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nastochtermann/Documents/reactProjects/astro-clock/about/"/>
    </mc:Choice>
  </mc:AlternateContent>
  <xr:revisionPtr revIDLastSave="0" documentId="13_ncr:9_{BFE76F60-9135-CD41-8CE7-29285590C1EA}" xr6:coauthVersionLast="47" xr6:coauthVersionMax="47" xr10:uidLastSave="{00000000-0000-0000-0000-000000000000}"/>
  <bookViews>
    <workbookView xWindow="0" yWindow="500" windowWidth="27020" windowHeight="14240" activeTab="4" xr2:uid="{4C085361-8A32-0448-A64D-A698D9A2BF64}"/>
  </bookViews>
  <sheets>
    <sheet name="Stars" sheetId="10" r:id="rId1"/>
    <sheet name="Tabelle11" sheetId="11" r:id="rId2"/>
    <sheet name="Tabelle1" sheetId="1" r:id="rId3"/>
    <sheet name="Tabelle2" sheetId="2" r:id="rId4"/>
    <sheet name="Tabelle4" sheetId="4" r:id="rId5"/>
    <sheet name="Tabelle5" sheetId="5" r:id="rId6"/>
    <sheet name="Tabelle3" sheetId="3" r:id="rId7"/>
    <sheet name="Tabelle6" sheetId="6" r:id="rId8"/>
    <sheet name="Tabelle7" sheetId="7" r:id="rId9"/>
    <sheet name="Tabelle8" sheetId="8" r:id="rId10"/>
    <sheet name="Tabelle9" sheetId="9" r:id="rId11"/>
    <sheet name="Tabelle10" sheetId="12" r:id="rId1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6" i="12" l="1"/>
  <c r="B7" i="12"/>
  <c r="C7" i="12" s="1"/>
  <c r="A7" i="12"/>
  <c r="A6" i="12"/>
  <c r="C5" i="12"/>
  <c r="C3" i="12"/>
  <c r="B3" i="12"/>
  <c r="B4" i="12"/>
  <c r="B5" i="12"/>
  <c r="B2" i="12"/>
  <c r="A5" i="12"/>
  <c r="A4" i="12"/>
  <c r="A3" i="12"/>
  <c r="A2" i="12"/>
  <c r="B1" i="12"/>
  <c r="A28" i="9"/>
  <c r="B28" i="9"/>
  <c r="A29" i="9"/>
  <c r="B29" i="9"/>
  <c r="A30" i="9"/>
  <c r="B30" i="9"/>
  <c r="B27" i="9"/>
  <c r="A27" i="9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B91" i="11"/>
  <c r="D25" i="9"/>
  <c r="D26" i="9"/>
  <c r="D24" i="9"/>
  <c r="C25" i="9"/>
  <c r="C26" i="9"/>
  <c r="C24" i="9"/>
  <c r="J302" i="1"/>
  <c r="J270" i="1"/>
  <c r="J220" i="1"/>
  <c r="J204" i="1"/>
  <c r="J109" i="1"/>
  <c r="J101" i="1"/>
  <c r="J93" i="1"/>
  <c r="J85" i="1"/>
  <c r="J53" i="1"/>
  <c r="J45" i="1"/>
  <c r="J39" i="1"/>
  <c r="J31" i="1"/>
  <c r="J23" i="1"/>
  <c r="J20" i="1"/>
  <c r="I18" i="1"/>
  <c r="H17" i="8"/>
  <c r="G17" i="8"/>
  <c r="F17" i="8"/>
  <c r="E17" i="8"/>
  <c r="D17" i="8"/>
  <c r="C17" i="8"/>
  <c r="C9" i="8"/>
  <c r="D9" i="8"/>
  <c r="E9" i="8"/>
  <c r="E10" i="8" s="1"/>
  <c r="F9" i="8"/>
  <c r="F10" i="8" s="1"/>
  <c r="G9" i="8"/>
  <c r="H9" i="8"/>
  <c r="C10" i="8"/>
  <c r="C13" i="8" s="1"/>
  <c r="C14" i="8" s="1"/>
  <c r="C16" i="8" s="1"/>
  <c r="D10" i="8"/>
  <c r="D13" i="8" s="1"/>
  <c r="D14" i="8" s="1"/>
  <c r="D16" i="8" s="1"/>
  <c r="G10" i="8"/>
  <c r="G13" i="8" s="1"/>
  <c r="G14" i="8" s="1"/>
  <c r="G16" i="8" s="1"/>
  <c r="H10" i="8"/>
  <c r="H13" i="8" s="1"/>
  <c r="H14" i="8" s="1"/>
  <c r="H16" i="8" s="1"/>
  <c r="C11" i="8"/>
  <c r="D11" i="8"/>
  <c r="E11" i="8"/>
  <c r="F11" i="8"/>
  <c r="G11" i="8"/>
  <c r="H11" i="8"/>
  <c r="C12" i="8"/>
  <c r="D12" i="8"/>
  <c r="G12" i="8"/>
  <c r="G15" i="8" s="1"/>
  <c r="G18" i="8" s="1"/>
  <c r="G19" i="8" s="1"/>
  <c r="H12" i="8"/>
  <c r="H15" i="8" s="1"/>
  <c r="H18" i="8" s="1"/>
  <c r="H19" i="8" s="1"/>
  <c r="B9" i="8"/>
  <c r="B10" i="8" s="1"/>
  <c r="H312" i="1"/>
  <c r="G312" i="1"/>
  <c r="K312" i="1" s="1"/>
  <c r="H311" i="1"/>
  <c r="G311" i="1"/>
  <c r="K311" i="1" s="1"/>
  <c r="H310" i="1"/>
  <c r="G310" i="1"/>
  <c r="K310" i="1" s="1"/>
  <c r="H309" i="1"/>
  <c r="G309" i="1"/>
  <c r="K309" i="1" s="1"/>
  <c r="H308" i="1"/>
  <c r="G308" i="1"/>
  <c r="K308" i="1" s="1"/>
  <c r="H307" i="1"/>
  <c r="G307" i="1"/>
  <c r="K307" i="1" s="1"/>
  <c r="H306" i="1"/>
  <c r="G306" i="1"/>
  <c r="K306" i="1" s="1"/>
  <c r="H305" i="1"/>
  <c r="G305" i="1"/>
  <c r="K305" i="1" s="1"/>
  <c r="H304" i="1"/>
  <c r="G304" i="1"/>
  <c r="K304" i="1" s="1"/>
  <c r="H303" i="1"/>
  <c r="G303" i="1"/>
  <c r="K303" i="1" s="1"/>
  <c r="H302" i="1"/>
  <c r="G302" i="1"/>
  <c r="K302" i="1" s="1"/>
  <c r="H301" i="1"/>
  <c r="G301" i="1"/>
  <c r="K301" i="1" s="1"/>
  <c r="H300" i="1"/>
  <c r="G300" i="1"/>
  <c r="K300" i="1" s="1"/>
  <c r="H299" i="1"/>
  <c r="G299" i="1"/>
  <c r="K299" i="1" s="1"/>
  <c r="H298" i="1"/>
  <c r="G298" i="1"/>
  <c r="K298" i="1" s="1"/>
  <c r="H297" i="1"/>
  <c r="G297" i="1"/>
  <c r="K297" i="1" s="1"/>
  <c r="H296" i="1"/>
  <c r="G296" i="1"/>
  <c r="K296" i="1" s="1"/>
  <c r="H295" i="1"/>
  <c r="G295" i="1"/>
  <c r="K295" i="1" s="1"/>
  <c r="H294" i="1"/>
  <c r="G294" i="1"/>
  <c r="K294" i="1" s="1"/>
  <c r="H293" i="1"/>
  <c r="G293" i="1"/>
  <c r="K293" i="1" s="1"/>
  <c r="H292" i="1"/>
  <c r="G292" i="1"/>
  <c r="K292" i="1" s="1"/>
  <c r="H291" i="1"/>
  <c r="G291" i="1"/>
  <c r="K291" i="1" s="1"/>
  <c r="H290" i="1"/>
  <c r="G290" i="1"/>
  <c r="K290" i="1" s="1"/>
  <c r="H289" i="1"/>
  <c r="G289" i="1"/>
  <c r="K289" i="1" s="1"/>
  <c r="H288" i="1"/>
  <c r="G288" i="1"/>
  <c r="K288" i="1" s="1"/>
  <c r="H287" i="1"/>
  <c r="G287" i="1"/>
  <c r="K287" i="1" s="1"/>
  <c r="H286" i="1"/>
  <c r="J286" i="1" s="1"/>
  <c r="G286" i="1"/>
  <c r="K286" i="1" s="1"/>
  <c r="H285" i="1"/>
  <c r="G285" i="1"/>
  <c r="K285" i="1" s="1"/>
  <c r="H284" i="1"/>
  <c r="G284" i="1"/>
  <c r="K284" i="1" s="1"/>
  <c r="H283" i="1"/>
  <c r="G283" i="1"/>
  <c r="K283" i="1" s="1"/>
  <c r="H282" i="1"/>
  <c r="G282" i="1"/>
  <c r="K282" i="1" s="1"/>
  <c r="H281" i="1"/>
  <c r="G281" i="1"/>
  <c r="K281" i="1" s="1"/>
  <c r="H280" i="1"/>
  <c r="G280" i="1"/>
  <c r="K280" i="1" s="1"/>
  <c r="H279" i="1"/>
  <c r="G279" i="1"/>
  <c r="K279" i="1" s="1"/>
  <c r="H278" i="1"/>
  <c r="G278" i="1"/>
  <c r="K278" i="1" s="1"/>
  <c r="H277" i="1"/>
  <c r="G277" i="1"/>
  <c r="K277" i="1" s="1"/>
  <c r="H276" i="1"/>
  <c r="G276" i="1"/>
  <c r="K276" i="1" s="1"/>
  <c r="H275" i="1"/>
  <c r="G275" i="1"/>
  <c r="K275" i="1" s="1"/>
  <c r="H274" i="1"/>
  <c r="G274" i="1"/>
  <c r="K274" i="1" s="1"/>
  <c r="H273" i="1"/>
  <c r="G273" i="1"/>
  <c r="K273" i="1" s="1"/>
  <c r="H272" i="1"/>
  <c r="G272" i="1"/>
  <c r="K272" i="1" s="1"/>
  <c r="H271" i="1"/>
  <c r="G271" i="1"/>
  <c r="K271" i="1" s="1"/>
  <c r="H270" i="1"/>
  <c r="G270" i="1"/>
  <c r="K270" i="1" s="1"/>
  <c r="H269" i="1"/>
  <c r="G269" i="1"/>
  <c r="K269" i="1" s="1"/>
  <c r="H268" i="1"/>
  <c r="G268" i="1"/>
  <c r="K268" i="1" s="1"/>
  <c r="H267" i="1"/>
  <c r="G267" i="1"/>
  <c r="K267" i="1" s="1"/>
  <c r="H266" i="1"/>
  <c r="G266" i="1"/>
  <c r="K266" i="1" s="1"/>
  <c r="H265" i="1"/>
  <c r="G265" i="1"/>
  <c r="K265" i="1" s="1"/>
  <c r="H264" i="1"/>
  <c r="G264" i="1"/>
  <c r="K264" i="1" s="1"/>
  <c r="H263" i="1"/>
  <c r="G263" i="1"/>
  <c r="K263" i="1" s="1"/>
  <c r="H262" i="1"/>
  <c r="G262" i="1"/>
  <c r="K262" i="1" s="1"/>
  <c r="H261" i="1"/>
  <c r="G261" i="1"/>
  <c r="K261" i="1" s="1"/>
  <c r="H260" i="1"/>
  <c r="G260" i="1"/>
  <c r="K260" i="1" s="1"/>
  <c r="H259" i="1"/>
  <c r="G259" i="1"/>
  <c r="K259" i="1" s="1"/>
  <c r="H258" i="1"/>
  <c r="G258" i="1"/>
  <c r="K258" i="1" s="1"/>
  <c r="H257" i="1"/>
  <c r="G257" i="1"/>
  <c r="K257" i="1" s="1"/>
  <c r="H256" i="1"/>
  <c r="G256" i="1"/>
  <c r="K256" i="1" s="1"/>
  <c r="H255" i="1"/>
  <c r="G255" i="1"/>
  <c r="K255" i="1" s="1"/>
  <c r="H254" i="1"/>
  <c r="G254" i="1"/>
  <c r="K254" i="1" s="1"/>
  <c r="H253" i="1"/>
  <c r="G253" i="1"/>
  <c r="K253" i="1" s="1"/>
  <c r="H252" i="1"/>
  <c r="G252" i="1"/>
  <c r="K252" i="1" s="1"/>
  <c r="H251" i="1"/>
  <c r="G251" i="1"/>
  <c r="K251" i="1" s="1"/>
  <c r="H250" i="1"/>
  <c r="G250" i="1"/>
  <c r="K250" i="1" s="1"/>
  <c r="H249" i="1"/>
  <c r="G249" i="1"/>
  <c r="K249" i="1" s="1"/>
  <c r="H248" i="1"/>
  <c r="G248" i="1"/>
  <c r="K248" i="1" s="1"/>
  <c r="H247" i="1"/>
  <c r="G247" i="1"/>
  <c r="K247" i="1" s="1"/>
  <c r="H246" i="1"/>
  <c r="G246" i="1"/>
  <c r="K246" i="1" s="1"/>
  <c r="H245" i="1"/>
  <c r="G245" i="1"/>
  <c r="K245" i="1" s="1"/>
  <c r="H244" i="1"/>
  <c r="G244" i="1"/>
  <c r="K244" i="1" s="1"/>
  <c r="H243" i="1"/>
  <c r="G243" i="1"/>
  <c r="K243" i="1" s="1"/>
  <c r="H242" i="1"/>
  <c r="G242" i="1"/>
  <c r="K242" i="1" s="1"/>
  <c r="H241" i="1"/>
  <c r="G241" i="1"/>
  <c r="K241" i="1" s="1"/>
  <c r="H240" i="1"/>
  <c r="G240" i="1"/>
  <c r="K240" i="1" s="1"/>
  <c r="H239" i="1"/>
  <c r="G239" i="1"/>
  <c r="K239" i="1" s="1"/>
  <c r="H238" i="1"/>
  <c r="G238" i="1"/>
  <c r="K238" i="1" s="1"/>
  <c r="H237" i="1"/>
  <c r="G237" i="1"/>
  <c r="K237" i="1" s="1"/>
  <c r="H236" i="1"/>
  <c r="G236" i="1"/>
  <c r="K236" i="1" s="1"/>
  <c r="H235" i="1"/>
  <c r="G235" i="1"/>
  <c r="K235" i="1" s="1"/>
  <c r="H234" i="1"/>
  <c r="G234" i="1"/>
  <c r="K234" i="1" s="1"/>
  <c r="H233" i="1"/>
  <c r="G233" i="1"/>
  <c r="K233" i="1" s="1"/>
  <c r="H232" i="1"/>
  <c r="G232" i="1"/>
  <c r="K232" i="1" s="1"/>
  <c r="H231" i="1"/>
  <c r="G231" i="1"/>
  <c r="K231" i="1" s="1"/>
  <c r="H230" i="1"/>
  <c r="G230" i="1"/>
  <c r="K230" i="1" s="1"/>
  <c r="H229" i="1"/>
  <c r="G229" i="1"/>
  <c r="K229" i="1" s="1"/>
  <c r="H228" i="1"/>
  <c r="J228" i="1" s="1"/>
  <c r="G228" i="1"/>
  <c r="K228" i="1" s="1"/>
  <c r="H227" i="1"/>
  <c r="G227" i="1"/>
  <c r="K227" i="1" s="1"/>
  <c r="H226" i="1"/>
  <c r="G226" i="1"/>
  <c r="K226" i="1" s="1"/>
  <c r="H225" i="1"/>
  <c r="G225" i="1"/>
  <c r="K225" i="1" s="1"/>
  <c r="H224" i="1"/>
  <c r="J224" i="1" s="1"/>
  <c r="G224" i="1"/>
  <c r="K224" i="1" s="1"/>
  <c r="H223" i="1"/>
  <c r="G223" i="1"/>
  <c r="K223" i="1" s="1"/>
  <c r="H222" i="1"/>
  <c r="G222" i="1"/>
  <c r="K222" i="1" s="1"/>
  <c r="H221" i="1"/>
  <c r="G221" i="1"/>
  <c r="K221" i="1" s="1"/>
  <c r="H220" i="1"/>
  <c r="G220" i="1"/>
  <c r="K220" i="1" s="1"/>
  <c r="H219" i="1"/>
  <c r="G219" i="1"/>
  <c r="K219" i="1" s="1"/>
  <c r="H218" i="1"/>
  <c r="G218" i="1"/>
  <c r="K218" i="1" s="1"/>
  <c r="H217" i="1"/>
  <c r="G217" i="1"/>
  <c r="K217" i="1" s="1"/>
  <c r="H216" i="1"/>
  <c r="G216" i="1"/>
  <c r="H215" i="1"/>
  <c r="G215" i="1"/>
  <c r="K215" i="1" s="1"/>
  <c r="H214" i="1"/>
  <c r="G214" i="1"/>
  <c r="K214" i="1" s="1"/>
  <c r="H213" i="1"/>
  <c r="G213" i="1"/>
  <c r="K213" i="1" s="1"/>
  <c r="H212" i="1"/>
  <c r="I212" i="1" s="1"/>
  <c r="G212" i="1"/>
  <c r="K212" i="1" s="1"/>
  <c r="H211" i="1"/>
  <c r="G211" i="1"/>
  <c r="K211" i="1" s="1"/>
  <c r="H210" i="1"/>
  <c r="G210" i="1"/>
  <c r="K210" i="1" s="1"/>
  <c r="H209" i="1"/>
  <c r="G209" i="1"/>
  <c r="K209" i="1" s="1"/>
  <c r="H208" i="1"/>
  <c r="I208" i="1" s="1"/>
  <c r="G208" i="1"/>
  <c r="H207" i="1"/>
  <c r="G207" i="1"/>
  <c r="K207" i="1" s="1"/>
  <c r="H206" i="1"/>
  <c r="G206" i="1"/>
  <c r="K206" i="1" s="1"/>
  <c r="H205" i="1"/>
  <c r="G205" i="1"/>
  <c r="K205" i="1" s="1"/>
  <c r="H204" i="1"/>
  <c r="I204" i="1" s="1"/>
  <c r="G204" i="1"/>
  <c r="K204" i="1" s="1"/>
  <c r="K203" i="1"/>
  <c r="H203" i="1"/>
  <c r="G203" i="1"/>
  <c r="H202" i="1"/>
  <c r="G202" i="1"/>
  <c r="K202" i="1" s="1"/>
  <c r="H201" i="1"/>
  <c r="G201" i="1"/>
  <c r="K201" i="1" s="1"/>
  <c r="H200" i="1"/>
  <c r="G200" i="1"/>
  <c r="H199" i="1"/>
  <c r="G199" i="1"/>
  <c r="K199" i="1" s="1"/>
  <c r="H198" i="1"/>
  <c r="G198" i="1"/>
  <c r="K198" i="1" s="1"/>
  <c r="H197" i="1"/>
  <c r="G197" i="1"/>
  <c r="K197" i="1" s="1"/>
  <c r="H196" i="1"/>
  <c r="G196" i="1"/>
  <c r="K196" i="1" s="1"/>
  <c r="H195" i="1"/>
  <c r="G195" i="1"/>
  <c r="K195" i="1" s="1"/>
  <c r="H194" i="1"/>
  <c r="G194" i="1"/>
  <c r="K194" i="1" s="1"/>
  <c r="H193" i="1"/>
  <c r="G193" i="1"/>
  <c r="K193" i="1" s="1"/>
  <c r="H192" i="1"/>
  <c r="G192" i="1"/>
  <c r="H191" i="1"/>
  <c r="G191" i="1"/>
  <c r="K191" i="1" s="1"/>
  <c r="H190" i="1"/>
  <c r="G190" i="1"/>
  <c r="K190" i="1" s="1"/>
  <c r="H189" i="1"/>
  <c r="G189" i="1"/>
  <c r="K189" i="1" s="1"/>
  <c r="H188" i="1"/>
  <c r="G188" i="1"/>
  <c r="J188" i="1" s="1"/>
  <c r="H187" i="1"/>
  <c r="G187" i="1"/>
  <c r="K187" i="1" s="1"/>
  <c r="H186" i="1"/>
  <c r="G186" i="1"/>
  <c r="K186" i="1" s="1"/>
  <c r="H185" i="1"/>
  <c r="G185" i="1"/>
  <c r="K185" i="1" s="1"/>
  <c r="H184" i="1"/>
  <c r="G184" i="1"/>
  <c r="H183" i="1"/>
  <c r="G183" i="1"/>
  <c r="K183" i="1" s="1"/>
  <c r="H182" i="1"/>
  <c r="G182" i="1"/>
  <c r="K182" i="1" s="1"/>
  <c r="H181" i="1"/>
  <c r="G181" i="1"/>
  <c r="K181" i="1" s="1"/>
  <c r="H180" i="1"/>
  <c r="G180" i="1"/>
  <c r="H179" i="1"/>
  <c r="G179" i="1"/>
  <c r="K179" i="1" s="1"/>
  <c r="H178" i="1"/>
  <c r="G178" i="1"/>
  <c r="K178" i="1" s="1"/>
  <c r="H177" i="1"/>
  <c r="G177" i="1"/>
  <c r="K177" i="1" s="1"/>
  <c r="H176" i="1"/>
  <c r="G176" i="1"/>
  <c r="H175" i="1"/>
  <c r="G175" i="1"/>
  <c r="K175" i="1" s="1"/>
  <c r="H174" i="1"/>
  <c r="G174" i="1"/>
  <c r="K174" i="1" s="1"/>
  <c r="H173" i="1"/>
  <c r="G173" i="1"/>
  <c r="K173" i="1" s="1"/>
  <c r="H172" i="1"/>
  <c r="G172" i="1"/>
  <c r="J172" i="1" s="1"/>
  <c r="H171" i="1"/>
  <c r="G171" i="1"/>
  <c r="K171" i="1" s="1"/>
  <c r="H170" i="1"/>
  <c r="G170" i="1"/>
  <c r="K170" i="1" s="1"/>
  <c r="H169" i="1"/>
  <c r="G169" i="1"/>
  <c r="K169" i="1" s="1"/>
  <c r="H168" i="1"/>
  <c r="G168" i="1"/>
  <c r="H167" i="1"/>
  <c r="G167" i="1"/>
  <c r="K167" i="1" s="1"/>
  <c r="H166" i="1"/>
  <c r="G166" i="1"/>
  <c r="K166" i="1" s="1"/>
  <c r="H165" i="1"/>
  <c r="G165" i="1"/>
  <c r="K165" i="1" s="1"/>
  <c r="H164" i="1"/>
  <c r="G164" i="1"/>
  <c r="H163" i="1"/>
  <c r="G163" i="1"/>
  <c r="K163" i="1" s="1"/>
  <c r="H162" i="1"/>
  <c r="G162" i="1"/>
  <c r="K162" i="1" s="1"/>
  <c r="H161" i="1"/>
  <c r="G161" i="1"/>
  <c r="K161" i="1" s="1"/>
  <c r="H160" i="1"/>
  <c r="G160" i="1"/>
  <c r="K160" i="1" s="1"/>
  <c r="H159" i="1"/>
  <c r="G159" i="1"/>
  <c r="K159" i="1" s="1"/>
  <c r="H158" i="1"/>
  <c r="G158" i="1"/>
  <c r="K158" i="1" s="1"/>
  <c r="H157" i="1"/>
  <c r="G157" i="1"/>
  <c r="K157" i="1" s="1"/>
  <c r="H156" i="1"/>
  <c r="G156" i="1"/>
  <c r="J156" i="1" s="1"/>
  <c r="H155" i="1"/>
  <c r="G155" i="1"/>
  <c r="K155" i="1" s="1"/>
  <c r="H154" i="1"/>
  <c r="G154" i="1"/>
  <c r="K154" i="1" s="1"/>
  <c r="H153" i="1"/>
  <c r="G153" i="1"/>
  <c r="K153" i="1" s="1"/>
  <c r="H152" i="1"/>
  <c r="G152" i="1"/>
  <c r="K152" i="1" s="1"/>
  <c r="H151" i="1"/>
  <c r="G151" i="1"/>
  <c r="K151" i="1" s="1"/>
  <c r="H150" i="1"/>
  <c r="G150" i="1"/>
  <c r="K150" i="1" s="1"/>
  <c r="H149" i="1"/>
  <c r="G149" i="1"/>
  <c r="K149" i="1" s="1"/>
  <c r="H148" i="1"/>
  <c r="G148" i="1"/>
  <c r="K148" i="1" s="1"/>
  <c r="H147" i="1"/>
  <c r="G147" i="1"/>
  <c r="K147" i="1" s="1"/>
  <c r="H146" i="1"/>
  <c r="G146" i="1"/>
  <c r="K146" i="1" s="1"/>
  <c r="H145" i="1"/>
  <c r="G145" i="1"/>
  <c r="K145" i="1" s="1"/>
  <c r="K144" i="1"/>
  <c r="H144" i="1"/>
  <c r="I144" i="1" s="1"/>
  <c r="G144" i="1"/>
  <c r="H143" i="1"/>
  <c r="G143" i="1"/>
  <c r="K143" i="1" s="1"/>
  <c r="H142" i="1"/>
  <c r="G142" i="1"/>
  <c r="K142" i="1" s="1"/>
  <c r="K141" i="1"/>
  <c r="H141" i="1"/>
  <c r="I141" i="1" s="1"/>
  <c r="G141" i="1"/>
  <c r="H140" i="1"/>
  <c r="G140" i="1"/>
  <c r="K140" i="1" s="1"/>
  <c r="H139" i="1"/>
  <c r="I139" i="1" s="1"/>
  <c r="G139" i="1"/>
  <c r="K139" i="1" s="1"/>
  <c r="H138" i="1"/>
  <c r="G138" i="1"/>
  <c r="K138" i="1" s="1"/>
  <c r="H137" i="1"/>
  <c r="I137" i="1" s="1"/>
  <c r="G137" i="1"/>
  <c r="K137" i="1" s="1"/>
  <c r="H136" i="1"/>
  <c r="G136" i="1"/>
  <c r="K136" i="1" s="1"/>
  <c r="H135" i="1"/>
  <c r="I135" i="1" s="1"/>
  <c r="G135" i="1"/>
  <c r="K135" i="1" s="1"/>
  <c r="H134" i="1"/>
  <c r="G134" i="1"/>
  <c r="K134" i="1" s="1"/>
  <c r="H133" i="1"/>
  <c r="I133" i="1" s="1"/>
  <c r="G133" i="1"/>
  <c r="K133" i="1" s="1"/>
  <c r="H132" i="1"/>
  <c r="G132" i="1"/>
  <c r="K132" i="1" s="1"/>
  <c r="H131" i="1"/>
  <c r="I131" i="1" s="1"/>
  <c r="G131" i="1"/>
  <c r="K131" i="1" s="1"/>
  <c r="H130" i="1"/>
  <c r="G130" i="1"/>
  <c r="K130" i="1" s="1"/>
  <c r="H129" i="1"/>
  <c r="I129" i="1" s="1"/>
  <c r="G129" i="1"/>
  <c r="K129" i="1" s="1"/>
  <c r="H128" i="1"/>
  <c r="G128" i="1"/>
  <c r="K128" i="1" s="1"/>
  <c r="H127" i="1"/>
  <c r="I127" i="1" s="1"/>
  <c r="G127" i="1"/>
  <c r="K127" i="1" s="1"/>
  <c r="H126" i="1"/>
  <c r="G126" i="1"/>
  <c r="K126" i="1" s="1"/>
  <c r="H125" i="1"/>
  <c r="I125" i="1" s="1"/>
  <c r="G125" i="1"/>
  <c r="K125" i="1" s="1"/>
  <c r="H124" i="1"/>
  <c r="G124" i="1"/>
  <c r="K124" i="1" s="1"/>
  <c r="H123" i="1"/>
  <c r="I123" i="1" s="1"/>
  <c r="G123" i="1"/>
  <c r="K123" i="1" s="1"/>
  <c r="H122" i="1"/>
  <c r="G122" i="1"/>
  <c r="K122" i="1" s="1"/>
  <c r="H121" i="1"/>
  <c r="I121" i="1" s="1"/>
  <c r="G121" i="1"/>
  <c r="K121" i="1" s="1"/>
  <c r="H120" i="1"/>
  <c r="G120" i="1"/>
  <c r="K120" i="1" s="1"/>
  <c r="H119" i="1"/>
  <c r="I119" i="1" s="1"/>
  <c r="G119" i="1"/>
  <c r="K119" i="1" s="1"/>
  <c r="H118" i="1"/>
  <c r="G118" i="1"/>
  <c r="K118" i="1" s="1"/>
  <c r="H117" i="1"/>
  <c r="I117" i="1" s="1"/>
  <c r="G117" i="1"/>
  <c r="K117" i="1" s="1"/>
  <c r="H116" i="1"/>
  <c r="G116" i="1"/>
  <c r="K116" i="1" s="1"/>
  <c r="H115" i="1"/>
  <c r="I115" i="1" s="1"/>
  <c r="G115" i="1"/>
  <c r="K115" i="1" s="1"/>
  <c r="H114" i="1"/>
  <c r="G114" i="1"/>
  <c r="K114" i="1" s="1"/>
  <c r="K113" i="1"/>
  <c r="H113" i="1"/>
  <c r="J113" i="1" s="1"/>
  <c r="G113" i="1"/>
  <c r="H112" i="1"/>
  <c r="G112" i="1"/>
  <c r="K112" i="1" s="1"/>
  <c r="H111" i="1"/>
  <c r="J111" i="1" s="1"/>
  <c r="G111" i="1"/>
  <c r="K111" i="1" s="1"/>
  <c r="H110" i="1"/>
  <c r="G110" i="1"/>
  <c r="K110" i="1" s="1"/>
  <c r="H109" i="1"/>
  <c r="I109" i="1" s="1"/>
  <c r="G109" i="1"/>
  <c r="K109" i="1" s="1"/>
  <c r="H108" i="1"/>
  <c r="G108" i="1"/>
  <c r="K108" i="1" s="1"/>
  <c r="H107" i="1"/>
  <c r="I107" i="1" s="1"/>
  <c r="G107" i="1"/>
  <c r="K107" i="1" s="1"/>
  <c r="H106" i="1"/>
  <c r="G106" i="1"/>
  <c r="K106" i="1" s="1"/>
  <c r="H105" i="1"/>
  <c r="I105" i="1" s="1"/>
  <c r="G105" i="1"/>
  <c r="K105" i="1" s="1"/>
  <c r="H104" i="1"/>
  <c r="G104" i="1"/>
  <c r="K104" i="1" s="1"/>
  <c r="H103" i="1"/>
  <c r="I103" i="1" s="1"/>
  <c r="G103" i="1"/>
  <c r="K103" i="1" s="1"/>
  <c r="H102" i="1"/>
  <c r="G102" i="1"/>
  <c r="K102" i="1" s="1"/>
  <c r="H101" i="1"/>
  <c r="I101" i="1" s="1"/>
  <c r="G101" i="1"/>
  <c r="K101" i="1" s="1"/>
  <c r="H100" i="1"/>
  <c r="G100" i="1"/>
  <c r="K100" i="1" s="1"/>
  <c r="H99" i="1"/>
  <c r="I99" i="1" s="1"/>
  <c r="G99" i="1"/>
  <c r="K99" i="1" s="1"/>
  <c r="H98" i="1"/>
  <c r="G98" i="1"/>
  <c r="K98" i="1" s="1"/>
  <c r="H97" i="1"/>
  <c r="I97" i="1" s="1"/>
  <c r="G97" i="1"/>
  <c r="K97" i="1" s="1"/>
  <c r="H96" i="1"/>
  <c r="G96" i="1"/>
  <c r="K96" i="1" s="1"/>
  <c r="H95" i="1"/>
  <c r="I95" i="1" s="1"/>
  <c r="G95" i="1"/>
  <c r="K95" i="1" s="1"/>
  <c r="H94" i="1"/>
  <c r="G94" i="1"/>
  <c r="K94" i="1" s="1"/>
  <c r="H93" i="1"/>
  <c r="I93" i="1" s="1"/>
  <c r="G93" i="1"/>
  <c r="K93" i="1" s="1"/>
  <c r="H92" i="1"/>
  <c r="G92" i="1"/>
  <c r="K92" i="1" s="1"/>
  <c r="H91" i="1"/>
  <c r="I91" i="1" s="1"/>
  <c r="G91" i="1"/>
  <c r="K91" i="1" s="1"/>
  <c r="H90" i="1"/>
  <c r="G90" i="1"/>
  <c r="K90" i="1" s="1"/>
  <c r="H89" i="1"/>
  <c r="I89" i="1" s="1"/>
  <c r="G89" i="1"/>
  <c r="K89" i="1" s="1"/>
  <c r="H88" i="1"/>
  <c r="G88" i="1"/>
  <c r="K88" i="1" s="1"/>
  <c r="H87" i="1"/>
  <c r="I87" i="1" s="1"/>
  <c r="G87" i="1"/>
  <c r="K87" i="1" s="1"/>
  <c r="H86" i="1"/>
  <c r="G86" i="1"/>
  <c r="K86" i="1" s="1"/>
  <c r="H85" i="1"/>
  <c r="I85" i="1" s="1"/>
  <c r="G85" i="1"/>
  <c r="K85" i="1" s="1"/>
  <c r="H84" i="1"/>
  <c r="G84" i="1"/>
  <c r="K84" i="1" s="1"/>
  <c r="H83" i="1"/>
  <c r="I83" i="1" s="1"/>
  <c r="G83" i="1"/>
  <c r="K83" i="1" s="1"/>
  <c r="H82" i="1"/>
  <c r="G82" i="1"/>
  <c r="K82" i="1" s="1"/>
  <c r="H81" i="1"/>
  <c r="G81" i="1"/>
  <c r="K81" i="1" s="1"/>
  <c r="H80" i="1"/>
  <c r="G80" i="1"/>
  <c r="K80" i="1" s="1"/>
  <c r="H79" i="1"/>
  <c r="G79" i="1"/>
  <c r="K79" i="1" s="1"/>
  <c r="H78" i="1"/>
  <c r="G78" i="1"/>
  <c r="K78" i="1" s="1"/>
  <c r="K77" i="1"/>
  <c r="H77" i="1"/>
  <c r="I77" i="1" s="1"/>
  <c r="G77" i="1"/>
  <c r="H76" i="1"/>
  <c r="G76" i="1"/>
  <c r="K76" i="1" s="1"/>
  <c r="H75" i="1"/>
  <c r="I75" i="1" s="1"/>
  <c r="G75" i="1"/>
  <c r="K75" i="1" s="1"/>
  <c r="H74" i="1"/>
  <c r="G74" i="1"/>
  <c r="K74" i="1" s="1"/>
  <c r="H73" i="1"/>
  <c r="I73" i="1" s="1"/>
  <c r="G73" i="1"/>
  <c r="K73" i="1" s="1"/>
  <c r="H72" i="1"/>
  <c r="G72" i="1"/>
  <c r="K72" i="1" s="1"/>
  <c r="H71" i="1"/>
  <c r="I71" i="1" s="1"/>
  <c r="G71" i="1"/>
  <c r="K71" i="1" s="1"/>
  <c r="H70" i="1"/>
  <c r="G70" i="1"/>
  <c r="K70" i="1" s="1"/>
  <c r="H69" i="1"/>
  <c r="I69" i="1" s="1"/>
  <c r="G69" i="1"/>
  <c r="K69" i="1" s="1"/>
  <c r="H68" i="1"/>
  <c r="G68" i="1"/>
  <c r="K68" i="1" s="1"/>
  <c r="H67" i="1"/>
  <c r="I67" i="1" s="1"/>
  <c r="G67" i="1"/>
  <c r="K67" i="1" s="1"/>
  <c r="H66" i="1"/>
  <c r="G66" i="1"/>
  <c r="K66" i="1" s="1"/>
  <c r="H65" i="1"/>
  <c r="I65" i="1" s="1"/>
  <c r="G65" i="1"/>
  <c r="K65" i="1" s="1"/>
  <c r="H64" i="1"/>
  <c r="G64" i="1"/>
  <c r="K64" i="1" s="1"/>
  <c r="H63" i="1"/>
  <c r="I63" i="1" s="1"/>
  <c r="G63" i="1"/>
  <c r="K63" i="1" s="1"/>
  <c r="H62" i="1"/>
  <c r="G62" i="1"/>
  <c r="K62" i="1" s="1"/>
  <c r="H61" i="1"/>
  <c r="I61" i="1" s="1"/>
  <c r="G61" i="1"/>
  <c r="K61" i="1" s="1"/>
  <c r="H60" i="1"/>
  <c r="G60" i="1"/>
  <c r="K60" i="1" s="1"/>
  <c r="H59" i="1"/>
  <c r="I59" i="1" s="1"/>
  <c r="G59" i="1"/>
  <c r="K59" i="1" s="1"/>
  <c r="H58" i="1"/>
  <c r="G58" i="1"/>
  <c r="K58" i="1" s="1"/>
  <c r="H57" i="1"/>
  <c r="I57" i="1" s="1"/>
  <c r="G57" i="1"/>
  <c r="K57" i="1" s="1"/>
  <c r="H56" i="1"/>
  <c r="G56" i="1"/>
  <c r="K56" i="1" s="1"/>
  <c r="H55" i="1"/>
  <c r="I55" i="1" s="1"/>
  <c r="G55" i="1"/>
  <c r="K55" i="1" s="1"/>
  <c r="H54" i="1"/>
  <c r="G54" i="1"/>
  <c r="K54" i="1" s="1"/>
  <c r="K53" i="1"/>
  <c r="H53" i="1"/>
  <c r="G53" i="1"/>
  <c r="H52" i="1"/>
  <c r="G52" i="1"/>
  <c r="K52" i="1" s="1"/>
  <c r="H51" i="1"/>
  <c r="G51" i="1"/>
  <c r="K51" i="1" s="1"/>
  <c r="H50" i="1"/>
  <c r="G50" i="1"/>
  <c r="K50" i="1" s="1"/>
  <c r="H49" i="1"/>
  <c r="J49" i="1" s="1"/>
  <c r="G49" i="1"/>
  <c r="K49" i="1" s="1"/>
  <c r="H48" i="1"/>
  <c r="G48" i="1"/>
  <c r="K48" i="1" s="1"/>
  <c r="H47" i="1"/>
  <c r="J47" i="1" s="1"/>
  <c r="G47" i="1"/>
  <c r="K47" i="1" s="1"/>
  <c r="H46" i="1"/>
  <c r="G46" i="1"/>
  <c r="K46" i="1" s="1"/>
  <c r="H45" i="1"/>
  <c r="G45" i="1"/>
  <c r="K45" i="1" s="1"/>
  <c r="H44" i="1"/>
  <c r="G44" i="1"/>
  <c r="K44" i="1" s="1"/>
  <c r="H43" i="1"/>
  <c r="J43" i="1" s="1"/>
  <c r="G43" i="1"/>
  <c r="K43" i="1" s="1"/>
  <c r="H42" i="1"/>
  <c r="J42" i="1" s="1"/>
  <c r="G42" i="1"/>
  <c r="K42" i="1" s="1"/>
  <c r="H41" i="1"/>
  <c r="G41" i="1"/>
  <c r="K41" i="1" s="1"/>
  <c r="H40" i="1"/>
  <c r="J40" i="1" s="1"/>
  <c r="G40" i="1"/>
  <c r="K40" i="1" s="1"/>
  <c r="H39" i="1"/>
  <c r="G39" i="1"/>
  <c r="K39" i="1" s="1"/>
  <c r="K38" i="1"/>
  <c r="H38" i="1"/>
  <c r="J38" i="1" s="1"/>
  <c r="G38" i="1"/>
  <c r="H37" i="1"/>
  <c r="I37" i="1" s="1"/>
  <c r="G37" i="1"/>
  <c r="K37" i="1" s="1"/>
  <c r="H36" i="1"/>
  <c r="I36" i="1" s="1"/>
  <c r="G36" i="1"/>
  <c r="K36" i="1" s="1"/>
  <c r="H35" i="1"/>
  <c r="I35" i="1" s="1"/>
  <c r="G35" i="1"/>
  <c r="K35" i="1" s="1"/>
  <c r="H34" i="1"/>
  <c r="J34" i="1" s="1"/>
  <c r="G34" i="1"/>
  <c r="K34" i="1" s="1"/>
  <c r="H33" i="1"/>
  <c r="I33" i="1" s="1"/>
  <c r="G33" i="1"/>
  <c r="K33" i="1" s="1"/>
  <c r="H32" i="1"/>
  <c r="J32" i="1" s="1"/>
  <c r="G32" i="1"/>
  <c r="K32" i="1" s="1"/>
  <c r="H31" i="1"/>
  <c r="I31" i="1" s="1"/>
  <c r="G31" i="1"/>
  <c r="K31" i="1" s="1"/>
  <c r="H30" i="1"/>
  <c r="J30" i="1" s="1"/>
  <c r="G30" i="1"/>
  <c r="K30" i="1" s="1"/>
  <c r="H29" i="1"/>
  <c r="I29" i="1" s="1"/>
  <c r="G29" i="1"/>
  <c r="K29" i="1" s="1"/>
  <c r="H28" i="1"/>
  <c r="I28" i="1" s="1"/>
  <c r="G28" i="1"/>
  <c r="K28" i="1" s="1"/>
  <c r="H27" i="1"/>
  <c r="I27" i="1" s="1"/>
  <c r="G27" i="1"/>
  <c r="K27" i="1" s="1"/>
  <c r="H26" i="1"/>
  <c r="J26" i="1" s="1"/>
  <c r="G26" i="1"/>
  <c r="K26" i="1" s="1"/>
  <c r="H25" i="1"/>
  <c r="I25" i="1" s="1"/>
  <c r="G25" i="1"/>
  <c r="K25" i="1" s="1"/>
  <c r="H24" i="1"/>
  <c r="J24" i="1" s="1"/>
  <c r="G24" i="1"/>
  <c r="K24" i="1" s="1"/>
  <c r="H23" i="1"/>
  <c r="I23" i="1" s="1"/>
  <c r="G23" i="1"/>
  <c r="K23" i="1" s="1"/>
  <c r="H22" i="1"/>
  <c r="J22" i="1" s="1"/>
  <c r="G22" i="1"/>
  <c r="K22" i="1" s="1"/>
  <c r="H21" i="1"/>
  <c r="G21" i="1"/>
  <c r="K21" i="1" s="1"/>
  <c r="H20" i="1"/>
  <c r="I20" i="1" s="1"/>
  <c r="G20" i="1"/>
  <c r="K20" i="1" s="1"/>
  <c r="H19" i="1"/>
  <c r="G19" i="1"/>
  <c r="H18" i="1"/>
  <c r="J18" i="1" s="1"/>
  <c r="G18" i="1"/>
  <c r="K18" i="1" s="1"/>
  <c r="H17" i="1"/>
  <c r="G17" i="1"/>
  <c r="K17" i="1" s="1"/>
  <c r="H16" i="1"/>
  <c r="J16" i="1" s="1"/>
  <c r="G16" i="1"/>
  <c r="K16" i="1" s="1"/>
  <c r="H15" i="1"/>
  <c r="G15" i="1"/>
  <c r="J15" i="1" s="1"/>
  <c r="H14" i="1"/>
  <c r="J14" i="1" s="1"/>
  <c r="G14" i="1"/>
  <c r="K14" i="1" s="1"/>
  <c r="H13" i="1"/>
  <c r="G13" i="1"/>
  <c r="K13" i="1" s="1"/>
  <c r="H12" i="1"/>
  <c r="I12" i="1" s="1"/>
  <c r="G12" i="1"/>
  <c r="K12" i="1" s="1"/>
  <c r="H11" i="1"/>
  <c r="G11" i="1"/>
  <c r="K11" i="1" s="1"/>
  <c r="H10" i="1"/>
  <c r="J10" i="1" s="1"/>
  <c r="G10" i="1"/>
  <c r="K10" i="1" s="1"/>
  <c r="H9" i="1"/>
  <c r="I9" i="1" s="1"/>
  <c r="G9" i="1"/>
  <c r="K9" i="1" s="1"/>
  <c r="H8" i="1"/>
  <c r="J8" i="1" s="1"/>
  <c r="G8" i="1"/>
  <c r="K8" i="1" s="1"/>
  <c r="H7" i="1"/>
  <c r="I7" i="1" s="1"/>
  <c r="G7" i="1"/>
  <c r="K7" i="1" s="1"/>
  <c r="H6" i="1"/>
  <c r="J6" i="1" s="1"/>
  <c r="G6" i="1"/>
  <c r="K6" i="1" s="1"/>
  <c r="H5" i="1"/>
  <c r="I5" i="1" s="1"/>
  <c r="G5" i="1"/>
  <c r="K5" i="1" s="1"/>
  <c r="H4" i="1"/>
  <c r="I4" i="1" s="1"/>
  <c r="G4" i="1"/>
  <c r="K4" i="1" s="1"/>
  <c r="H3" i="1"/>
  <c r="I3" i="1" s="1"/>
  <c r="G3" i="1"/>
  <c r="H2" i="1"/>
  <c r="J2" i="1" s="1"/>
  <c r="G2" i="1"/>
  <c r="K2" i="1" s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49" i="2"/>
  <c r="I249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191" i="2"/>
  <c r="I191" i="2" s="1"/>
  <c r="H190" i="2"/>
  <c r="I190" i="2" s="1"/>
  <c r="H189" i="2"/>
  <c r="I189" i="2" s="1"/>
  <c r="H188" i="2"/>
  <c r="I188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299" i="2"/>
  <c r="I299" i="2" s="1"/>
  <c r="H298" i="2"/>
  <c r="I298" i="2" s="1"/>
  <c r="H297" i="2"/>
  <c r="I297" i="2" s="1"/>
  <c r="H296" i="2"/>
  <c r="I296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8" i="2"/>
  <c r="I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1" i="2"/>
  <c r="I81" i="2" s="1"/>
  <c r="H80" i="2"/>
  <c r="I80" i="2" s="1"/>
  <c r="H131" i="2"/>
  <c r="I131" i="2" s="1"/>
  <c r="H130" i="2"/>
  <c r="I130" i="2" s="1"/>
  <c r="H129" i="2"/>
  <c r="I129" i="2" s="1"/>
  <c r="H128" i="2"/>
  <c r="I128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58" i="2"/>
  <c r="I58" i="2" s="1"/>
  <c r="H57" i="2"/>
  <c r="I57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62" i="2"/>
  <c r="I262" i="2" s="1"/>
  <c r="H261" i="2"/>
  <c r="I261" i="2" s="1"/>
  <c r="H260" i="2"/>
  <c r="I260" i="2" s="1"/>
  <c r="H259" i="2"/>
  <c r="I259" i="2" s="1"/>
  <c r="H110" i="2"/>
  <c r="I110" i="2" s="1"/>
  <c r="H109" i="2"/>
  <c r="I109" i="2" s="1"/>
  <c r="H108" i="2"/>
  <c r="I108" i="2" s="1"/>
  <c r="H107" i="2"/>
  <c r="I107" i="2" s="1"/>
  <c r="H106" i="2"/>
  <c r="I106" i="2" s="1"/>
  <c r="H127" i="2"/>
  <c r="I127" i="2" s="1"/>
  <c r="H126" i="2"/>
  <c r="I126" i="2" s="1"/>
  <c r="H125" i="2"/>
  <c r="I125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312" i="2"/>
  <c r="I312" i="2" s="1"/>
  <c r="H311" i="2"/>
  <c r="I311" i="2" s="1"/>
  <c r="H310" i="2"/>
  <c r="I310" i="2" s="1"/>
  <c r="H27" i="2"/>
  <c r="I27" i="2" s="1"/>
  <c r="H30" i="2"/>
  <c r="I30" i="2" s="1"/>
  <c r="H29" i="2"/>
  <c r="I29" i="2" s="1"/>
  <c r="H28" i="2"/>
  <c r="I28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47" i="2"/>
  <c r="I47" i="2" s="1"/>
  <c r="H46" i="2"/>
  <c r="I46" i="2" s="1"/>
  <c r="H45" i="2"/>
  <c r="I45" i="2" s="1"/>
  <c r="H44" i="2"/>
  <c r="I44" i="2" s="1"/>
  <c r="H43" i="2"/>
  <c r="I43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48" i="2"/>
  <c r="I48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96" i="2"/>
  <c r="I196" i="2" s="1"/>
  <c r="H195" i="2"/>
  <c r="I195" i="2" s="1"/>
  <c r="H194" i="2"/>
  <c r="I194" i="2" s="1"/>
  <c r="H193" i="2"/>
  <c r="I193" i="2" s="1"/>
  <c r="H192" i="2"/>
  <c r="I192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7" i="2"/>
  <c r="I7" i="2" s="1"/>
  <c r="H6" i="2"/>
  <c r="I6" i="2" s="1"/>
  <c r="H5" i="2"/>
  <c r="I5" i="2" s="1"/>
  <c r="H4" i="2"/>
  <c r="I4" i="2" s="1"/>
  <c r="H3" i="2"/>
  <c r="I3" i="2" s="1"/>
  <c r="H2" i="2"/>
  <c r="I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35" i="2"/>
  <c r="I35" i="2" s="1"/>
  <c r="H34" i="2"/>
  <c r="I34" i="2" s="1"/>
  <c r="H33" i="2"/>
  <c r="I33" i="2" s="1"/>
  <c r="H32" i="2"/>
  <c r="I32" i="2" s="1"/>
  <c r="H31" i="2"/>
  <c r="I31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72" i="2"/>
  <c r="I72" i="2" s="1"/>
  <c r="H71" i="2"/>
  <c r="I71" i="2" s="1"/>
  <c r="H70" i="2"/>
  <c r="I70" i="2" s="1"/>
  <c r="H69" i="2"/>
  <c r="I69" i="2" s="1"/>
  <c r="H68" i="2"/>
  <c r="I68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G274" i="2"/>
  <c r="L274" i="2" s="1"/>
  <c r="G273" i="2"/>
  <c r="L273" i="2" s="1"/>
  <c r="G272" i="2"/>
  <c r="L272" i="2" s="1"/>
  <c r="G271" i="2"/>
  <c r="L271" i="2" s="1"/>
  <c r="G270" i="2"/>
  <c r="L270" i="2" s="1"/>
  <c r="G269" i="2"/>
  <c r="L269" i="2" s="1"/>
  <c r="G268" i="2"/>
  <c r="L268" i="2" s="1"/>
  <c r="G267" i="2"/>
  <c r="L267" i="2" s="1"/>
  <c r="G266" i="2"/>
  <c r="L266" i="2" s="1"/>
  <c r="G265" i="2"/>
  <c r="L265" i="2" s="1"/>
  <c r="G264" i="2"/>
  <c r="L264" i="2" s="1"/>
  <c r="G263" i="2"/>
  <c r="L263" i="2" s="1"/>
  <c r="G249" i="2"/>
  <c r="L249" i="2" s="1"/>
  <c r="G187" i="2"/>
  <c r="L187" i="2" s="1"/>
  <c r="G186" i="2"/>
  <c r="L186" i="2" s="1"/>
  <c r="G185" i="2"/>
  <c r="L185" i="2" s="1"/>
  <c r="G184" i="2"/>
  <c r="L184" i="2" s="1"/>
  <c r="G183" i="2"/>
  <c r="L183" i="2" s="1"/>
  <c r="G182" i="2"/>
  <c r="L182" i="2" s="1"/>
  <c r="G181" i="2"/>
  <c r="L181" i="2" s="1"/>
  <c r="G180" i="2"/>
  <c r="L180" i="2" s="1"/>
  <c r="G56" i="2"/>
  <c r="L56" i="2" s="1"/>
  <c r="G55" i="2"/>
  <c r="L55" i="2" s="1"/>
  <c r="G54" i="2"/>
  <c r="L54" i="2" s="1"/>
  <c r="G53" i="2"/>
  <c r="L53" i="2" s="1"/>
  <c r="G52" i="2"/>
  <c r="L52" i="2" s="1"/>
  <c r="G51" i="2"/>
  <c r="L51" i="2" s="1"/>
  <c r="G50" i="2"/>
  <c r="L50" i="2" s="1"/>
  <c r="G49" i="2"/>
  <c r="L49" i="2" s="1"/>
  <c r="G258" i="2"/>
  <c r="L258" i="2" s="1"/>
  <c r="G257" i="2"/>
  <c r="L257" i="2" s="1"/>
  <c r="G256" i="2"/>
  <c r="L256" i="2" s="1"/>
  <c r="G255" i="2"/>
  <c r="L255" i="2" s="1"/>
  <c r="G254" i="2"/>
  <c r="L254" i="2" s="1"/>
  <c r="G253" i="2"/>
  <c r="L253" i="2" s="1"/>
  <c r="G252" i="2"/>
  <c r="L252" i="2" s="1"/>
  <c r="G251" i="2"/>
  <c r="L251" i="2" s="1"/>
  <c r="G250" i="2"/>
  <c r="L250" i="2" s="1"/>
  <c r="G191" i="2"/>
  <c r="L191" i="2" s="1"/>
  <c r="G190" i="2"/>
  <c r="L190" i="2" s="1"/>
  <c r="G189" i="2"/>
  <c r="L189" i="2" s="1"/>
  <c r="G188" i="2"/>
  <c r="L188" i="2" s="1"/>
  <c r="G289" i="2"/>
  <c r="L289" i="2" s="1"/>
  <c r="G288" i="2"/>
  <c r="L288" i="2" s="1"/>
  <c r="G287" i="2"/>
  <c r="L287" i="2" s="1"/>
  <c r="G286" i="2"/>
  <c r="L286" i="2" s="1"/>
  <c r="G285" i="2"/>
  <c r="L285" i="2" s="1"/>
  <c r="G284" i="2"/>
  <c r="L284" i="2" s="1"/>
  <c r="G283" i="2"/>
  <c r="L283" i="2" s="1"/>
  <c r="G282" i="2"/>
  <c r="L282" i="2" s="1"/>
  <c r="G281" i="2"/>
  <c r="L281" i="2" s="1"/>
  <c r="G280" i="2"/>
  <c r="L280" i="2" s="1"/>
  <c r="G279" i="2"/>
  <c r="L279" i="2" s="1"/>
  <c r="G278" i="2"/>
  <c r="L278" i="2" s="1"/>
  <c r="G277" i="2"/>
  <c r="L277" i="2" s="1"/>
  <c r="G276" i="2"/>
  <c r="L276" i="2" s="1"/>
  <c r="G275" i="2"/>
  <c r="L275" i="2" s="1"/>
  <c r="G205" i="2"/>
  <c r="L205" i="2" s="1"/>
  <c r="G204" i="2"/>
  <c r="L204" i="2" s="1"/>
  <c r="G203" i="2"/>
  <c r="L203" i="2" s="1"/>
  <c r="G202" i="2"/>
  <c r="L202" i="2" s="1"/>
  <c r="G201" i="2"/>
  <c r="L201" i="2" s="1"/>
  <c r="G200" i="2"/>
  <c r="L200" i="2" s="1"/>
  <c r="G199" i="2"/>
  <c r="L199" i="2" s="1"/>
  <c r="G198" i="2"/>
  <c r="L198" i="2" s="1"/>
  <c r="G197" i="2"/>
  <c r="L197" i="2" s="1"/>
  <c r="G299" i="2"/>
  <c r="L299" i="2" s="1"/>
  <c r="G298" i="2"/>
  <c r="L298" i="2" s="1"/>
  <c r="G297" i="2"/>
  <c r="L297" i="2" s="1"/>
  <c r="G296" i="2"/>
  <c r="L296" i="2" s="1"/>
  <c r="G26" i="2"/>
  <c r="L26" i="2" s="1"/>
  <c r="G25" i="2"/>
  <c r="L25" i="2" s="1"/>
  <c r="G24" i="2"/>
  <c r="L24" i="2" s="1"/>
  <c r="G23" i="2"/>
  <c r="L23" i="2" s="1"/>
  <c r="G22" i="2"/>
  <c r="L22" i="2" s="1"/>
  <c r="G21" i="2"/>
  <c r="L21" i="2" s="1"/>
  <c r="G20" i="2"/>
  <c r="L20" i="2" s="1"/>
  <c r="G19" i="2"/>
  <c r="L19" i="2" s="1"/>
  <c r="G18" i="2"/>
  <c r="L18" i="2" s="1"/>
  <c r="G67" i="2"/>
  <c r="L67" i="2" s="1"/>
  <c r="G66" i="2"/>
  <c r="L66" i="2" s="1"/>
  <c r="G65" i="2"/>
  <c r="L65" i="2" s="1"/>
  <c r="G64" i="2"/>
  <c r="L64" i="2" s="1"/>
  <c r="G63" i="2"/>
  <c r="L63" i="2" s="1"/>
  <c r="G62" i="2"/>
  <c r="L62" i="2" s="1"/>
  <c r="G61" i="2"/>
  <c r="L61" i="2" s="1"/>
  <c r="G60" i="2"/>
  <c r="L60" i="2" s="1"/>
  <c r="G59" i="2"/>
  <c r="L59" i="2" s="1"/>
  <c r="G8" i="2"/>
  <c r="L8" i="2" s="1"/>
  <c r="G17" i="2"/>
  <c r="L17" i="2" s="1"/>
  <c r="G16" i="2"/>
  <c r="L16" i="2" s="1"/>
  <c r="G15" i="2"/>
  <c r="L15" i="2" s="1"/>
  <c r="G14" i="2"/>
  <c r="L14" i="2" s="1"/>
  <c r="G13" i="2"/>
  <c r="L13" i="2" s="1"/>
  <c r="G12" i="2"/>
  <c r="L12" i="2" s="1"/>
  <c r="G11" i="2"/>
  <c r="L11" i="2" s="1"/>
  <c r="G10" i="2"/>
  <c r="L10" i="2" s="1"/>
  <c r="G9" i="2"/>
  <c r="L9" i="2" s="1"/>
  <c r="G81" i="2"/>
  <c r="L81" i="2" s="1"/>
  <c r="G80" i="2"/>
  <c r="L80" i="2" s="1"/>
  <c r="G131" i="2"/>
  <c r="L131" i="2" s="1"/>
  <c r="G130" i="2"/>
  <c r="L130" i="2" s="1"/>
  <c r="G129" i="2"/>
  <c r="L129" i="2" s="1"/>
  <c r="G128" i="2"/>
  <c r="L128" i="2" s="1"/>
  <c r="G213" i="2"/>
  <c r="L213" i="2" s="1"/>
  <c r="G212" i="2"/>
  <c r="L212" i="2" s="1"/>
  <c r="G211" i="2"/>
  <c r="L211" i="2" s="1"/>
  <c r="G210" i="2"/>
  <c r="L210" i="2" s="1"/>
  <c r="G209" i="2"/>
  <c r="L209" i="2" s="1"/>
  <c r="G208" i="2"/>
  <c r="L208" i="2" s="1"/>
  <c r="G207" i="2"/>
  <c r="L207" i="2" s="1"/>
  <c r="G206" i="2"/>
  <c r="L206" i="2" s="1"/>
  <c r="G58" i="2"/>
  <c r="L58" i="2" s="1"/>
  <c r="G57" i="2"/>
  <c r="L57" i="2" s="1"/>
  <c r="G170" i="2"/>
  <c r="L170" i="2" s="1"/>
  <c r="G169" i="2"/>
  <c r="L169" i="2" s="1"/>
  <c r="G168" i="2"/>
  <c r="L168" i="2" s="1"/>
  <c r="G167" i="2"/>
  <c r="L167" i="2" s="1"/>
  <c r="G166" i="2"/>
  <c r="L166" i="2" s="1"/>
  <c r="G165" i="2"/>
  <c r="L165" i="2" s="1"/>
  <c r="G164" i="2"/>
  <c r="L164" i="2" s="1"/>
  <c r="G163" i="2"/>
  <c r="L163" i="2" s="1"/>
  <c r="G162" i="2"/>
  <c r="L162" i="2" s="1"/>
  <c r="G161" i="2"/>
  <c r="L161" i="2" s="1"/>
  <c r="G160" i="2"/>
  <c r="L160" i="2" s="1"/>
  <c r="G159" i="2"/>
  <c r="L159" i="2" s="1"/>
  <c r="G158" i="2"/>
  <c r="L158" i="2" s="1"/>
  <c r="G157" i="2"/>
  <c r="L157" i="2" s="1"/>
  <c r="G156" i="2"/>
  <c r="L156" i="2" s="1"/>
  <c r="G155" i="2"/>
  <c r="L155" i="2" s="1"/>
  <c r="G154" i="2"/>
  <c r="L154" i="2" s="1"/>
  <c r="G153" i="2"/>
  <c r="L153" i="2" s="1"/>
  <c r="G96" i="2"/>
  <c r="L96" i="2" s="1"/>
  <c r="G95" i="2"/>
  <c r="L95" i="2" s="1"/>
  <c r="G94" i="2"/>
  <c r="L94" i="2" s="1"/>
  <c r="G93" i="2"/>
  <c r="L93" i="2" s="1"/>
  <c r="G92" i="2"/>
  <c r="L92" i="2" s="1"/>
  <c r="G91" i="2"/>
  <c r="L91" i="2" s="1"/>
  <c r="G90" i="2"/>
  <c r="L90" i="2" s="1"/>
  <c r="G89" i="2"/>
  <c r="L89" i="2" s="1"/>
  <c r="G335" i="2"/>
  <c r="L335" i="2" s="1"/>
  <c r="G334" i="2"/>
  <c r="L334" i="2" s="1"/>
  <c r="G333" i="2"/>
  <c r="L333" i="2" s="1"/>
  <c r="G332" i="2"/>
  <c r="L332" i="2" s="1"/>
  <c r="G331" i="2"/>
  <c r="L331" i="2" s="1"/>
  <c r="G330" i="2"/>
  <c r="L330" i="2" s="1"/>
  <c r="G329" i="2"/>
  <c r="L329" i="2" s="1"/>
  <c r="G328" i="2"/>
  <c r="L328" i="2" s="1"/>
  <c r="G327" i="2"/>
  <c r="L327" i="2" s="1"/>
  <c r="G295" i="2"/>
  <c r="L295" i="2" s="1"/>
  <c r="G294" i="2"/>
  <c r="L294" i="2" s="1"/>
  <c r="G293" i="2"/>
  <c r="L293" i="2" s="1"/>
  <c r="G292" i="2"/>
  <c r="L292" i="2" s="1"/>
  <c r="G291" i="2"/>
  <c r="L291" i="2" s="1"/>
  <c r="G290" i="2"/>
  <c r="L290" i="2" s="1"/>
  <c r="G262" i="2"/>
  <c r="L262" i="2" s="1"/>
  <c r="G261" i="2"/>
  <c r="L261" i="2" s="1"/>
  <c r="G260" i="2"/>
  <c r="L260" i="2" s="1"/>
  <c r="G259" i="2"/>
  <c r="L259" i="2" s="1"/>
  <c r="G110" i="2"/>
  <c r="L110" i="2" s="1"/>
  <c r="G109" i="2"/>
  <c r="L109" i="2" s="1"/>
  <c r="G108" i="2"/>
  <c r="L108" i="2" s="1"/>
  <c r="G107" i="2"/>
  <c r="L107" i="2" s="1"/>
  <c r="G106" i="2"/>
  <c r="L106" i="2" s="1"/>
  <c r="G127" i="2"/>
  <c r="L127" i="2" s="1"/>
  <c r="G126" i="2"/>
  <c r="L126" i="2" s="1"/>
  <c r="G125" i="2"/>
  <c r="L125" i="2" s="1"/>
  <c r="G221" i="2"/>
  <c r="L221" i="2" s="1"/>
  <c r="G220" i="2"/>
  <c r="L220" i="2" s="1"/>
  <c r="G219" i="2"/>
  <c r="L219" i="2" s="1"/>
  <c r="G218" i="2"/>
  <c r="L218" i="2" s="1"/>
  <c r="G217" i="2"/>
  <c r="L217" i="2" s="1"/>
  <c r="G216" i="2"/>
  <c r="L216" i="2" s="1"/>
  <c r="G215" i="2"/>
  <c r="L215" i="2" s="1"/>
  <c r="G214" i="2"/>
  <c r="L214" i="2" s="1"/>
  <c r="G248" i="2"/>
  <c r="L248" i="2" s="1"/>
  <c r="G247" i="2"/>
  <c r="L247" i="2" s="1"/>
  <c r="G246" i="2"/>
  <c r="L246" i="2" s="1"/>
  <c r="G245" i="2"/>
  <c r="L245" i="2" s="1"/>
  <c r="G244" i="2"/>
  <c r="L244" i="2" s="1"/>
  <c r="G243" i="2"/>
  <c r="L243" i="2" s="1"/>
  <c r="G242" i="2"/>
  <c r="L242" i="2" s="1"/>
  <c r="G241" i="2"/>
  <c r="L241" i="2" s="1"/>
  <c r="G240" i="2"/>
  <c r="L240" i="2" s="1"/>
  <c r="G239" i="2"/>
  <c r="L239" i="2" s="1"/>
  <c r="G238" i="2"/>
  <c r="L238" i="2" s="1"/>
  <c r="G237" i="2"/>
  <c r="L237" i="2" s="1"/>
  <c r="G236" i="2"/>
  <c r="L236" i="2" s="1"/>
  <c r="G235" i="2"/>
  <c r="L235" i="2" s="1"/>
  <c r="G234" i="2"/>
  <c r="L234" i="2" s="1"/>
  <c r="G233" i="2"/>
  <c r="L233" i="2" s="1"/>
  <c r="G232" i="2"/>
  <c r="L232" i="2" s="1"/>
  <c r="G312" i="2"/>
  <c r="L312" i="2" s="1"/>
  <c r="G311" i="2"/>
  <c r="L311" i="2" s="1"/>
  <c r="G310" i="2"/>
  <c r="L310" i="2" s="1"/>
  <c r="G27" i="2"/>
  <c r="L27" i="2" s="1"/>
  <c r="G30" i="2"/>
  <c r="L30" i="2" s="1"/>
  <c r="G29" i="2"/>
  <c r="L29" i="2" s="1"/>
  <c r="G28" i="2"/>
  <c r="L28" i="2" s="1"/>
  <c r="G309" i="2"/>
  <c r="L309" i="2" s="1"/>
  <c r="G308" i="2"/>
  <c r="L308" i="2" s="1"/>
  <c r="G307" i="2"/>
  <c r="L307" i="2" s="1"/>
  <c r="G306" i="2"/>
  <c r="L306" i="2" s="1"/>
  <c r="G305" i="2"/>
  <c r="L305" i="2" s="1"/>
  <c r="G304" i="2"/>
  <c r="L304" i="2" s="1"/>
  <c r="G303" i="2"/>
  <c r="L303" i="2" s="1"/>
  <c r="G302" i="2"/>
  <c r="L302" i="2" s="1"/>
  <c r="G301" i="2"/>
  <c r="L301" i="2" s="1"/>
  <c r="G300" i="2"/>
  <c r="L300" i="2" s="1"/>
  <c r="G139" i="2"/>
  <c r="L139" i="2" s="1"/>
  <c r="G138" i="2"/>
  <c r="L138" i="2" s="1"/>
  <c r="G137" i="2"/>
  <c r="L137" i="2" s="1"/>
  <c r="G136" i="2"/>
  <c r="L136" i="2" s="1"/>
  <c r="G135" i="2"/>
  <c r="L135" i="2" s="1"/>
  <c r="G134" i="2"/>
  <c r="L134" i="2" s="1"/>
  <c r="G133" i="2"/>
  <c r="L133" i="2" s="1"/>
  <c r="G132" i="2"/>
  <c r="L132" i="2" s="1"/>
  <c r="G47" i="2"/>
  <c r="L47" i="2" s="1"/>
  <c r="G46" i="2"/>
  <c r="L46" i="2" s="1"/>
  <c r="G45" i="2"/>
  <c r="L45" i="2" s="1"/>
  <c r="G44" i="2"/>
  <c r="L44" i="2" s="1"/>
  <c r="G43" i="2"/>
  <c r="L43" i="2" s="1"/>
  <c r="G179" i="2"/>
  <c r="L179" i="2" s="1"/>
  <c r="G178" i="2"/>
  <c r="L178" i="2" s="1"/>
  <c r="G177" i="2"/>
  <c r="L177" i="2" s="1"/>
  <c r="G176" i="2"/>
  <c r="L176" i="2" s="1"/>
  <c r="G175" i="2"/>
  <c r="L175" i="2" s="1"/>
  <c r="G174" i="2"/>
  <c r="L174" i="2" s="1"/>
  <c r="G173" i="2"/>
  <c r="L173" i="2" s="1"/>
  <c r="G172" i="2"/>
  <c r="L172" i="2" s="1"/>
  <c r="G171" i="2"/>
  <c r="L171" i="2" s="1"/>
  <c r="G48" i="2"/>
  <c r="L48" i="2" s="1"/>
  <c r="G42" i="2"/>
  <c r="L42" i="2" s="1"/>
  <c r="G41" i="2"/>
  <c r="L41" i="2" s="1"/>
  <c r="G40" i="2"/>
  <c r="L40" i="2" s="1"/>
  <c r="G39" i="2"/>
  <c r="L39" i="2" s="1"/>
  <c r="G38" i="2"/>
  <c r="L38" i="2" s="1"/>
  <c r="G37" i="2"/>
  <c r="L37" i="2" s="1"/>
  <c r="G36" i="2"/>
  <c r="L36" i="2" s="1"/>
  <c r="G88" i="2"/>
  <c r="L88" i="2" s="1"/>
  <c r="G87" i="2"/>
  <c r="L87" i="2" s="1"/>
  <c r="G86" i="2"/>
  <c r="L86" i="2" s="1"/>
  <c r="G85" i="2"/>
  <c r="L85" i="2" s="1"/>
  <c r="G84" i="2"/>
  <c r="L84" i="2" s="1"/>
  <c r="G83" i="2"/>
  <c r="L83" i="2" s="1"/>
  <c r="G82" i="2"/>
  <c r="L82" i="2" s="1"/>
  <c r="G152" i="2"/>
  <c r="L152" i="2" s="1"/>
  <c r="G151" i="2"/>
  <c r="L151" i="2" s="1"/>
  <c r="G150" i="2"/>
  <c r="L150" i="2" s="1"/>
  <c r="G149" i="2"/>
  <c r="L149" i="2" s="1"/>
  <c r="G148" i="2"/>
  <c r="L148" i="2" s="1"/>
  <c r="G147" i="2"/>
  <c r="L147" i="2" s="1"/>
  <c r="G146" i="2"/>
  <c r="L146" i="2" s="1"/>
  <c r="G145" i="2"/>
  <c r="L145" i="2" s="1"/>
  <c r="G144" i="2"/>
  <c r="L144" i="2" s="1"/>
  <c r="G143" i="2"/>
  <c r="L143" i="2" s="1"/>
  <c r="G142" i="2"/>
  <c r="L142" i="2" s="1"/>
  <c r="G141" i="2"/>
  <c r="L141" i="2" s="1"/>
  <c r="G140" i="2"/>
  <c r="L140" i="2" s="1"/>
  <c r="G196" i="2"/>
  <c r="L196" i="2" s="1"/>
  <c r="G195" i="2"/>
  <c r="L195" i="2" s="1"/>
  <c r="G194" i="2"/>
  <c r="L194" i="2" s="1"/>
  <c r="G193" i="2"/>
  <c r="L193" i="2" s="1"/>
  <c r="G192" i="2"/>
  <c r="L192" i="2" s="1"/>
  <c r="G105" i="2"/>
  <c r="L105" i="2" s="1"/>
  <c r="G104" i="2"/>
  <c r="L104" i="2" s="1"/>
  <c r="G103" i="2"/>
  <c r="L103" i="2" s="1"/>
  <c r="G102" i="2"/>
  <c r="L102" i="2" s="1"/>
  <c r="G101" i="2"/>
  <c r="L101" i="2" s="1"/>
  <c r="G100" i="2"/>
  <c r="L100" i="2" s="1"/>
  <c r="G99" i="2"/>
  <c r="L99" i="2" s="1"/>
  <c r="G98" i="2"/>
  <c r="L98" i="2" s="1"/>
  <c r="G97" i="2"/>
  <c r="L97" i="2" s="1"/>
  <c r="G7" i="2"/>
  <c r="L7" i="2" s="1"/>
  <c r="G6" i="2"/>
  <c r="L6" i="2" s="1"/>
  <c r="G5" i="2"/>
  <c r="L5" i="2" s="1"/>
  <c r="G4" i="2"/>
  <c r="L4" i="2" s="1"/>
  <c r="G3" i="2"/>
  <c r="L3" i="2" s="1"/>
  <c r="G2" i="2"/>
  <c r="L2" i="2" s="1"/>
  <c r="G231" i="2"/>
  <c r="L231" i="2" s="1"/>
  <c r="G230" i="2"/>
  <c r="L230" i="2" s="1"/>
  <c r="G229" i="2"/>
  <c r="L229" i="2" s="1"/>
  <c r="G228" i="2"/>
  <c r="L228" i="2" s="1"/>
  <c r="G227" i="2"/>
  <c r="L227" i="2" s="1"/>
  <c r="G226" i="2"/>
  <c r="L226" i="2" s="1"/>
  <c r="G225" i="2"/>
  <c r="L225" i="2" s="1"/>
  <c r="G224" i="2"/>
  <c r="L224" i="2" s="1"/>
  <c r="G223" i="2"/>
  <c r="L223" i="2" s="1"/>
  <c r="G222" i="2"/>
  <c r="L222" i="2" s="1"/>
  <c r="G35" i="2"/>
  <c r="L35" i="2" s="1"/>
  <c r="G34" i="2"/>
  <c r="L34" i="2" s="1"/>
  <c r="G33" i="2"/>
  <c r="L33" i="2" s="1"/>
  <c r="G32" i="2"/>
  <c r="L32" i="2" s="1"/>
  <c r="G31" i="2"/>
  <c r="L31" i="2" s="1"/>
  <c r="G319" i="2"/>
  <c r="L319" i="2" s="1"/>
  <c r="G318" i="2"/>
  <c r="L318" i="2" s="1"/>
  <c r="G317" i="2"/>
  <c r="L317" i="2" s="1"/>
  <c r="G316" i="2"/>
  <c r="L316" i="2" s="1"/>
  <c r="G315" i="2"/>
  <c r="L315" i="2" s="1"/>
  <c r="G314" i="2"/>
  <c r="L314" i="2" s="1"/>
  <c r="G313" i="2"/>
  <c r="L313" i="2" s="1"/>
  <c r="G72" i="2"/>
  <c r="L72" i="2" s="1"/>
  <c r="G71" i="2"/>
  <c r="L71" i="2" s="1"/>
  <c r="G70" i="2"/>
  <c r="L70" i="2" s="1"/>
  <c r="G69" i="2"/>
  <c r="L69" i="2" s="1"/>
  <c r="G68" i="2"/>
  <c r="L68" i="2" s="1"/>
  <c r="G124" i="2"/>
  <c r="L124" i="2" s="1"/>
  <c r="G123" i="2"/>
  <c r="L123" i="2" s="1"/>
  <c r="G122" i="2"/>
  <c r="L122" i="2" s="1"/>
  <c r="G121" i="2"/>
  <c r="L121" i="2" s="1"/>
  <c r="G120" i="2"/>
  <c r="L120" i="2" s="1"/>
  <c r="G119" i="2"/>
  <c r="L119" i="2" s="1"/>
  <c r="G118" i="2"/>
  <c r="L118" i="2" s="1"/>
  <c r="G117" i="2"/>
  <c r="L117" i="2" s="1"/>
  <c r="G116" i="2"/>
  <c r="L116" i="2" s="1"/>
  <c r="G115" i="2"/>
  <c r="L115" i="2" s="1"/>
  <c r="G114" i="2"/>
  <c r="L114" i="2" s="1"/>
  <c r="G113" i="2"/>
  <c r="L113" i="2" s="1"/>
  <c r="G112" i="2"/>
  <c r="L112" i="2" s="1"/>
  <c r="G111" i="2"/>
  <c r="L111" i="2" s="1"/>
  <c r="G79" i="2"/>
  <c r="L79" i="2" s="1"/>
  <c r="G78" i="2"/>
  <c r="L78" i="2" s="1"/>
  <c r="G77" i="2"/>
  <c r="L77" i="2" s="1"/>
  <c r="G76" i="2"/>
  <c r="L76" i="2" s="1"/>
  <c r="G75" i="2"/>
  <c r="L75" i="2" s="1"/>
  <c r="G74" i="2"/>
  <c r="L74" i="2" s="1"/>
  <c r="G73" i="2"/>
  <c r="L73" i="2" s="1"/>
  <c r="G326" i="2"/>
  <c r="L326" i="2" s="1"/>
  <c r="G325" i="2"/>
  <c r="L325" i="2" s="1"/>
  <c r="G324" i="2"/>
  <c r="L324" i="2" s="1"/>
  <c r="G323" i="2"/>
  <c r="L323" i="2" s="1"/>
  <c r="G322" i="2"/>
  <c r="L322" i="2" s="1"/>
  <c r="G321" i="2"/>
  <c r="L321" i="2" s="1"/>
  <c r="G320" i="2"/>
  <c r="L320" i="2" s="1"/>
  <c r="H320" i="2"/>
  <c r="I320" i="2" s="1"/>
  <c r="A92" i="11" a="1"/>
  <c r="B10" i="9" a="1"/>
  <c r="E10" i="9" a="1"/>
  <c r="A21" i="9" a="1"/>
  <c r="E11" i="9" a="1"/>
  <c r="A19" i="9" a="1"/>
  <c r="B9" i="9" a="1"/>
  <c r="B8" i="9" a="1"/>
  <c r="E9" i="9" a="1"/>
  <c r="D10" i="9" a="1"/>
  <c r="A10" i="9" a="1"/>
  <c r="B18" i="9" a="1"/>
  <c r="E8" i="9" a="1"/>
  <c r="C9" i="9" a="1"/>
  <c r="B17" i="9" a="1"/>
  <c r="F8" i="9" a="1"/>
  <c r="B20" i="9" a="1"/>
  <c r="A22" i="9" a="1"/>
  <c r="B19" i="9" a="1"/>
  <c r="D8" i="9" a="1"/>
  <c r="D9" i="9" a="1"/>
  <c r="A9" i="9" a="1"/>
  <c r="A17" i="9" a="1"/>
  <c r="C8" i="9" a="1"/>
  <c r="D11" i="9" a="1"/>
  <c r="A18" i="9" a="1"/>
  <c r="B11" i="9" a="1"/>
  <c r="A20" i="9" a="1"/>
  <c r="F11" i="9" a="1"/>
  <c r="F10" i="9" a="1"/>
  <c r="B22" i="9" a="1"/>
  <c r="C11" i="9" a="1"/>
  <c r="F9" i="9" a="1"/>
  <c r="A11" i="9" a="1"/>
  <c r="C10" i="9" a="1"/>
  <c r="A8" i="9" a="1"/>
  <c r="B21" i="9" a="1"/>
  <c r="A92" i="11" l="1"/>
  <c r="J82" i="1"/>
  <c r="I82" i="1"/>
  <c r="J84" i="1"/>
  <c r="I84" i="1"/>
  <c r="J86" i="1"/>
  <c r="I86" i="1"/>
  <c r="J88" i="1"/>
  <c r="I88" i="1"/>
  <c r="J90" i="1"/>
  <c r="I90" i="1"/>
  <c r="J92" i="1"/>
  <c r="I92" i="1"/>
  <c r="J94" i="1"/>
  <c r="I94" i="1"/>
  <c r="J96" i="1"/>
  <c r="I96" i="1"/>
  <c r="J98" i="1"/>
  <c r="I98" i="1"/>
  <c r="J100" i="1"/>
  <c r="I100" i="1"/>
  <c r="J102" i="1"/>
  <c r="I102" i="1"/>
  <c r="J104" i="1"/>
  <c r="I104" i="1"/>
  <c r="J106" i="1"/>
  <c r="I106" i="1"/>
  <c r="J108" i="1"/>
  <c r="I108" i="1"/>
  <c r="I205" i="1"/>
  <c r="J205" i="1"/>
  <c r="I207" i="1"/>
  <c r="J207" i="1"/>
  <c r="I209" i="1"/>
  <c r="J209" i="1"/>
  <c r="I211" i="1"/>
  <c r="J211" i="1"/>
  <c r="I2" i="1"/>
  <c r="J4" i="1"/>
  <c r="J7" i="1"/>
  <c r="I10" i="1"/>
  <c r="J12" i="1"/>
  <c r="I26" i="1"/>
  <c r="J28" i="1"/>
  <c r="I34" i="1"/>
  <c r="J36" i="1"/>
  <c r="I42" i="1"/>
  <c r="J61" i="1"/>
  <c r="J69" i="1"/>
  <c r="J77" i="1"/>
  <c r="J117" i="1"/>
  <c r="J125" i="1"/>
  <c r="J133" i="1"/>
  <c r="J141" i="1"/>
  <c r="J237" i="1"/>
  <c r="J253" i="1"/>
  <c r="I11" i="1"/>
  <c r="I13" i="1"/>
  <c r="I15" i="1"/>
  <c r="I17" i="1"/>
  <c r="I19" i="1"/>
  <c r="I21" i="1"/>
  <c r="I44" i="1"/>
  <c r="J46" i="1"/>
  <c r="I46" i="1"/>
  <c r="J48" i="1"/>
  <c r="I48" i="1"/>
  <c r="J50" i="1"/>
  <c r="I50" i="1"/>
  <c r="J52" i="1"/>
  <c r="I52" i="1"/>
  <c r="I79" i="1"/>
  <c r="I81" i="1"/>
  <c r="J110" i="1"/>
  <c r="I110" i="1"/>
  <c r="J112" i="1"/>
  <c r="I112" i="1"/>
  <c r="I143" i="1"/>
  <c r="J143" i="1"/>
  <c r="I146" i="1"/>
  <c r="J146" i="1"/>
  <c r="I148" i="1"/>
  <c r="I150" i="1"/>
  <c r="J150" i="1"/>
  <c r="I152" i="1"/>
  <c r="I154" i="1"/>
  <c r="J154" i="1"/>
  <c r="I156" i="1"/>
  <c r="I158" i="1"/>
  <c r="J158" i="1"/>
  <c r="I160" i="1"/>
  <c r="I162" i="1"/>
  <c r="J162" i="1"/>
  <c r="I164" i="1"/>
  <c r="I166" i="1"/>
  <c r="J166" i="1"/>
  <c r="I168" i="1"/>
  <c r="I170" i="1"/>
  <c r="J170" i="1"/>
  <c r="I172" i="1"/>
  <c r="I174" i="1"/>
  <c r="J174" i="1"/>
  <c r="I176" i="1"/>
  <c r="I178" i="1"/>
  <c r="J178" i="1"/>
  <c r="I180" i="1"/>
  <c r="I182" i="1"/>
  <c r="J182" i="1"/>
  <c r="I184" i="1"/>
  <c r="I186" i="1"/>
  <c r="J186" i="1"/>
  <c r="I188" i="1"/>
  <c r="I190" i="1"/>
  <c r="J190" i="1"/>
  <c r="I192" i="1"/>
  <c r="I194" i="1"/>
  <c r="J194" i="1"/>
  <c r="I196" i="1"/>
  <c r="I198" i="1"/>
  <c r="J198" i="1"/>
  <c r="I200" i="1"/>
  <c r="I202" i="1"/>
  <c r="J202" i="1"/>
  <c r="I213" i="1"/>
  <c r="J213" i="1"/>
  <c r="I215" i="1"/>
  <c r="J215" i="1"/>
  <c r="I217" i="1"/>
  <c r="J217" i="1"/>
  <c r="I219" i="1"/>
  <c r="J219" i="1"/>
  <c r="I221" i="1"/>
  <c r="J221" i="1"/>
  <c r="I223" i="1"/>
  <c r="J223" i="1"/>
  <c r="I225" i="1"/>
  <c r="J225" i="1"/>
  <c r="I227" i="1"/>
  <c r="J227" i="1"/>
  <c r="I229" i="1"/>
  <c r="J229" i="1"/>
  <c r="I231" i="1"/>
  <c r="J231" i="1"/>
  <c r="I233" i="1"/>
  <c r="I235" i="1"/>
  <c r="J235" i="1"/>
  <c r="I237" i="1"/>
  <c r="I239" i="1"/>
  <c r="J239" i="1"/>
  <c r="I241" i="1"/>
  <c r="I243" i="1"/>
  <c r="J243" i="1"/>
  <c r="I245" i="1"/>
  <c r="I247" i="1"/>
  <c r="J247" i="1"/>
  <c r="I249" i="1"/>
  <c r="I251" i="1"/>
  <c r="J251" i="1"/>
  <c r="I253" i="1"/>
  <c r="I255" i="1"/>
  <c r="J255" i="1"/>
  <c r="I257" i="1"/>
  <c r="I259" i="1"/>
  <c r="J259" i="1"/>
  <c r="I261" i="1"/>
  <c r="I263" i="1"/>
  <c r="J263" i="1"/>
  <c r="I265" i="1"/>
  <c r="I267" i="1"/>
  <c r="J267" i="1"/>
  <c r="J269" i="1"/>
  <c r="I269" i="1"/>
  <c r="J271" i="1"/>
  <c r="I271" i="1"/>
  <c r="J273" i="1"/>
  <c r="I273" i="1"/>
  <c r="J275" i="1"/>
  <c r="I275" i="1"/>
  <c r="J277" i="1"/>
  <c r="I277" i="1"/>
  <c r="J279" i="1"/>
  <c r="I279" i="1"/>
  <c r="J281" i="1"/>
  <c r="I281" i="1"/>
  <c r="J283" i="1"/>
  <c r="I283" i="1"/>
  <c r="J285" i="1"/>
  <c r="I285" i="1"/>
  <c r="J287" i="1"/>
  <c r="I287" i="1"/>
  <c r="J289" i="1"/>
  <c r="I289" i="1"/>
  <c r="J291" i="1"/>
  <c r="I291" i="1"/>
  <c r="J293" i="1"/>
  <c r="I293" i="1"/>
  <c r="J295" i="1"/>
  <c r="I295" i="1"/>
  <c r="J297" i="1"/>
  <c r="I297" i="1"/>
  <c r="J299" i="1"/>
  <c r="I299" i="1"/>
  <c r="J301" i="1"/>
  <c r="I301" i="1"/>
  <c r="J303" i="1"/>
  <c r="I303" i="1"/>
  <c r="J305" i="1"/>
  <c r="I305" i="1"/>
  <c r="J307" i="1"/>
  <c r="I307" i="1"/>
  <c r="J309" i="1"/>
  <c r="I309" i="1"/>
  <c r="J311" i="1"/>
  <c r="I311" i="1"/>
  <c r="J5" i="1"/>
  <c r="I8" i="1"/>
  <c r="J13" i="1"/>
  <c r="I16" i="1"/>
  <c r="J21" i="1"/>
  <c r="I24" i="1"/>
  <c r="J29" i="1"/>
  <c r="I32" i="1"/>
  <c r="J37" i="1"/>
  <c r="I40" i="1"/>
  <c r="J55" i="1"/>
  <c r="J63" i="1"/>
  <c r="J71" i="1"/>
  <c r="J79" i="1"/>
  <c r="J87" i="1"/>
  <c r="J95" i="1"/>
  <c r="J103" i="1"/>
  <c r="J119" i="1"/>
  <c r="J127" i="1"/>
  <c r="J135" i="1"/>
  <c r="J144" i="1"/>
  <c r="J160" i="1"/>
  <c r="J176" i="1"/>
  <c r="J192" i="1"/>
  <c r="J208" i="1"/>
  <c r="J241" i="1"/>
  <c r="J257" i="1"/>
  <c r="J278" i="1"/>
  <c r="J310" i="1"/>
  <c r="J54" i="1"/>
  <c r="I54" i="1"/>
  <c r="J56" i="1"/>
  <c r="I56" i="1"/>
  <c r="J58" i="1"/>
  <c r="I58" i="1"/>
  <c r="J60" i="1"/>
  <c r="I60" i="1"/>
  <c r="J62" i="1"/>
  <c r="I62" i="1"/>
  <c r="J64" i="1"/>
  <c r="I64" i="1"/>
  <c r="J66" i="1"/>
  <c r="I66" i="1"/>
  <c r="J68" i="1"/>
  <c r="I68" i="1"/>
  <c r="J70" i="1"/>
  <c r="I70" i="1"/>
  <c r="J72" i="1"/>
  <c r="I72" i="1"/>
  <c r="J74" i="1"/>
  <c r="I74" i="1"/>
  <c r="J76" i="1"/>
  <c r="I76" i="1"/>
  <c r="J114" i="1"/>
  <c r="I114" i="1"/>
  <c r="J116" i="1"/>
  <c r="I116" i="1"/>
  <c r="J118" i="1"/>
  <c r="I118" i="1"/>
  <c r="J120" i="1"/>
  <c r="I120" i="1"/>
  <c r="J122" i="1"/>
  <c r="I122" i="1"/>
  <c r="J124" i="1"/>
  <c r="I124" i="1"/>
  <c r="J126" i="1"/>
  <c r="I126" i="1"/>
  <c r="J128" i="1"/>
  <c r="I128" i="1"/>
  <c r="J130" i="1"/>
  <c r="I130" i="1"/>
  <c r="J132" i="1"/>
  <c r="I132" i="1"/>
  <c r="J134" i="1"/>
  <c r="I134" i="1"/>
  <c r="J136" i="1"/>
  <c r="I136" i="1"/>
  <c r="J138" i="1"/>
  <c r="I138" i="1"/>
  <c r="J140" i="1"/>
  <c r="I140" i="1"/>
  <c r="I206" i="1"/>
  <c r="J206" i="1"/>
  <c r="I210" i="1"/>
  <c r="J210" i="1"/>
  <c r="J3" i="1"/>
  <c r="I6" i="1"/>
  <c r="J11" i="1"/>
  <c r="I14" i="1"/>
  <c r="J19" i="1"/>
  <c r="I22" i="1"/>
  <c r="J27" i="1"/>
  <c r="I30" i="1"/>
  <c r="J35" i="1"/>
  <c r="I38" i="1"/>
  <c r="J57" i="1"/>
  <c r="J65" i="1"/>
  <c r="J73" i="1"/>
  <c r="J81" i="1"/>
  <c r="J89" i="1"/>
  <c r="J97" i="1"/>
  <c r="J105" i="1"/>
  <c r="J121" i="1"/>
  <c r="J129" i="1"/>
  <c r="J137" i="1"/>
  <c r="J148" i="1"/>
  <c r="J164" i="1"/>
  <c r="J180" i="1"/>
  <c r="J196" i="1"/>
  <c r="J212" i="1"/>
  <c r="J245" i="1"/>
  <c r="J261" i="1"/>
  <c r="I39" i="1"/>
  <c r="I41" i="1"/>
  <c r="I43" i="1"/>
  <c r="I45" i="1"/>
  <c r="I47" i="1"/>
  <c r="I49" i="1"/>
  <c r="I51" i="1"/>
  <c r="I53" i="1"/>
  <c r="J78" i="1"/>
  <c r="I78" i="1"/>
  <c r="J80" i="1"/>
  <c r="I80" i="1"/>
  <c r="I111" i="1"/>
  <c r="I113" i="1"/>
  <c r="J142" i="1"/>
  <c r="I142" i="1"/>
  <c r="I145" i="1"/>
  <c r="J145" i="1"/>
  <c r="I147" i="1"/>
  <c r="J147" i="1"/>
  <c r="I149" i="1"/>
  <c r="J149" i="1"/>
  <c r="I151" i="1"/>
  <c r="J151" i="1"/>
  <c r="I153" i="1"/>
  <c r="J153" i="1"/>
  <c r="I155" i="1"/>
  <c r="J155" i="1"/>
  <c r="I157" i="1"/>
  <c r="J157" i="1"/>
  <c r="I159" i="1"/>
  <c r="J159" i="1"/>
  <c r="I161" i="1"/>
  <c r="J161" i="1"/>
  <c r="I163" i="1"/>
  <c r="J163" i="1"/>
  <c r="I165" i="1"/>
  <c r="J165" i="1"/>
  <c r="I167" i="1"/>
  <c r="J167" i="1"/>
  <c r="I169" i="1"/>
  <c r="J169" i="1"/>
  <c r="I171" i="1"/>
  <c r="J171" i="1"/>
  <c r="I173" i="1"/>
  <c r="J173" i="1"/>
  <c r="I175" i="1"/>
  <c r="J175" i="1"/>
  <c r="I177" i="1"/>
  <c r="J177" i="1"/>
  <c r="I179" i="1"/>
  <c r="J179" i="1"/>
  <c r="I181" i="1"/>
  <c r="J181" i="1"/>
  <c r="I183" i="1"/>
  <c r="J183" i="1"/>
  <c r="I185" i="1"/>
  <c r="J185" i="1"/>
  <c r="I187" i="1"/>
  <c r="J187" i="1"/>
  <c r="I189" i="1"/>
  <c r="J189" i="1"/>
  <c r="I191" i="1"/>
  <c r="J191" i="1"/>
  <c r="I193" i="1"/>
  <c r="J193" i="1"/>
  <c r="I195" i="1"/>
  <c r="J195" i="1"/>
  <c r="I197" i="1"/>
  <c r="J197" i="1"/>
  <c r="I199" i="1"/>
  <c r="J199" i="1"/>
  <c r="I201" i="1"/>
  <c r="J201" i="1"/>
  <c r="I203" i="1"/>
  <c r="J203" i="1"/>
  <c r="I214" i="1"/>
  <c r="J214" i="1"/>
  <c r="I216" i="1"/>
  <c r="I218" i="1"/>
  <c r="J218" i="1"/>
  <c r="I220" i="1"/>
  <c r="I222" i="1"/>
  <c r="J222" i="1"/>
  <c r="I224" i="1"/>
  <c r="I226" i="1"/>
  <c r="J226" i="1"/>
  <c r="I228" i="1"/>
  <c r="I230" i="1"/>
  <c r="J230" i="1"/>
  <c r="I232" i="1"/>
  <c r="I234" i="1"/>
  <c r="J234" i="1"/>
  <c r="I236" i="1"/>
  <c r="J236" i="1"/>
  <c r="I238" i="1"/>
  <c r="J238" i="1"/>
  <c r="I240" i="1"/>
  <c r="J240" i="1"/>
  <c r="I242" i="1"/>
  <c r="J242" i="1"/>
  <c r="I244" i="1"/>
  <c r="J244" i="1"/>
  <c r="I246" i="1"/>
  <c r="J246" i="1"/>
  <c r="I248" i="1"/>
  <c r="J248" i="1"/>
  <c r="I250" i="1"/>
  <c r="J250" i="1"/>
  <c r="I252" i="1"/>
  <c r="J252" i="1"/>
  <c r="I254" i="1"/>
  <c r="J254" i="1"/>
  <c r="I256" i="1"/>
  <c r="J256" i="1"/>
  <c r="I258" i="1"/>
  <c r="J258" i="1"/>
  <c r="I260" i="1"/>
  <c r="J260" i="1"/>
  <c r="I262" i="1"/>
  <c r="J262" i="1"/>
  <c r="I264" i="1"/>
  <c r="J264" i="1"/>
  <c r="I266" i="1"/>
  <c r="J266" i="1"/>
  <c r="I268" i="1"/>
  <c r="J268" i="1"/>
  <c r="I270" i="1"/>
  <c r="I272" i="1"/>
  <c r="J272" i="1"/>
  <c r="I274" i="1"/>
  <c r="J274" i="1"/>
  <c r="I276" i="1"/>
  <c r="J276" i="1"/>
  <c r="I278" i="1"/>
  <c r="I280" i="1"/>
  <c r="J280" i="1"/>
  <c r="I282" i="1"/>
  <c r="J282" i="1"/>
  <c r="I284" i="1"/>
  <c r="J284" i="1"/>
  <c r="I286" i="1"/>
  <c r="I288" i="1"/>
  <c r="J288" i="1"/>
  <c r="I290" i="1"/>
  <c r="J290" i="1"/>
  <c r="I292" i="1"/>
  <c r="J292" i="1"/>
  <c r="I294" i="1"/>
  <c r="I296" i="1"/>
  <c r="J296" i="1"/>
  <c r="I298" i="1"/>
  <c r="J298" i="1"/>
  <c r="I300" i="1"/>
  <c r="J304" i="1"/>
  <c r="J306" i="1"/>
  <c r="J312" i="1"/>
  <c r="J232" i="1"/>
  <c r="J9" i="1"/>
  <c r="J17" i="1"/>
  <c r="J25" i="1"/>
  <c r="J33" i="1"/>
  <c r="J41" i="1"/>
  <c r="J44" i="1"/>
  <c r="J51" i="1"/>
  <c r="J59" i="1"/>
  <c r="J67" i="1"/>
  <c r="J75" i="1"/>
  <c r="J83" i="1"/>
  <c r="J91" i="1"/>
  <c r="J99" i="1"/>
  <c r="J107" i="1"/>
  <c r="J115" i="1"/>
  <c r="J123" i="1"/>
  <c r="J131" i="1"/>
  <c r="J139" i="1"/>
  <c r="J152" i="1"/>
  <c r="J168" i="1"/>
  <c r="J184" i="1"/>
  <c r="J200" i="1"/>
  <c r="J216" i="1"/>
  <c r="J233" i="1"/>
  <c r="J249" i="1"/>
  <c r="J265" i="1"/>
  <c r="J294" i="1"/>
  <c r="I302" i="1"/>
  <c r="I304" i="1"/>
  <c r="I306" i="1"/>
  <c r="I308" i="1"/>
  <c r="I310" i="1"/>
  <c r="I312" i="1"/>
  <c r="J300" i="1"/>
  <c r="J308" i="1"/>
  <c r="B22" i="9"/>
  <c r="C22" i="9" s="1"/>
  <c r="B21" i="9"/>
  <c r="C21" i="9" s="1"/>
  <c r="B20" i="9"/>
  <c r="C20" i="9" s="1"/>
  <c r="B19" i="9"/>
  <c r="C19" i="9" s="1"/>
  <c r="B18" i="9"/>
  <c r="C18" i="9" s="1"/>
  <c r="A22" i="9"/>
  <c r="D22" i="9" s="1"/>
  <c r="A21" i="9"/>
  <c r="D21" i="9" s="1"/>
  <c r="A20" i="9"/>
  <c r="D20" i="9" s="1"/>
  <c r="A19" i="9"/>
  <c r="D19" i="9" s="1"/>
  <c r="A18" i="9"/>
  <c r="D18" i="9" s="1"/>
  <c r="B17" i="9"/>
  <c r="C17" i="9" s="1"/>
  <c r="A17" i="9"/>
  <c r="D17" i="9" s="1"/>
  <c r="E12" i="8"/>
  <c r="E13" i="8"/>
  <c r="F13" i="8"/>
  <c r="F12" i="8"/>
  <c r="D15" i="8"/>
  <c r="D18" i="8" s="1"/>
  <c r="D19" i="8" s="1"/>
  <c r="C15" i="8"/>
  <c r="C18" i="8" s="1"/>
  <c r="C19" i="8" s="1"/>
  <c r="F11" i="9"/>
  <c r="D11" i="9"/>
  <c r="B11" i="9"/>
  <c r="E10" i="9"/>
  <c r="C10" i="9"/>
  <c r="F9" i="9"/>
  <c r="D9" i="9"/>
  <c r="B9" i="9"/>
  <c r="E8" i="9"/>
  <c r="C8" i="9"/>
  <c r="E11" i="9"/>
  <c r="C11" i="9"/>
  <c r="F10" i="9"/>
  <c r="D10" i="9"/>
  <c r="B10" i="9"/>
  <c r="E9" i="9"/>
  <c r="C9" i="9"/>
  <c r="F8" i="9"/>
  <c r="D8" i="9"/>
  <c r="B8" i="9"/>
  <c r="A10" i="9"/>
  <c r="A11" i="9"/>
  <c r="A9" i="9"/>
  <c r="A8" i="9"/>
  <c r="B13" i="8"/>
  <c r="B12" i="8"/>
  <c r="B11" i="8"/>
  <c r="K3" i="1"/>
  <c r="K19" i="1"/>
  <c r="K156" i="1"/>
  <c r="K164" i="1"/>
  <c r="K15" i="1"/>
  <c r="K168" i="1"/>
  <c r="K172" i="1"/>
  <c r="K176" i="1"/>
  <c r="K180" i="1"/>
  <c r="K184" i="1"/>
  <c r="K188" i="1"/>
  <c r="K192" i="1"/>
  <c r="K200" i="1"/>
  <c r="K208" i="1"/>
  <c r="K216" i="1"/>
  <c r="J169" i="2"/>
  <c r="J206" i="2"/>
  <c r="J210" i="2"/>
  <c r="J128" i="2"/>
  <c r="J80" i="2"/>
  <c r="J11" i="2"/>
  <c r="J15" i="2"/>
  <c r="J59" i="2"/>
  <c r="J63" i="2"/>
  <c r="J67" i="2"/>
  <c r="J21" i="2"/>
  <c r="J25" i="2"/>
  <c r="J298" i="2"/>
  <c r="J199" i="2"/>
  <c r="J203" i="2"/>
  <c r="J276" i="2"/>
  <c r="J280" i="2"/>
  <c r="J284" i="2"/>
  <c r="J288" i="2"/>
  <c r="J190" i="2"/>
  <c r="J252" i="2"/>
  <c r="J256" i="2"/>
  <c r="J50" i="2"/>
  <c r="J54" i="2"/>
  <c r="J181" i="2"/>
  <c r="J185" i="2"/>
  <c r="J263" i="2"/>
  <c r="J267" i="2"/>
  <c r="J271" i="2"/>
  <c r="K26" i="2"/>
  <c r="K299" i="2"/>
  <c r="K200" i="2"/>
  <c r="K204" i="2"/>
  <c r="K277" i="2"/>
  <c r="K281" i="2"/>
  <c r="K285" i="2"/>
  <c r="K289" i="2"/>
  <c r="K191" i="2"/>
  <c r="K253" i="2"/>
  <c r="K257" i="2"/>
  <c r="K51" i="2"/>
  <c r="K55" i="2"/>
  <c r="K182" i="2"/>
  <c r="K186" i="2"/>
  <c r="K264" i="2"/>
  <c r="K268" i="2"/>
  <c r="K272" i="2"/>
  <c r="K167" i="2"/>
  <c r="K57" i="2"/>
  <c r="K208" i="2"/>
  <c r="K212" i="2"/>
  <c r="K130" i="2"/>
  <c r="K9" i="2"/>
  <c r="K13" i="2"/>
  <c r="K17" i="2"/>
  <c r="K61" i="2"/>
  <c r="K65" i="2"/>
  <c r="K19" i="2"/>
  <c r="K23" i="2"/>
  <c r="J296" i="2"/>
  <c r="J197" i="2"/>
  <c r="J201" i="2"/>
  <c r="J205" i="2"/>
  <c r="J278" i="2"/>
  <c r="J282" i="2"/>
  <c r="J286" i="2"/>
  <c r="J188" i="2"/>
  <c r="J250" i="2"/>
  <c r="J254" i="2"/>
  <c r="J258" i="2"/>
  <c r="J52" i="2"/>
  <c r="J56" i="2"/>
  <c r="J183" i="2"/>
  <c r="J187" i="2"/>
  <c r="J265" i="2"/>
  <c r="J269" i="2"/>
  <c r="J273" i="2"/>
  <c r="K297" i="2"/>
  <c r="K198" i="2"/>
  <c r="K202" i="2"/>
  <c r="K275" i="2"/>
  <c r="K279" i="2"/>
  <c r="K283" i="2"/>
  <c r="K287" i="2"/>
  <c r="K189" i="2"/>
  <c r="K251" i="2"/>
  <c r="K255" i="2"/>
  <c r="K49" i="2"/>
  <c r="K53" i="2"/>
  <c r="K180" i="2"/>
  <c r="K184" i="2"/>
  <c r="K249" i="2"/>
  <c r="K266" i="2"/>
  <c r="K270" i="2"/>
  <c r="K274" i="2"/>
  <c r="J321" i="2"/>
  <c r="K321" i="2"/>
  <c r="J325" i="2"/>
  <c r="K325" i="2"/>
  <c r="J75" i="2"/>
  <c r="K75" i="2"/>
  <c r="J79" i="2"/>
  <c r="K79" i="2"/>
  <c r="J114" i="2"/>
  <c r="K114" i="2"/>
  <c r="J118" i="2"/>
  <c r="K118" i="2"/>
  <c r="J122" i="2"/>
  <c r="K122" i="2"/>
  <c r="J69" i="2"/>
  <c r="K69" i="2"/>
  <c r="J313" i="2"/>
  <c r="K313" i="2"/>
  <c r="J317" i="2"/>
  <c r="K317" i="2"/>
  <c r="J32" i="2"/>
  <c r="K32" i="2"/>
  <c r="J222" i="2"/>
  <c r="K222" i="2"/>
  <c r="J226" i="2"/>
  <c r="K226" i="2"/>
  <c r="J230" i="2"/>
  <c r="K230" i="2"/>
  <c r="J4" i="2"/>
  <c r="K4" i="2"/>
  <c r="J97" i="2"/>
  <c r="K97" i="2"/>
  <c r="J101" i="2"/>
  <c r="K101" i="2"/>
  <c r="J105" i="2"/>
  <c r="K105" i="2"/>
  <c r="J195" i="2"/>
  <c r="K195" i="2"/>
  <c r="J142" i="2"/>
  <c r="K142" i="2"/>
  <c r="J146" i="2"/>
  <c r="K146" i="2"/>
  <c r="J150" i="2"/>
  <c r="K150" i="2"/>
  <c r="J83" i="2"/>
  <c r="K83" i="2"/>
  <c r="J87" i="2"/>
  <c r="K87" i="2"/>
  <c r="J38" i="2"/>
  <c r="K38" i="2"/>
  <c r="J42" i="2"/>
  <c r="K42" i="2"/>
  <c r="J173" i="2"/>
  <c r="K173" i="2"/>
  <c r="J177" i="2"/>
  <c r="K177" i="2"/>
  <c r="J44" i="2"/>
  <c r="K44" i="2"/>
  <c r="J132" i="2"/>
  <c r="K132" i="2"/>
  <c r="J136" i="2"/>
  <c r="K136" i="2"/>
  <c r="J300" i="2"/>
  <c r="K300" i="2"/>
  <c r="J304" i="2"/>
  <c r="K304" i="2"/>
  <c r="J308" i="2"/>
  <c r="K308" i="2"/>
  <c r="J30" i="2"/>
  <c r="K30" i="2"/>
  <c r="J312" i="2"/>
  <c r="K312" i="2"/>
  <c r="J235" i="2"/>
  <c r="K235" i="2"/>
  <c r="J239" i="2"/>
  <c r="K239" i="2"/>
  <c r="J243" i="2"/>
  <c r="K243" i="2"/>
  <c r="J247" i="2"/>
  <c r="K247" i="2"/>
  <c r="J216" i="2"/>
  <c r="K216" i="2"/>
  <c r="J220" i="2"/>
  <c r="K220" i="2"/>
  <c r="J127" i="2"/>
  <c r="K127" i="2"/>
  <c r="K109" i="2"/>
  <c r="J109" i="2"/>
  <c r="K261" i="2"/>
  <c r="J261" i="2"/>
  <c r="K292" i="2"/>
  <c r="J292" i="2"/>
  <c r="K327" i="2"/>
  <c r="J327" i="2"/>
  <c r="K331" i="2"/>
  <c r="J331" i="2"/>
  <c r="K335" i="2"/>
  <c r="J335" i="2"/>
  <c r="K92" i="2"/>
  <c r="J92" i="2"/>
  <c r="K96" i="2"/>
  <c r="J96" i="2"/>
  <c r="K156" i="2"/>
  <c r="J156" i="2"/>
  <c r="K160" i="2"/>
  <c r="J160" i="2"/>
  <c r="K164" i="2"/>
  <c r="J164" i="2"/>
  <c r="K168" i="2"/>
  <c r="J168" i="2"/>
  <c r="K58" i="2"/>
  <c r="J58" i="2"/>
  <c r="K209" i="2"/>
  <c r="J209" i="2"/>
  <c r="K213" i="2"/>
  <c r="J213" i="2"/>
  <c r="K131" i="2"/>
  <c r="J131" i="2"/>
  <c r="K10" i="2"/>
  <c r="J10" i="2"/>
  <c r="K14" i="2"/>
  <c r="J14" i="2"/>
  <c r="K8" i="2"/>
  <c r="J8" i="2"/>
  <c r="K62" i="2"/>
  <c r="J62" i="2"/>
  <c r="K66" i="2"/>
  <c r="J66" i="2"/>
  <c r="K20" i="2"/>
  <c r="J20" i="2"/>
  <c r="K24" i="2"/>
  <c r="J24" i="2"/>
  <c r="J274" i="2"/>
  <c r="J272" i="2"/>
  <c r="J270" i="2"/>
  <c r="J268" i="2"/>
  <c r="J266" i="2"/>
  <c r="J264" i="2"/>
  <c r="J249" i="2"/>
  <c r="J186" i="2"/>
  <c r="J184" i="2"/>
  <c r="J182" i="2"/>
  <c r="J180" i="2"/>
  <c r="J55" i="2"/>
  <c r="J53" i="2"/>
  <c r="J51" i="2"/>
  <c r="J49" i="2"/>
  <c r="J257" i="2"/>
  <c r="J255" i="2"/>
  <c r="J253" i="2"/>
  <c r="J251" i="2"/>
  <c r="J191" i="2"/>
  <c r="J189" i="2"/>
  <c r="J289" i="2"/>
  <c r="J287" i="2"/>
  <c r="J285" i="2"/>
  <c r="J283" i="2"/>
  <c r="J281" i="2"/>
  <c r="J279" i="2"/>
  <c r="J277" i="2"/>
  <c r="J275" i="2"/>
  <c r="J204" i="2"/>
  <c r="J202" i="2"/>
  <c r="J200" i="2"/>
  <c r="J198" i="2"/>
  <c r="J299" i="2"/>
  <c r="J297" i="2"/>
  <c r="J26" i="2"/>
  <c r="J23" i="2"/>
  <c r="J19" i="2"/>
  <c r="J65" i="2"/>
  <c r="J61" i="2"/>
  <c r="J17" i="2"/>
  <c r="J13" i="2"/>
  <c r="J9" i="2"/>
  <c r="J130" i="2"/>
  <c r="J212" i="2"/>
  <c r="J208" i="2"/>
  <c r="J57" i="2"/>
  <c r="J167" i="2"/>
  <c r="J322" i="2"/>
  <c r="K322" i="2"/>
  <c r="J326" i="2"/>
  <c r="K326" i="2"/>
  <c r="J76" i="2"/>
  <c r="K76" i="2"/>
  <c r="J111" i="2"/>
  <c r="K111" i="2"/>
  <c r="J115" i="2"/>
  <c r="K115" i="2"/>
  <c r="J119" i="2"/>
  <c r="K119" i="2"/>
  <c r="J123" i="2"/>
  <c r="K123" i="2"/>
  <c r="J70" i="2"/>
  <c r="K70" i="2"/>
  <c r="J314" i="2"/>
  <c r="K314" i="2"/>
  <c r="J318" i="2"/>
  <c r="K318" i="2"/>
  <c r="J33" i="2"/>
  <c r="K33" i="2"/>
  <c r="J223" i="2"/>
  <c r="K223" i="2"/>
  <c r="J227" i="2"/>
  <c r="K227" i="2"/>
  <c r="J231" i="2"/>
  <c r="K231" i="2"/>
  <c r="J5" i="2"/>
  <c r="K5" i="2"/>
  <c r="J98" i="2"/>
  <c r="K98" i="2"/>
  <c r="J102" i="2"/>
  <c r="K102" i="2"/>
  <c r="J192" i="2"/>
  <c r="K192" i="2"/>
  <c r="J196" i="2"/>
  <c r="K196" i="2"/>
  <c r="J143" i="2"/>
  <c r="K143" i="2"/>
  <c r="J147" i="2"/>
  <c r="K147" i="2"/>
  <c r="J151" i="2"/>
  <c r="K151" i="2"/>
  <c r="J84" i="2"/>
  <c r="K84" i="2"/>
  <c r="J88" i="2"/>
  <c r="K88" i="2"/>
  <c r="J39" i="2"/>
  <c r="K39" i="2"/>
  <c r="J48" i="2"/>
  <c r="K48" i="2"/>
  <c r="J174" i="2"/>
  <c r="K174" i="2"/>
  <c r="J178" i="2"/>
  <c r="K178" i="2"/>
  <c r="J45" i="2"/>
  <c r="K45" i="2"/>
  <c r="J133" i="2"/>
  <c r="K133" i="2"/>
  <c r="J137" i="2"/>
  <c r="K137" i="2"/>
  <c r="J301" i="2"/>
  <c r="K301" i="2"/>
  <c r="J305" i="2"/>
  <c r="K305" i="2"/>
  <c r="J309" i="2"/>
  <c r="K309" i="2"/>
  <c r="J27" i="2"/>
  <c r="K27" i="2"/>
  <c r="J232" i="2"/>
  <c r="K232" i="2"/>
  <c r="J236" i="2"/>
  <c r="K236" i="2"/>
  <c r="J240" i="2"/>
  <c r="K240" i="2"/>
  <c r="J244" i="2"/>
  <c r="K244" i="2"/>
  <c r="J248" i="2"/>
  <c r="K248" i="2"/>
  <c r="J217" i="2"/>
  <c r="K217" i="2"/>
  <c r="J221" i="2"/>
  <c r="K221" i="2"/>
  <c r="J106" i="2"/>
  <c r="K106" i="2"/>
  <c r="J110" i="2"/>
  <c r="K110" i="2"/>
  <c r="J262" i="2"/>
  <c r="K262" i="2"/>
  <c r="J293" i="2"/>
  <c r="K293" i="2"/>
  <c r="J328" i="2"/>
  <c r="K328" i="2"/>
  <c r="J332" i="2"/>
  <c r="K332" i="2"/>
  <c r="J89" i="2"/>
  <c r="K89" i="2"/>
  <c r="J93" i="2"/>
  <c r="K93" i="2"/>
  <c r="J153" i="2"/>
  <c r="K153" i="2"/>
  <c r="J157" i="2"/>
  <c r="K157" i="2"/>
  <c r="J161" i="2"/>
  <c r="K161" i="2"/>
  <c r="J165" i="2"/>
  <c r="K165" i="2"/>
  <c r="K273" i="2"/>
  <c r="K271" i="2"/>
  <c r="K269" i="2"/>
  <c r="K267" i="2"/>
  <c r="K265" i="2"/>
  <c r="K263" i="2"/>
  <c r="K187" i="2"/>
  <c r="K185" i="2"/>
  <c r="K183" i="2"/>
  <c r="K181" i="2"/>
  <c r="K56" i="2"/>
  <c r="K54" i="2"/>
  <c r="K52" i="2"/>
  <c r="K50" i="2"/>
  <c r="K258" i="2"/>
  <c r="K256" i="2"/>
  <c r="K254" i="2"/>
  <c r="K252" i="2"/>
  <c r="K250" i="2"/>
  <c r="K190" i="2"/>
  <c r="K188" i="2"/>
  <c r="K288" i="2"/>
  <c r="K286" i="2"/>
  <c r="K284" i="2"/>
  <c r="K282" i="2"/>
  <c r="K280" i="2"/>
  <c r="K278" i="2"/>
  <c r="K276" i="2"/>
  <c r="K205" i="2"/>
  <c r="K203" i="2"/>
  <c r="K201" i="2"/>
  <c r="K199" i="2"/>
  <c r="K197" i="2"/>
  <c r="K298" i="2"/>
  <c r="K296" i="2"/>
  <c r="K25" i="2"/>
  <c r="K21" i="2"/>
  <c r="K67" i="2"/>
  <c r="K63" i="2"/>
  <c r="K59" i="2"/>
  <c r="K15" i="2"/>
  <c r="K11" i="2"/>
  <c r="K80" i="2"/>
  <c r="K128" i="2"/>
  <c r="K210" i="2"/>
  <c r="K206" i="2"/>
  <c r="K169" i="2"/>
  <c r="J323" i="2"/>
  <c r="K323" i="2"/>
  <c r="J73" i="2"/>
  <c r="K73" i="2"/>
  <c r="J77" i="2"/>
  <c r="K77" i="2"/>
  <c r="J112" i="2"/>
  <c r="K112" i="2"/>
  <c r="J116" i="2"/>
  <c r="K116" i="2"/>
  <c r="J120" i="2"/>
  <c r="K120" i="2"/>
  <c r="J124" i="2"/>
  <c r="K124" i="2"/>
  <c r="J71" i="2"/>
  <c r="K71" i="2"/>
  <c r="J315" i="2"/>
  <c r="K315" i="2"/>
  <c r="J319" i="2"/>
  <c r="K319" i="2"/>
  <c r="J34" i="2"/>
  <c r="K34" i="2"/>
  <c r="J224" i="2"/>
  <c r="K224" i="2"/>
  <c r="J228" i="2"/>
  <c r="K228" i="2"/>
  <c r="J2" i="2"/>
  <c r="K2" i="2"/>
  <c r="J6" i="2"/>
  <c r="K6" i="2"/>
  <c r="J99" i="2"/>
  <c r="K99" i="2"/>
  <c r="J103" i="2"/>
  <c r="K103" i="2"/>
  <c r="J193" i="2"/>
  <c r="K193" i="2"/>
  <c r="J140" i="2"/>
  <c r="K140" i="2"/>
  <c r="J144" i="2"/>
  <c r="K144" i="2"/>
  <c r="J148" i="2"/>
  <c r="K148" i="2"/>
  <c r="J152" i="2"/>
  <c r="K152" i="2"/>
  <c r="J85" i="2"/>
  <c r="K85" i="2"/>
  <c r="J36" i="2"/>
  <c r="K36" i="2"/>
  <c r="J40" i="2"/>
  <c r="K40" i="2"/>
  <c r="J171" i="2"/>
  <c r="K171" i="2"/>
  <c r="J175" i="2"/>
  <c r="K175" i="2"/>
  <c r="J179" i="2"/>
  <c r="K179" i="2"/>
  <c r="J46" i="2"/>
  <c r="K46" i="2"/>
  <c r="J134" i="2"/>
  <c r="K134" i="2"/>
  <c r="J138" i="2"/>
  <c r="K138" i="2"/>
  <c r="J302" i="2"/>
  <c r="K302" i="2"/>
  <c r="J306" i="2"/>
  <c r="K306" i="2"/>
  <c r="J28" i="2"/>
  <c r="K28" i="2"/>
  <c r="J310" i="2"/>
  <c r="K310" i="2"/>
  <c r="J233" i="2"/>
  <c r="K233" i="2"/>
  <c r="J237" i="2"/>
  <c r="K237" i="2"/>
  <c r="J241" i="2"/>
  <c r="K241" i="2"/>
  <c r="J245" i="2"/>
  <c r="K245" i="2"/>
  <c r="J214" i="2"/>
  <c r="K214" i="2"/>
  <c r="J218" i="2"/>
  <c r="K218" i="2"/>
  <c r="J125" i="2"/>
  <c r="K125" i="2"/>
  <c r="K107" i="2"/>
  <c r="J107" i="2"/>
  <c r="K259" i="2"/>
  <c r="J259" i="2"/>
  <c r="K290" i="2"/>
  <c r="J290" i="2"/>
  <c r="K294" i="2"/>
  <c r="J294" i="2"/>
  <c r="K329" i="2"/>
  <c r="J329" i="2"/>
  <c r="K333" i="2"/>
  <c r="J333" i="2"/>
  <c r="K90" i="2"/>
  <c r="J90" i="2"/>
  <c r="K94" i="2"/>
  <c r="J94" i="2"/>
  <c r="K154" i="2"/>
  <c r="J154" i="2"/>
  <c r="K158" i="2"/>
  <c r="J158" i="2"/>
  <c r="K162" i="2"/>
  <c r="J162" i="2"/>
  <c r="K166" i="2"/>
  <c r="J166" i="2"/>
  <c r="K170" i="2"/>
  <c r="J170" i="2"/>
  <c r="K207" i="2"/>
  <c r="J207" i="2"/>
  <c r="K211" i="2"/>
  <c r="J211" i="2"/>
  <c r="K129" i="2"/>
  <c r="J129" i="2"/>
  <c r="K81" i="2"/>
  <c r="J81" i="2"/>
  <c r="K12" i="2"/>
  <c r="J12" i="2"/>
  <c r="K16" i="2"/>
  <c r="J16" i="2"/>
  <c r="K60" i="2"/>
  <c r="J60" i="2"/>
  <c r="K64" i="2"/>
  <c r="J64" i="2"/>
  <c r="K18" i="2"/>
  <c r="J18" i="2"/>
  <c r="K22" i="2"/>
  <c r="J22" i="2"/>
  <c r="K320" i="2"/>
  <c r="J320" i="2"/>
  <c r="J324" i="2"/>
  <c r="K324" i="2"/>
  <c r="J74" i="2"/>
  <c r="K74" i="2"/>
  <c r="J78" i="2"/>
  <c r="K78" i="2"/>
  <c r="J113" i="2"/>
  <c r="K113" i="2"/>
  <c r="J117" i="2"/>
  <c r="K117" i="2"/>
  <c r="J121" i="2"/>
  <c r="K121" i="2"/>
  <c r="J68" i="2"/>
  <c r="K68" i="2"/>
  <c r="K72" i="2"/>
  <c r="J72" i="2"/>
  <c r="K316" i="2"/>
  <c r="J316" i="2"/>
  <c r="K31" i="2"/>
  <c r="J31" i="2"/>
  <c r="K35" i="2"/>
  <c r="J35" i="2"/>
  <c r="K225" i="2"/>
  <c r="J225" i="2"/>
  <c r="K229" i="2"/>
  <c r="J229" i="2"/>
  <c r="K3" i="2"/>
  <c r="J3" i="2"/>
  <c r="K7" i="2"/>
  <c r="J7" i="2"/>
  <c r="K100" i="2"/>
  <c r="J100" i="2"/>
  <c r="K104" i="2"/>
  <c r="J104" i="2"/>
  <c r="K194" i="2"/>
  <c r="J194" i="2"/>
  <c r="K141" i="2"/>
  <c r="J141" i="2"/>
  <c r="K145" i="2"/>
  <c r="J145" i="2"/>
  <c r="K149" i="2"/>
  <c r="J149" i="2"/>
  <c r="K82" i="2"/>
  <c r="J82" i="2"/>
  <c r="K86" i="2"/>
  <c r="J86" i="2"/>
  <c r="K37" i="2"/>
  <c r="J37" i="2"/>
  <c r="K41" i="2"/>
  <c r="J41" i="2"/>
  <c r="K172" i="2"/>
  <c r="J172" i="2"/>
  <c r="K176" i="2"/>
  <c r="J176" i="2"/>
  <c r="K43" i="2"/>
  <c r="J43" i="2"/>
  <c r="K47" i="2"/>
  <c r="J47" i="2"/>
  <c r="K135" i="2"/>
  <c r="J135" i="2"/>
  <c r="K139" i="2"/>
  <c r="J139" i="2"/>
  <c r="K303" i="2"/>
  <c r="J303" i="2"/>
  <c r="K307" i="2"/>
  <c r="J307" i="2"/>
  <c r="K29" i="2"/>
  <c r="J29" i="2"/>
  <c r="K311" i="2"/>
  <c r="J311" i="2"/>
  <c r="K234" i="2"/>
  <c r="J234" i="2"/>
  <c r="K238" i="2"/>
  <c r="J238" i="2"/>
  <c r="K242" i="2"/>
  <c r="J242" i="2"/>
  <c r="K246" i="2"/>
  <c r="J246" i="2"/>
  <c r="K215" i="2"/>
  <c r="J215" i="2"/>
  <c r="K219" i="2"/>
  <c r="J219" i="2"/>
  <c r="K126" i="2"/>
  <c r="J126" i="2"/>
  <c r="J108" i="2"/>
  <c r="K108" i="2"/>
  <c r="J260" i="2"/>
  <c r="K260" i="2"/>
  <c r="J291" i="2"/>
  <c r="K291" i="2"/>
  <c r="J295" i="2"/>
  <c r="K295" i="2"/>
  <c r="J330" i="2"/>
  <c r="K330" i="2"/>
  <c r="J334" i="2"/>
  <c r="K334" i="2"/>
  <c r="J91" i="2"/>
  <c r="K91" i="2"/>
  <c r="J95" i="2"/>
  <c r="K95" i="2"/>
  <c r="J155" i="2"/>
  <c r="K155" i="2"/>
  <c r="J159" i="2"/>
  <c r="K159" i="2"/>
  <c r="J163" i="2"/>
  <c r="K163" i="2"/>
  <c r="F14" i="8" l="1"/>
  <c r="F15" i="8" s="1"/>
  <c r="E14" i="8"/>
  <c r="E15" i="8" s="1"/>
  <c r="B14" i="8"/>
  <c r="B15" i="8" s="1"/>
  <c r="B16" i="8"/>
  <c r="F16" i="8" l="1"/>
  <c r="F18" i="8" s="1"/>
  <c r="F19" i="8" s="1"/>
  <c r="E16" i="8"/>
  <c r="E18" i="8" s="1"/>
  <c r="E19" i="8" s="1"/>
  <c r="B17" i="8"/>
  <c r="B18" i="8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<sst xmlns="http://purl.oclc.org/ooxml/spreadsheetml/main" count="7501" uniqueCount="1654">
  <si>
    <t>Polaris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</si>
  <si>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</si>
  <si>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</si>
  <si>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</si>
  <si>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</si>
  <si>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</si>
  <si>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</si>
  <si>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</si>
  <si>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</si>
  <si>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</si>
  <si>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Thuban</t>
  </si>
  <si>
    <t>Eltanin</t>
  </si>
  <si>
    <t>κ</t>
  </si>
  <si>
    <t>λ</t>
  </si>
  <si>
    <t>μ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</si>
  <si>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</si>
  <si>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</si>
  <si>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</si>
  <si>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</si>
  <si>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</si>
  <si>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</si>
  <si>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</si>
  <si>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</si>
  <si>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</si>
  <si>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Schedar</t>
  </si>
  <si>
    <t>Constellation</t>
  </si>
  <si>
    <t>Star</t>
  </si>
  <si>
    <t>Apparent Magnitude</t>
  </si>
  <si>
    <t>Declination (°)</t>
  </si>
  <si>
    <t>Right Ascension (h:m:s)</t>
  </si>
  <si>
    <t>Ursa Minor</t>
  </si>
  <si>
    <t>α (Polaris)</t>
  </si>
  <si>
    <t>02h 31m 49s</t>
  </si>
  <si>
    <t>β (Kochab)</t>
  </si>
  <si>
    <t>14h 50m 42s</t>
  </si>
  <si>
    <t>γ (Pherkad)</t>
  </si>
  <si>
    <t>15h 20m 44s</t>
  </si>
  <si>
    <t>δ (Yildun)</t>
  </si>
  <si>
    <t>17h 32m 12s</t>
  </si>
  <si>
    <t>ε (ε UMi)</t>
  </si>
  <si>
    <t>16h 45m 58s</t>
  </si>
  <si>
    <t>ζ (ζ UMi)</t>
  </si>
  <si>
    <t>15h 44m 03s</t>
  </si>
  <si>
    <t>η (η UMi)</t>
  </si>
  <si>
    <t>16h 17m 30s</t>
  </si>
  <si>
    <t>Cepheus</t>
  </si>
  <si>
    <t>α (Alderamin)</t>
  </si>
  <si>
    <t>21h 18m 34s</t>
  </si>
  <si>
    <t>β (Alfirk)</t>
  </si>
  <si>
    <t>21h 28m 39s</t>
  </si>
  <si>
    <t>γ (Errai)</t>
  </si>
  <si>
    <t>23h 39m 21s</t>
  </si>
  <si>
    <t>ζ (ζ Cephei)</t>
  </si>
  <si>
    <t>22h 10m 52s</t>
  </si>
  <si>
    <t>η (η Cephei)</t>
  </si>
  <si>
    <t>20h 45m 17s</t>
  </si>
  <si>
    <t>θ (θ Cephei)</t>
  </si>
  <si>
    <t>20h 29m 35s</t>
  </si>
  <si>
    <t>ι (ι Cephei)</t>
  </si>
  <si>
    <t>21h 02m 27s</t>
  </si>
  <si>
    <t>Draco</t>
  </si>
  <si>
    <t>α (Thuban)</t>
  </si>
  <si>
    <t>14h 04m 23s</t>
  </si>
  <si>
    <t>β (Rastaban)</t>
  </si>
  <si>
    <t>17h 30m 26s</t>
  </si>
  <si>
    <t>γ (Eltanin)</t>
  </si>
  <si>
    <t>17h 56m 36s</t>
  </si>
  <si>
    <t>δ (δ Draconis)</t>
  </si>
  <si>
    <t>19h 12m 34s</t>
  </si>
  <si>
    <t>ε (ε Draconis)</t>
  </si>
  <si>
    <t>19h 48m 11s</t>
  </si>
  <si>
    <t>ζ (ζ Draconis)</t>
  </si>
  <si>
    <t>17h 08m 47s</t>
  </si>
  <si>
    <t>η (η Draconis)</t>
  </si>
  <si>
    <t>16h 23m 59s</t>
  </si>
  <si>
    <t>θ (θ Draconis)</t>
  </si>
  <si>
    <t>18h 21m 57s</t>
  </si>
  <si>
    <t>ι (Edasich)</t>
  </si>
  <si>
    <t>15h 24m 56s</t>
  </si>
  <si>
    <t>κ (κ Draconis)</t>
  </si>
  <si>
    <t>12h 33m 32s</t>
  </si>
  <si>
    <t>λ (λ Draconis)</t>
  </si>
  <si>
    <t>11h 31m 24s</t>
  </si>
  <si>
    <t>ν (ν Draconis)</t>
  </si>
  <si>
    <t>17h 32m 48s</t>
  </si>
  <si>
    <t>ξ (ξ Draconis)</t>
  </si>
  <si>
    <t>17h 57m 48s</t>
  </si>
  <si>
    <t>χ (χ Draconis)</t>
  </si>
  <si>
    <t>18h 21m 04s</t>
  </si>
  <si>
    <t>Cassiopeia</t>
  </si>
  <si>
    <t>α (Schedar)</t>
  </si>
  <si>
    <t>00h 40m 30s</t>
  </si>
  <si>
    <t>β (Caph)</t>
  </si>
  <si>
    <t>00h 09m 11s</t>
  </si>
  <si>
    <t>γ (γ Cassiopeiae)</t>
  </si>
  <si>
    <t>00h 56m 42s</t>
  </si>
  <si>
    <t>δ (Ruchbah)</t>
  </si>
  <si>
    <t>01h 25m 49s</t>
  </si>
  <si>
    <t>ε (Segin)</t>
  </si>
  <si>
    <t>01h 54m 23s</t>
  </si>
  <si>
    <t>Ursa Major</t>
  </si>
  <si>
    <t>α (Dubhe)</t>
  </si>
  <si>
    <t>11h 03m 43s</t>
  </si>
  <si>
    <t>β (Merak)</t>
  </si>
  <si>
    <t>11h 01m 50s</t>
  </si>
  <si>
    <t>γ (Phecda)</t>
  </si>
  <si>
    <t>11h 53m 49s</t>
  </si>
  <si>
    <t>δ (Megrez)</t>
  </si>
  <si>
    <t>12h 15m 25s</t>
  </si>
  <si>
    <t>ε (Alioth)</t>
  </si>
  <si>
    <t>12h 54m 01s</t>
  </si>
  <si>
    <t>ζ (Mizar)</t>
  </si>
  <si>
    <t>13h 23m 56s</t>
  </si>
  <si>
    <t>η (Alkaid)</t>
  </si>
  <si>
    <t>13h 47m 32s</t>
  </si>
  <si>
    <t>Auriga</t>
  </si>
  <si>
    <t>α (Capella)</t>
  </si>
  <si>
    <t>05h 16m 41s</t>
  </si>
  <si>
    <t>β (Menkalinan)</t>
  </si>
  <si>
    <t>05h 59m 31s</t>
  </si>
  <si>
    <t>θ (θ Aurigae)</t>
  </si>
  <si>
    <t>05h 59m 43s</t>
  </si>
  <si>
    <t>ι (ι Aurigae)</t>
  </si>
  <si>
    <t>04h 56m 59s</t>
  </si>
  <si>
    <t>η (η Aurigae)</t>
  </si>
  <si>
    <t>05h 06m 31s</t>
  </si>
  <si>
    <t>Perseus</t>
  </si>
  <si>
    <t>α (Mirfak)</t>
  </si>
  <si>
    <t>03h 24m 19s</t>
  </si>
  <si>
    <t>β (Algol)</t>
  </si>
  <si>
    <t>03h 08m 10s</t>
  </si>
  <si>
    <t>γ (γ Persei)</t>
  </si>
  <si>
    <t>03h 05m 10s</t>
  </si>
  <si>
    <t>δ (δ Persei)</t>
  </si>
  <si>
    <t>03h 42m 56s</t>
  </si>
  <si>
    <t>ε (ε Persei)</t>
  </si>
  <si>
    <t>03h 57m 52s</t>
  </si>
  <si>
    <t>ζ (ζ Persei)</t>
  </si>
  <si>
    <t>03h 54m 07s</t>
  </si>
  <si>
    <t>η (η Persei)</t>
  </si>
  <si>
    <t>02h 50m 41s</t>
  </si>
  <si>
    <t>ξ (ξ Persei)</t>
  </si>
  <si>
    <t>03h 58m 57s</t>
  </si>
  <si>
    <t>ο (ο Persei)</t>
  </si>
  <si>
    <t>03h 41m 39s</t>
  </si>
  <si>
    <t>ρ (ρ Persei)</t>
  </si>
  <si>
    <t>03h 25m 11s</t>
  </si>
  <si>
    <t>Andromeda</t>
  </si>
  <si>
    <t>α (Alpheratz)</t>
  </si>
  <si>
    <t>00h 08m 23s</t>
  </si>
  <si>
    <t>β (Mirach)</t>
  </si>
  <si>
    <t>01h 09m 43s</t>
  </si>
  <si>
    <t>γ (γ Andromedae)</t>
  </si>
  <si>
    <t>02h 03m 54s</t>
  </si>
  <si>
    <t>δ (δ Andromedae)</t>
  </si>
  <si>
    <t>00h 39m 20s</t>
  </si>
  <si>
    <t>μ (μ Andromedae)</t>
  </si>
  <si>
    <t>00h 48m 50s</t>
  </si>
  <si>
    <t>ν (ν Andromedae)</t>
  </si>
  <si>
    <t>00h 47m 05s</t>
  </si>
  <si>
    <t>Cygnus</t>
  </si>
  <si>
    <t>α (Deneb)</t>
  </si>
  <si>
    <t>20h 41m 25s</t>
  </si>
  <si>
    <t>β (Albireo)</t>
  </si>
  <si>
    <t>19h 30m 44s</t>
  </si>
  <si>
    <t>γ (Sadr)</t>
  </si>
  <si>
    <t>20h 22m 13s</t>
  </si>
  <si>
    <t>δ (δ Cygni)</t>
  </si>
  <si>
    <t>19h 44m 58s</t>
  </si>
  <si>
    <t>ε (ε Cygni)</t>
  </si>
  <si>
    <t>20h 46m 12s</t>
  </si>
  <si>
    <t>ζ (ζ Cygni)</t>
  </si>
  <si>
    <t>21h 12m 56s</t>
  </si>
  <si>
    <t>η (η Cygni)</t>
  </si>
  <si>
    <t>19h 30m 59s</t>
  </si>
  <si>
    <t>ι (ι Cygni)</t>
  </si>
  <si>
    <t>19h 48m 10s</t>
  </si>
  <si>
    <t>κ (κ Cygni)</t>
  </si>
  <si>
    <t>19h 58m 19s</t>
  </si>
  <si>
    <t>Lyra</t>
  </si>
  <si>
    <t>α (Vega)</t>
  </si>
  <si>
    <t>18h 36m 56s</t>
  </si>
  <si>
    <t>β (Sheliak)</t>
  </si>
  <si>
    <t>18h 50m 04s</t>
  </si>
  <si>
    <t>γ (Sulafat)</t>
  </si>
  <si>
    <t>18h 58m 56s</t>
  </si>
  <si>
    <t>δ (δ Lyrae)</t>
  </si>
  <si>
    <t>18h 53m 20s</t>
  </si>
  <si>
    <t>ζ (ζ Lyrae)</t>
  </si>
  <si>
    <t>18h 44m 52s</t>
  </si>
  <si>
    <t>Hercules</t>
  </si>
  <si>
    <t>α (Rasalgethi)</t>
  </si>
  <si>
    <t>17h 14m 38s</t>
  </si>
  <si>
    <t>β (β Herculis)</t>
  </si>
  <si>
    <t>16h 30m 13s</t>
  </si>
  <si>
    <t>γ (γ Herculis)</t>
  </si>
  <si>
    <t>16h 21m 00s</t>
  </si>
  <si>
    <t>δ (Sarin)</t>
  </si>
  <si>
    <t>17h 15m 01s</t>
  </si>
  <si>
    <t>ε (ε Herculis)</t>
  </si>
  <si>
    <t>ζ (ζ Herculis)</t>
  </si>
  <si>
    <t>16h 41m 17s</t>
  </si>
  <si>
    <t>η (η Herculis)</t>
  </si>
  <si>
    <t>16h 42m 53s</t>
  </si>
  <si>
    <t>θ (θ Herculis)</t>
  </si>
  <si>
    <t>16h 07m 28s</t>
  </si>
  <si>
    <t>ι (ι Herculis)</t>
  </si>
  <si>
    <t>16h 59m 36s</t>
  </si>
  <si>
    <t>π (π Herculis)</t>
  </si>
  <si>
    <t>17h 15m 02s</t>
  </si>
  <si>
    <t>σ (σ Herculis)</t>
  </si>
  <si>
    <t>17h 41m 02s</t>
  </si>
  <si>
    <t>τ (τ Herculis)</t>
  </si>
  <si>
    <t>17h 23m 42s</t>
  </si>
  <si>
    <t>φ (φ Herculis)</t>
  </si>
  <si>
    <t>17h 06m 06s</t>
  </si>
  <si>
    <t>Corona Borealis</t>
  </si>
  <si>
    <t>α (Alphecca)</t>
  </si>
  <si>
    <t>15h 34m 41s</t>
  </si>
  <si>
    <t>β (Nusakan)</t>
  </si>
  <si>
    <t>15h 22m 38s</t>
  </si>
  <si>
    <t>γ (γ Coronae Borealis)</t>
  </si>
  <si>
    <t>15h 46m 26s</t>
  </si>
  <si>
    <t>δ (δ Coronae Borealis)</t>
  </si>
  <si>
    <t>15h 58m 37s</t>
  </si>
  <si>
    <t>ε (ε Coronae Borealis)</t>
  </si>
  <si>
    <t>15h 38m 16s</t>
  </si>
  <si>
    <t>θ (θ Coronae Borealis)</t>
  </si>
  <si>
    <t>16h 00m 07s</t>
  </si>
  <si>
    <t>ι (ι Coronae Borealis)</t>
  </si>
  <si>
    <t>15h 00m 16s</t>
  </si>
  <si>
    <t>Boötes</t>
  </si>
  <si>
    <t>α (Arcturus)</t>
  </si>
  <si>
    <t>14h 15m 40s</t>
  </si>
  <si>
    <t>β (Nekkar)</t>
  </si>
  <si>
    <t>15h 01m 56s</t>
  </si>
  <si>
    <t>γ (Seginus)</t>
  </si>
  <si>
    <t>14h 32m 04s</t>
  </si>
  <si>
    <t>δ (δ Bootis)</t>
  </si>
  <si>
    <t>15h 15m 30s</t>
  </si>
  <si>
    <t>ε (Izar)</t>
  </si>
  <si>
    <t>14h 44m 59s</t>
  </si>
  <si>
    <t>η (Muphrid)</t>
  </si>
  <si>
    <t>13h 54m 41s</t>
  </si>
  <si>
    <t>ρ (ρ Bootis)</t>
  </si>
  <si>
    <t>15h 26m 31s</t>
  </si>
  <si>
    <t>Canes Venatici</t>
  </si>
  <si>
    <t>α (Cor Caroli)</t>
  </si>
  <si>
    <t>12h 56m 01s</t>
  </si>
  <si>
    <t>Leo</t>
  </si>
  <si>
    <t>α (Regulus)</t>
  </si>
  <si>
    <t>10h 08m 22s</t>
  </si>
  <si>
    <t>β (Denebola)</t>
  </si>
  <si>
    <t>11h 49m 04s</t>
  </si>
  <si>
    <t>γ (Algieba)</t>
  </si>
  <si>
    <t>10h 19m 58s</t>
  </si>
  <si>
    <t>δ (Zosma)</t>
  </si>
  <si>
    <t>11h 14m 06s</t>
  </si>
  <si>
    <t>ε (ε Leonis)</t>
  </si>
  <si>
    <t>10h 19m 50s</t>
  </si>
  <si>
    <t>ζ (Adhafera)</t>
  </si>
  <si>
    <t>11h 24m 15s</t>
  </si>
  <si>
    <t>η (η Leonis)</t>
  </si>
  <si>
    <t>10h 07m 20s</t>
  </si>
  <si>
    <t>θ (θ Leonis)</t>
  </si>
  <si>
    <t>11h 14m 40s</t>
  </si>
  <si>
    <t>μ (μ Leonis)</t>
  </si>
  <si>
    <t>09h 52m 46s</t>
  </si>
  <si>
    <t>Cancer</t>
  </si>
  <si>
    <t>α (Acubens)</t>
  </si>
  <si>
    <t>08h 58m 29s</t>
  </si>
  <si>
    <t>β (Altarf)</t>
  </si>
  <si>
    <t>08h 16m 30s</t>
  </si>
  <si>
    <t>γ (Asellus Borealis)</t>
  </si>
  <si>
    <t>08h 43m 17s</t>
  </si>
  <si>
    <t>δ (δ Cancri)</t>
  </si>
  <si>
    <t>08h 44m 41s</t>
  </si>
  <si>
    <t>ι (ι Cancri)</t>
  </si>
  <si>
    <t>08h 46m 41s</t>
  </si>
  <si>
    <t>Gemini</t>
  </si>
  <si>
    <t>α (Castor)</t>
  </si>
  <si>
    <t>07h 34m 36s</t>
  </si>
  <si>
    <t>β (Pollux)</t>
  </si>
  <si>
    <t>07h 45m 18s</t>
  </si>
  <si>
    <t>γ (Alhena)</t>
  </si>
  <si>
    <t>06h 37m 42s</t>
  </si>
  <si>
    <t>δ (Wasat)</t>
  </si>
  <si>
    <t>07h 20m 07s</t>
  </si>
  <si>
    <t>ε (Mebsuta)</t>
  </si>
  <si>
    <t>06h 43m 55s</t>
  </si>
  <si>
    <t>η (Propus)</t>
  </si>
  <si>
    <t>06h 14m 52s</t>
  </si>
  <si>
    <t>μ (Tejat Posterior)</t>
  </si>
  <si>
    <t>06h 22m 57s</t>
  </si>
  <si>
    <t>ξ (ξ Geminorum)</t>
  </si>
  <si>
    <t>07h 48m 35s</t>
  </si>
  <si>
    <t>Taurus</t>
  </si>
  <si>
    <t>α (Aldebaran)</t>
  </si>
  <si>
    <t>04h 35m 55s</t>
  </si>
  <si>
    <t>β (Elnath)</t>
  </si>
  <si>
    <t>05h 26m 17s</t>
  </si>
  <si>
    <t>γ (γ Tauri)</t>
  </si>
  <si>
    <t>04h 19m 47s</t>
  </si>
  <si>
    <t>δ (δ Tauri)</t>
  </si>
  <si>
    <t>04h 21m 54s</t>
  </si>
  <si>
    <t>ε (ε Tauri)</t>
  </si>
  <si>
    <t>04h 28m 37s</t>
  </si>
  <si>
    <t>ζ (ζ Tauri)</t>
  </si>
  <si>
    <t>05h 37m 38s</t>
  </si>
  <si>
    <t>η (η Tauri)</t>
  </si>
  <si>
    <t>03h 45m 54s</t>
  </si>
  <si>
    <t>θ (θ Tauri)</t>
  </si>
  <si>
    <t>04h 28m 36s</t>
  </si>
  <si>
    <t>λ (λ Tauri)</t>
  </si>
  <si>
    <t>04h 00m 40s</t>
  </si>
  <si>
    <t>ο (ο Tauri)</t>
  </si>
  <si>
    <t>03h 47m 29s</t>
  </si>
  <si>
    <t>Aries</t>
  </si>
  <si>
    <t>α (Hamal)</t>
  </si>
  <si>
    <t>02h 07m 10s</t>
  </si>
  <si>
    <t>β (Sheratan)</t>
  </si>
  <si>
    <t>01h 54m 38s</t>
  </si>
  <si>
    <t>γ (Mesarthim)</t>
  </si>
  <si>
    <t>01h 53m 31s</t>
  </si>
  <si>
    <t>c (Bharani, 41 Arietis)</t>
  </si>
  <si>
    <t>02h 43m 26s</t>
  </si>
  <si>
    <t>Triangulum</t>
  </si>
  <si>
    <t>α (Metallah)</t>
  </si>
  <si>
    <t>01h 53m 04s</t>
  </si>
  <si>
    <t>β (β Trianguli)</t>
  </si>
  <si>
    <t>02h 09m 32s</t>
  </si>
  <si>
    <t>γ (γ Trianguli)</t>
  </si>
  <si>
    <t>02h 16m 30s</t>
  </si>
  <si>
    <t>Pisces</t>
  </si>
  <si>
    <t>α (Alrescha)</t>
  </si>
  <si>
    <t>02h 02m 03s</t>
  </si>
  <si>
    <t>γ (γ Piscium)</t>
  </si>
  <si>
    <t>23h 17m 09s</t>
  </si>
  <si>
    <t>δ (δ Piscium)</t>
  </si>
  <si>
    <t>23h 24m 05s</t>
  </si>
  <si>
    <t>ε (ε Piscium)</t>
  </si>
  <si>
    <t>23h 03m 52s</t>
  </si>
  <si>
    <t>η (η Piscium)</t>
  </si>
  <si>
    <t>01h 08m 35s</t>
  </si>
  <si>
    <t>θ (θ Piscium)</t>
  </si>
  <si>
    <t>23h 31m 19s</t>
  </si>
  <si>
    <t>ι (ι Piscium)</t>
  </si>
  <si>
    <t>23h 39m 55s</t>
  </si>
  <si>
    <t>κ (κ Piscium)</t>
  </si>
  <si>
    <t>23h 33m 44s</t>
  </si>
  <si>
    <t>λ (λ Piscium)</t>
  </si>
  <si>
    <t>00h 06m 32s</t>
  </si>
  <si>
    <t>μ (μ Piscium)</t>
  </si>
  <si>
    <t>00h 16m 31s</t>
  </si>
  <si>
    <t>ν (ν Piscium)</t>
  </si>
  <si>
    <t>23h 41m 49s</t>
  </si>
  <si>
    <t>ξ (ξ Piscium)</t>
  </si>
  <si>
    <t>23h 56m 04s</t>
  </si>
  <si>
    <t>ο (ο Piscium)</t>
  </si>
  <si>
    <t>01h 44m 04s</t>
  </si>
  <si>
    <t>σ (σ Piscium)</t>
  </si>
  <si>
    <t>00h 40m 44s</t>
  </si>
  <si>
    <t>υ (υ Piscium)</t>
  </si>
  <si>
    <t>00h 57m 56s</t>
  </si>
  <si>
    <t>φ (φ Piscium)</t>
  </si>
  <si>
    <t>01h 02m 54s</t>
  </si>
  <si>
    <t>ω (ω Piscium)</t>
  </si>
  <si>
    <t>01h 31m 47s</t>
  </si>
  <si>
    <t>Pegasus</t>
  </si>
  <si>
    <t>α (Markab)</t>
  </si>
  <si>
    <t>23h 04m 45s</t>
  </si>
  <si>
    <t>β (Scheat)</t>
  </si>
  <si>
    <t>23h 03m 46s</t>
  </si>
  <si>
    <t>γ (Algenib)</t>
  </si>
  <si>
    <t>00h 13m 14s</t>
  </si>
  <si>
    <t>ε (Enif)</t>
  </si>
  <si>
    <t>21h 44m 11s</t>
  </si>
  <si>
    <t>ζ (Homam)</t>
  </si>
  <si>
    <t>22h 41m 27s</t>
  </si>
  <si>
    <t>η (η Pegasi)</t>
  </si>
  <si>
    <t>22h 07m 00s</t>
  </si>
  <si>
    <t>θ (θ Pegasi)</t>
  </si>
  <si>
    <t>22h 10m 07s</t>
  </si>
  <si>
    <t>μ (μ Pegasi)</t>
  </si>
  <si>
    <t>Equuleus</t>
  </si>
  <si>
    <t>α (Kitalpha)</t>
  </si>
  <si>
    <t>21h 15m 49s</t>
  </si>
  <si>
    <t>γ (γ Equulei)</t>
  </si>
  <si>
    <t>21h 13m 29s</t>
  </si>
  <si>
    <t>δ (δ Equulei)</t>
  </si>
  <si>
    <t>21h 24m 11s</t>
  </si>
  <si>
    <t>Delphinus</t>
  </si>
  <si>
    <t>α (Sualocin)</t>
  </si>
  <si>
    <t>20h 39m 38s</t>
  </si>
  <si>
    <t>β (Rotanev)</t>
  </si>
  <si>
    <t>20h 37m 33s</t>
  </si>
  <si>
    <t>γ (γ Delphini)</t>
  </si>
  <si>
    <t>20h 46m 39s</t>
  </si>
  <si>
    <t>δ (δ Delphini)</t>
  </si>
  <si>
    <t>20h 58m 11s</t>
  </si>
  <si>
    <t>ε (ε Delphini)</t>
  </si>
  <si>
    <t>20h 33m 13s</t>
  </si>
  <si>
    <t>Sagitta</t>
  </si>
  <si>
    <t>α (Sham)</t>
  </si>
  <si>
    <t>19h 39m 41s</t>
  </si>
  <si>
    <t>β (β Sagittae)</t>
  </si>
  <si>
    <t>γ (γ Sagittae)</t>
  </si>
  <si>
    <t>19h 58m 45s</t>
  </si>
  <si>
    <t>δ (δ Sagittae)</t>
  </si>
  <si>
    <t>20h 20m 40s</t>
  </si>
  <si>
    <t>Serpens Caput</t>
  </si>
  <si>
    <t>α (Unukalhai)</t>
  </si>
  <si>
    <t>15h 44m 16s</t>
  </si>
  <si>
    <t>β (β Serpentis)</t>
  </si>
  <si>
    <t>γ (γ Serpentis)</t>
  </si>
  <si>
    <t>15h 56m 07s</t>
  </si>
  <si>
    <t>ε (ε Serpentis)</t>
  </si>
  <si>
    <t>18h 21m 03s</t>
  </si>
  <si>
    <t>κ (κ Serpentis)</t>
  </si>
  <si>
    <t>15h 47m 44s</t>
  </si>
  <si>
    <t>μ (μ Serpentis)</t>
  </si>
  <si>
    <t>15h 46m 25s</t>
  </si>
  <si>
    <t>Virgo</t>
  </si>
  <si>
    <t>α (Spica)</t>
  </si>
  <si>
    <t>13h 25m 11s</t>
  </si>
  <si>
    <t>β (Zavijava)</t>
  </si>
  <si>
    <t>11h 50m 42s</t>
  </si>
  <si>
    <t>γ (Porrima)</t>
  </si>
  <si>
    <t>12h 41m 40s</t>
  </si>
  <si>
    <t>δ (Auva)</t>
  </si>
  <si>
    <t>13h 02m 10s</t>
  </si>
  <si>
    <t>ε (Vindemiatrix)</t>
  </si>
  <si>
    <t>13h 02m 52s</t>
  </si>
  <si>
    <t>υ (υ Virginis)</t>
  </si>
  <si>
    <t>11h 23m 55s</t>
  </si>
  <si>
    <t>η (η Virginis)</t>
  </si>
  <si>
    <t>12h 19m 55s</t>
  </si>
  <si>
    <t>θ (θ Virginis)</t>
  </si>
  <si>
    <t>13h 09m 56s</t>
  </si>
  <si>
    <t>ν (ν Virginis)</t>
  </si>
  <si>
    <t>11h 46m 03s</t>
  </si>
  <si>
    <t>Corvus</t>
  </si>
  <si>
    <t>β (Kraz)</t>
  </si>
  <si>
    <t>12h 34m 24s</t>
  </si>
  <si>
    <t>γ (Gienah)</t>
  </si>
  <si>
    <t>12h 15m 48s</t>
  </si>
  <si>
    <t>δ (Algorab)</t>
  </si>
  <si>
    <t>12h 30m 00s</t>
  </si>
  <si>
    <t>ε (Minkar)</t>
  </si>
  <si>
    <t>12h 07m 31s</t>
  </si>
  <si>
    <t>Crater</t>
  </si>
  <si>
    <t>α (Alkes)</t>
  </si>
  <si>
    <t>10h 59m 46s</t>
  </si>
  <si>
    <t>β (β Crateris)</t>
  </si>
  <si>
    <t>11h 14m 07s</t>
  </si>
  <si>
    <t>γ (γ Crateris)</t>
  </si>
  <si>
    <t>11h 21m 07s</t>
  </si>
  <si>
    <t>δ (δ Crateris)</t>
  </si>
  <si>
    <t>11h 30m 45s</t>
  </si>
  <si>
    <t>Hydra</t>
  </si>
  <si>
    <t>α (Alphard)</t>
  </si>
  <si>
    <t>09h 27m 35s</t>
  </si>
  <si>
    <t>β (β Hydrae)</t>
  </si>
  <si>
    <t>11h 52m 58s</t>
  </si>
  <si>
    <t>γ (γ Hydrae)</t>
  </si>
  <si>
    <t>13h 18m 56s</t>
  </si>
  <si>
    <t>δ (δ Hydrae)</t>
  </si>
  <si>
    <t>10h 32m 02s</t>
  </si>
  <si>
    <t>ε (ε Hydrae)</t>
  </si>
  <si>
    <t>10h 49m 43s</t>
  </si>
  <si>
    <t>ζ (ζ Hydrae)</t>
  </si>
  <si>
    <t>08h 55m 24s</t>
  </si>
  <si>
    <t>η (η Hydrae)</t>
  </si>
  <si>
    <t>θ (θ Hydrae)</t>
  </si>
  <si>
    <t>10h 34m 45s</t>
  </si>
  <si>
    <t>ι (ι Hydrae)</t>
  </si>
  <si>
    <t>09h 39m 51s</t>
  </si>
  <si>
    <t>λ (λ Hydrae)</t>
  </si>
  <si>
    <t>11h 32m 39s</t>
  </si>
  <si>
    <t>μ (μ Hydrae)</t>
  </si>
  <si>
    <t>09h 32m 14s</t>
  </si>
  <si>
    <t>ν (ν Hydrae)</t>
  </si>
  <si>
    <t>10h 50m 38s</t>
  </si>
  <si>
    <t>ξ (ξ Hydrae)</t>
  </si>
  <si>
    <t>π (π Hydrae)</t>
  </si>
  <si>
    <t>14h 06m 25s</t>
  </si>
  <si>
    <t>σ (σ Hydrae)</t>
  </si>
  <si>
    <t>11h 23m 54s</t>
  </si>
  <si>
    <t>υ (υ Hydrae)</t>
  </si>
  <si>
    <t>10h 37m 32s</t>
  </si>
  <si>
    <t>χ (χ Hydrae)</t>
  </si>
  <si>
    <t>13h 19m 44s</t>
  </si>
  <si>
    <t>ψ (ψ Hydrae)</t>
  </si>
  <si>
    <t>11h 56m 36s</t>
  </si>
  <si>
    <t>Canis Minor</t>
  </si>
  <si>
    <t>α (Procyon)</t>
  </si>
  <si>
    <t>07h 39m 18s</t>
  </si>
  <si>
    <t>β (Gomeisa)</t>
  </si>
  <si>
    <t>07h 27m 09s</t>
  </si>
  <si>
    <t>Orion</t>
  </si>
  <si>
    <t>α (Betelgeuse)</t>
  </si>
  <si>
    <t>05h 55m 10s</t>
  </si>
  <si>
    <t>β (Rigel)</t>
  </si>
  <si>
    <t>05h 14m 32s</t>
  </si>
  <si>
    <t>γ (Bellatrix)</t>
  </si>
  <si>
    <t>05h 25m 07s</t>
  </si>
  <si>
    <t>δ (Mintaka)</t>
  </si>
  <si>
    <t>05h 32m 00s</t>
  </si>
  <si>
    <t>ε (Alnilam)</t>
  </si>
  <si>
    <t>05h 36m 12s</t>
  </si>
  <si>
    <t>ζ (Alnitak)</t>
  </si>
  <si>
    <t>05h 40m 45s</t>
  </si>
  <si>
    <t>ι (ι Orionis)</t>
  </si>
  <si>
    <t>05h 35m 25s</t>
  </si>
  <si>
    <t>κ (κ Orionis)</t>
  </si>
  <si>
    <t>05h 47m 45s</t>
  </si>
  <si>
    <t>Eridanus</t>
  </si>
  <si>
    <t>α (Achernar)</t>
  </si>
  <si>
    <t>01h 37m 43s</t>
  </si>
  <si>
    <t>β (Cursa)</t>
  </si>
  <si>
    <t>05h 07m 50s</t>
  </si>
  <si>
    <t>γ (Zaurak)</t>
  </si>
  <si>
    <t>03h 58m 01s</t>
  </si>
  <si>
    <t>θ (Acamar)</t>
  </si>
  <si>
    <t>02h 58m 16s</t>
  </si>
  <si>
    <t>Cetus</t>
  </si>
  <si>
    <t>α (Menkar)</t>
  </si>
  <si>
    <t>03h 02m 16s</t>
  </si>
  <si>
    <t>β (Diphda)</t>
  </si>
  <si>
    <t>00h 43m 35s</t>
  </si>
  <si>
    <t>ο (ο Ceti)</t>
  </si>
  <si>
    <t>2.00 to 10.00*</t>
  </si>
  <si>
    <t>02h 19m 20s</t>
  </si>
  <si>
    <t>Aquarius</t>
  </si>
  <si>
    <t>α (Sadalmelik)</t>
  </si>
  <si>
    <t>22h 05m 47s</t>
  </si>
  <si>
    <t>β (Sadalsuud)</t>
  </si>
  <si>
    <t>20h 47m 40s</t>
  </si>
  <si>
    <t>γ (Sadachbia)</t>
  </si>
  <si>
    <t>22h 21m 39s</t>
  </si>
  <si>
    <t>δ (Skat)</t>
  </si>
  <si>
    <t>22h 54m 39s</t>
  </si>
  <si>
    <t>ε (Albali)</t>
  </si>
  <si>
    <t>20h 47m 02s</t>
  </si>
  <si>
    <t>ζ (ζ Aquarii)</t>
  </si>
  <si>
    <t>22h 28m 49s</t>
  </si>
  <si>
    <t>η (η Aquarii)</t>
  </si>
  <si>
    <t>20h 39m 31s</t>
  </si>
  <si>
    <t>λ (λ Aquarii)</t>
  </si>
  <si>
    <t>22h 52m 37s</t>
  </si>
  <si>
    <t>τ (τ Aquarii)</t>
  </si>
  <si>
    <t>22h 29m 18s</t>
  </si>
  <si>
    <t>88 Aquarii</t>
  </si>
  <si>
    <t>22h 29m 43s</t>
  </si>
  <si>
    <t>Capricornus</t>
  </si>
  <si>
    <t>α (Algedi)</t>
  </si>
  <si>
    <t>20h 18m 00s</t>
  </si>
  <si>
    <t>β (Dabih)</t>
  </si>
  <si>
    <t>20h 21m 00s</t>
  </si>
  <si>
    <t>γ (Nashira)</t>
  </si>
  <si>
    <t>21h 00m 56s</t>
  </si>
  <si>
    <t>δ (Deneb Algedi)</t>
  </si>
  <si>
    <t>21h 47m 02s</t>
  </si>
  <si>
    <t>ζ (ζ Capricorni)</t>
  </si>
  <si>
    <t>21h 40m 15s</t>
  </si>
  <si>
    <t>θ (θ Capricorni)</t>
  </si>
  <si>
    <t>21h 57m 59s</t>
  </si>
  <si>
    <t>ι (ι Capricorni)</t>
  </si>
  <si>
    <t>21h 53m 57s</t>
  </si>
  <si>
    <t>ψ (ψ Capricorni)</t>
  </si>
  <si>
    <t>21h 03m 34s</t>
  </si>
  <si>
    <t>ω (ω Capricorni)</t>
  </si>
  <si>
    <t>20h 19m 25s</t>
  </si>
  <si>
    <t>Aquila</t>
  </si>
  <si>
    <t>α (Altair)</t>
  </si>
  <si>
    <t>19h 50m 46s</t>
  </si>
  <si>
    <t>β (Alshain)</t>
  </si>
  <si>
    <t>19h 55m 18s</t>
  </si>
  <si>
    <t>γ (Tarazed)</t>
  </si>
  <si>
    <t>19h 46m 15s</t>
  </si>
  <si>
    <t>δ (δ Aquilae)</t>
  </si>
  <si>
    <t>19h 25m 29s</t>
  </si>
  <si>
    <t>ε (ε Aquilae)</t>
  </si>
  <si>
    <t>18h 59m 42s</t>
  </si>
  <si>
    <t>ζ (ζ Aquilae)</t>
  </si>
  <si>
    <t>19h 05m 24s</t>
  </si>
  <si>
    <t>η (η Aquilae)</t>
  </si>
  <si>
    <t>19h 52m 25s</t>
  </si>
  <si>
    <t>θ (θ Aquilae)</t>
  </si>
  <si>
    <t>19h 54m 14s</t>
  </si>
  <si>
    <t>λ (λ Aquilae)</t>
  </si>
  <si>
    <t>19h 06m 14s</t>
  </si>
  <si>
    <t>Serpens Cauda</t>
  </si>
  <si>
    <t>η (η Serpentis)</t>
  </si>
  <si>
    <t>θ (θ Serpentis)</t>
  </si>
  <si>
    <t>15h 56m 06s</t>
  </si>
  <si>
    <t>ν (ν Serpentis)</t>
  </si>
  <si>
    <t>ξ (ξ Serpentis)</t>
  </si>
  <si>
    <t>16h 19m 35s</t>
  </si>
  <si>
    <t>Ophiuchus</t>
  </si>
  <si>
    <t>α (Rasalhague)</t>
  </si>
  <si>
    <t>17h 34m 56s</t>
  </si>
  <si>
    <t>β (Cebalrai)</t>
  </si>
  <si>
    <t>17h 43m 29s</t>
  </si>
  <si>
    <t>δ (δ Ophiuchi)</t>
  </si>
  <si>
    <t>16h 14m 21s</t>
  </si>
  <si>
    <t>ε (ε Ophiuchi)</t>
  </si>
  <si>
    <t>ζ (ζ Ophiuchi)</t>
  </si>
  <si>
    <t>16h 37m 10s</t>
  </si>
  <si>
    <t>η (Sabik)</t>
  </si>
  <si>
    <t>17h 10m 22s</t>
  </si>
  <si>
    <t>θ (θ Ophiuchi)</t>
  </si>
  <si>
    <t>17h 22m 01s</t>
  </si>
  <si>
    <t>κ (κ Ophiuchi)</t>
  </si>
  <si>
    <t>16h 57m 41s</t>
  </si>
  <si>
    <t>ν (ν Ophiuchi)</t>
  </si>
  <si>
    <t>17h 59m 01s</t>
  </si>
  <si>
    <t>Scorpius</t>
  </si>
  <si>
    <t>α (Antares)</t>
  </si>
  <si>
    <t>16h 29m 24s</t>
  </si>
  <si>
    <t>β (Acrab)</t>
  </si>
  <si>
    <t>16h 05m 26s</t>
  </si>
  <si>
    <t>δ (Dschubba)</t>
  </si>
  <si>
    <t>16h 00m 21s</t>
  </si>
  <si>
    <t>ε (ε Scorpii)</t>
  </si>
  <si>
    <t>16h 50m 02s</t>
  </si>
  <si>
    <t>ζ (ζ Scorpii)</t>
  </si>
  <si>
    <t>17h 40m 51s</t>
  </si>
  <si>
    <t>η (η Scorpii)</t>
  </si>
  <si>
    <t>17h 20m 50s</t>
  </si>
  <si>
    <t>θ (θ Scorpii)</t>
  </si>
  <si>
    <t>16h 06m 48s</t>
  </si>
  <si>
    <t>ι (ι Scorpii)</t>
  </si>
  <si>
    <t>17h 52m 34s</t>
  </si>
  <si>
    <t>κ (κ Scorpii)</t>
  </si>
  <si>
    <t>17h 42m 29s</t>
  </si>
  <si>
    <t>λ (λ Scorpii)</t>
  </si>
  <si>
    <t>17h 33m 36s</t>
  </si>
  <si>
    <t>μ (μ Scorpii)</t>
  </si>
  <si>
    <t>16h 52m 58s</t>
  </si>
  <si>
    <t>π (π Scorpii)</t>
  </si>
  <si>
    <t>16h 33m 49s</t>
  </si>
  <si>
    <t>σ (σ Scorpii)</t>
  </si>
  <si>
    <t>16h 50m 12s</t>
  </si>
  <si>
    <t>τ (τ Scorpii)</t>
  </si>
  <si>
    <t>17h 40m 55s</t>
  </si>
  <si>
    <t>υ (υ Scorpii)</t>
  </si>
  <si>
    <t>17h 29m 43s</t>
  </si>
  <si>
    <t>Libra</t>
  </si>
  <si>
    <t>α (Zubenelgenubi)</t>
  </si>
  <si>
    <t>14h 50m 52s</t>
  </si>
  <si>
    <t>β (Zubeneschamali)</t>
  </si>
  <si>
    <t>15h 17m 00s</t>
  </si>
  <si>
    <t>γ (γ Librae)</t>
  </si>
  <si>
    <t>14h 46m 07s</t>
  </si>
  <si>
    <t>σ (σ Librae)</t>
  </si>
  <si>
    <t>15h 04m 04s</t>
  </si>
  <si>
    <t>Puppis</t>
  </si>
  <si>
    <t>ζ (ζ Puppis)</t>
  </si>
  <si>
    <t>08h 03m 35s</t>
  </si>
  <si>
    <t>κ (κ Puppis)</t>
  </si>
  <si>
    <t>07h 31m 27s</t>
  </si>
  <si>
    <t>ν (ν Puppis)</t>
  </si>
  <si>
    <t>07h 33m 30s</t>
  </si>
  <si>
    <t>ξ (ξ Puppis)</t>
  </si>
  <si>
    <t>07h 55m 15s</t>
  </si>
  <si>
    <t>ο (ο Puppis)</t>
  </si>
  <si>
    <t>08h 05m 04s</t>
  </si>
  <si>
    <t>π (π Puppis)</t>
  </si>
  <si>
    <t>07h 08m 23s</t>
  </si>
  <si>
    <t>ρ (ρ Puppis)</t>
  </si>
  <si>
    <t>07h 18m 08s</t>
  </si>
  <si>
    <t>σ (σ Puppis)</t>
  </si>
  <si>
    <t>07h 12m 25s</t>
  </si>
  <si>
    <t>τ (τ Puppis)</t>
  </si>
  <si>
    <t>07h 29m 07s</t>
  </si>
  <si>
    <t>Canis Major</t>
  </si>
  <si>
    <t>α (Sirius)</t>
  </si>
  <si>
    <t>06h 45m 09s</t>
  </si>
  <si>
    <t>β (Mirzam)</t>
  </si>
  <si>
    <t>06h 22m 42s</t>
  </si>
  <si>
    <t>δ (Wezen)</t>
  </si>
  <si>
    <t>ε (Adhara)</t>
  </si>
  <si>
    <t>06h 58m 37s</t>
  </si>
  <si>
    <t>ζ (Furud)</t>
  </si>
  <si>
    <t>06h 20m 20s</t>
  </si>
  <si>
    <t>η (Aludra)</t>
  </si>
  <si>
    <t>07h 24m 05s</t>
  </si>
  <si>
    <t>ο (ο Canis Majoris)</t>
  </si>
  <si>
    <t>06h 56m 52s</t>
  </si>
  <si>
    <t>σ (σ Canis Majoris)</t>
  </si>
  <si>
    <t>07h 05m 21s</t>
  </si>
  <si>
    <t>Lepus</t>
  </si>
  <si>
    <t>α (Arneb)</t>
  </si>
  <si>
    <t>05h 32m 43s</t>
  </si>
  <si>
    <t>β (Nihal)</t>
  </si>
  <si>
    <t>05h 28m 14s</t>
  </si>
  <si>
    <t>γ (γ Leporis)</t>
  </si>
  <si>
    <t>05h 44m 27s</t>
  </si>
  <si>
    <t>δ (δ Leporis)</t>
  </si>
  <si>
    <t>ε (ε Leporis)</t>
  </si>
  <si>
    <t>05h 06m 10s</t>
  </si>
  <si>
    <t>ζ (ζ Leporis)</t>
  </si>
  <si>
    <t>05h 14m 00s</t>
  </si>
  <si>
    <t>η (η Leporis)</t>
  </si>
  <si>
    <t>05h 18m 26s</t>
  </si>
  <si>
    <t>μ (μ Leporis)</t>
  </si>
  <si>
    <t>05h 32m 44s</t>
  </si>
  <si>
    <t>Columba</t>
  </si>
  <si>
    <t>α (Phact)</t>
  </si>
  <si>
    <t>05h 39m 38s</t>
  </si>
  <si>
    <t>β (β Columbae)</t>
  </si>
  <si>
    <t>05h 50m 58s</t>
  </si>
  <si>
    <t>Piscis Austrinus</t>
  </si>
  <si>
    <t>α (Fomalhaut)</t>
  </si>
  <si>
    <t>22h 57m 39s</t>
  </si>
  <si>
    <t>Sagittarius</t>
  </si>
  <si>
    <t>γ (Alnasl)</t>
  </si>
  <si>
    <t>18h 05m 48s</t>
  </si>
  <si>
    <t>δ (δ Sagittarii)</t>
  </si>
  <si>
    <t>ε (ε Sagittarii)</t>
  </si>
  <si>
    <t>18h 24m 10s</t>
  </si>
  <si>
    <t>ζ (ζ Sagittarii)</t>
  </si>
  <si>
    <t>19h 02m 36s</t>
  </si>
  <si>
    <t>η (η Sagittarii)</t>
  </si>
  <si>
    <t>19h 06m 56s</t>
  </si>
  <si>
    <t>λ (λ Sagittarii)</t>
  </si>
  <si>
    <t>19h 05m 23s</t>
  </si>
  <si>
    <t>ξ (ξ Sagittarii)</t>
  </si>
  <si>
    <t>19h 24m 23s</t>
  </si>
  <si>
    <t>ο (ο Sagittarii)</t>
  </si>
  <si>
    <t>18h 55m 18s</t>
  </si>
  <si>
    <t>π (π Sagittarii)</t>
  </si>
  <si>
    <t>19h 09m 44s</t>
  </si>
  <si>
    <t>σ (σ Sagittarii)</t>
  </si>
  <si>
    <t>18h 55m 22s</t>
  </si>
  <si>
    <t>τ (τ Sagittarii)</t>
  </si>
  <si>
    <t>19h 06m 00s</t>
  </si>
  <si>
    <t>φ (φ Sagittarii)</t>
  </si>
  <si>
    <t>19h 09m 45s</t>
  </si>
  <si>
    <t>Kochab</t>
  </si>
  <si>
    <t>Pherkad</t>
  </si>
  <si>
    <t>Yildun</t>
  </si>
  <si>
    <t/>
  </si>
  <si>
    <t>Alderamin</t>
  </si>
  <si>
    <t>Alfirk</t>
  </si>
  <si>
    <t>Errai</t>
  </si>
  <si>
    <t>Rastaban</t>
  </si>
  <si>
    <t>Edasich</t>
  </si>
  <si>
    <t>Caph</t>
  </si>
  <si>
    <t>Ruchbah</t>
  </si>
  <si>
    <t>Segin</t>
  </si>
  <si>
    <t>Dubhe</t>
  </si>
  <si>
    <t>Merak</t>
  </si>
  <si>
    <t>Phecda</t>
  </si>
  <si>
    <t>Megrez</t>
  </si>
  <si>
    <t>Alioth</t>
  </si>
  <si>
    <t>Mizar</t>
  </si>
  <si>
    <t>Alkaid</t>
  </si>
  <si>
    <t>Capella</t>
  </si>
  <si>
    <t>Menkalinan</t>
  </si>
  <si>
    <t>Mirfak</t>
  </si>
  <si>
    <t>Algol</t>
  </si>
  <si>
    <t>Alpheratz</t>
  </si>
  <si>
    <t>Mirach</t>
  </si>
  <si>
    <t>Deneb</t>
  </si>
  <si>
    <t>Albireo</t>
  </si>
  <si>
    <t>Sadr</t>
  </si>
  <si>
    <t>Vega</t>
  </si>
  <si>
    <t>Sheliak</t>
  </si>
  <si>
    <t>Sulafat</t>
  </si>
  <si>
    <t>Rasalgethi</t>
  </si>
  <si>
    <t>Sarin</t>
  </si>
  <si>
    <t>Alphecca</t>
  </si>
  <si>
    <t>Nusakan</t>
  </si>
  <si>
    <t>Arcturus</t>
  </si>
  <si>
    <t>Nekkar</t>
  </si>
  <si>
    <t>Seginus</t>
  </si>
  <si>
    <t>Izar</t>
  </si>
  <si>
    <t>Muphrid</t>
  </si>
  <si>
    <t>Cor Caroli</t>
  </si>
  <si>
    <t>Regulus</t>
  </si>
  <si>
    <t>Denebola</t>
  </si>
  <si>
    <t>Algieba</t>
  </si>
  <si>
    <t>Zosma</t>
  </si>
  <si>
    <t>Adhafera</t>
  </si>
  <si>
    <t>Acubens</t>
  </si>
  <si>
    <t>Altarf</t>
  </si>
  <si>
    <t>Asellus Borealis</t>
  </si>
  <si>
    <t>Castor</t>
  </si>
  <si>
    <t>Pollux</t>
  </si>
  <si>
    <t>Alhena</t>
  </si>
  <si>
    <t>Wasat</t>
  </si>
  <si>
    <t>Mebsuta</t>
  </si>
  <si>
    <t>Propus</t>
  </si>
  <si>
    <t>Tejat Posterior</t>
  </si>
  <si>
    <t>Aldebaran</t>
  </si>
  <si>
    <t>Elnath</t>
  </si>
  <si>
    <t>Hamal</t>
  </si>
  <si>
    <t>Sheratan</t>
  </si>
  <si>
    <t>Mesarthim</t>
  </si>
  <si>
    <t>Bharani, 41 Arietis</t>
  </si>
  <si>
    <t>Metallah</t>
  </si>
  <si>
    <t>Alrescha</t>
  </si>
  <si>
    <t>Markab</t>
  </si>
  <si>
    <t>Scheat</t>
  </si>
  <si>
    <t>Algenib</t>
  </si>
  <si>
    <t>Enif</t>
  </si>
  <si>
    <t>Homam</t>
  </si>
  <si>
    <t>Kitalpha</t>
  </si>
  <si>
    <t>Sualocin</t>
  </si>
  <si>
    <t>Rotanev</t>
  </si>
  <si>
    <t>Sham</t>
  </si>
  <si>
    <t>Unukalhai</t>
  </si>
  <si>
    <t>Spica</t>
  </si>
  <si>
    <t>Zavijava</t>
  </si>
  <si>
    <t>Porrima</t>
  </si>
  <si>
    <t>Auva</t>
  </si>
  <si>
    <t>Vindemiatrix</t>
  </si>
  <si>
    <t>Kraz</t>
  </si>
  <si>
    <t>Gienah</t>
  </si>
  <si>
    <t>Algorab</t>
  </si>
  <si>
    <t>Minkar</t>
  </si>
  <si>
    <t>Alkes</t>
  </si>
  <si>
    <t>Alphard</t>
  </si>
  <si>
    <t>Procyon</t>
  </si>
  <si>
    <t>Gomeisa</t>
  </si>
  <si>
    <t>Betelgeuse</t>
  </si>
  <si>
    <t>Rigel</t>
  </si>
  <si>
    <t>Bellatrix</t>
  </si>
  <si>
    <t>Mintaka</t>
  </si>
  <si>
    <t>Alnilam</t>
  </si>
  <si>
    <t>Alnitak</t>
  </si>
  <si>
    <t>Achernar</t>
  </si>
  <si>
    <t>Cursa</t>
  </si>
  <si>
    <t>Zaurak</t>
  </si>
  <si>
    <t>Acamar</t>
  </si>
  <si>
    <t>Menkar</t>
  </si>
  <si>
    <t>Diphda</t>
  </si>
  <si>
    <t>Sadalmelik</t>
  </si>
  <si>
    <t>Sadalsuud</t>
  </si>
  <si>
    <t>Sadachbia</t>
  </si>
  <si>
    <t>Skat</t>
  </si>
  <si>
    <t>Albali</t>
  </si>
  <si>
    <t>Algedi</t>
  </si>
  <si>
    <t>Dabih</t>
  </si>
  <si>
    <t>Nashira</t>
  </si>
  <si>
    <t>Deneb Algedi</t>
  </si>
  <si>
    <t>Altair</t>
  </si>
  <si>
    <t>Alshain</t>
  </si>
  <si>
    <t>Tarazed</t>
  </si>
  <si>
    <t>Rasalhague</t>
  </si>
  <si>
    <t>Cebalrai</t>
  </si>
  <si>
    <t>Sabik</t>
  </si>
  <si>
    <t>Antares</t>
  </si>
  <si>
    <t>Acrab</t>
  </si>
  <si>
    <t>Dschubba</t>
  </si>
  <si>
    <t>Zubenelgenubi</t>
  </si>
  <si>
    <t>Zubeneschamali</t>
  </si>
  <si>
    <t>Sirius</t>
  </si>
  <si>
    <t>Mirzam</t>
  </si>
  <si>
    <t>Wezen</t>
  </si>
  <si>
    <t>Adhara</t>
  </si>
  <si>
    <t>Furud</t>
  </si>
  <si>
    <t>Aludra</t>
  </si>
  <si>
    <t>Arneb</t>
  </si>
  <si>
    <t>Nihal</t>
  </si>
  <si>
    <t>Phact</t>
  </si>
  <si>
    <t>Fomalhaut</t>
  </si>
  <si>
    <t>Alnasl</t>
  </si>
  <si>
    <t>Ursa Minor: α,β,γ,δ,ε,ζ,η</t>
  </si>
  <si>
    <t>Cepheus: α,β,γ,ζ,η,θ,ι</t>
  </si>
  <si>
    <t>Draco: α,β,γ,δ,ε,ζ,η,θ,ι,κ,λ,ν,ξ,χ</t>
  </si>
  <si>
    <t>Cassiopeia: α,β,γ,δ,ε</t>
  </si>
  <si>
    <t>Ursa Major: α,β,γ,δ,ε,ζ,η</t>
  </si>
  <si>
    <t>Perseus: αβ,γ,δ,ε,ζ,η,ξ,ο,ρ</t>
  </si>
  <si>
    <t>Andromeda: α,β,γ,δ,μ,ν</t>
  </si>
  <si>
    <t>Cygnus: α,β,γ,δ,ε,ζ,η,ι,κ</t>
  </si>
  <si>
    <t>Lyra: α,β,γ,δ,ζ</t>
  </si>
  <si>
    <t>Hercules: α,β,γ,δ,ε,ζ,η,θ,ι,π,σ,τ,φ</t>
  </si>
  <si>
    <t>Corona Borealis: α,β,γ,δ,ε,θ,ι</t>
  </si>
  <si>
    <t>Boötes: α,β,γ,δ,ε,η,ρ</t>
  </si>
  <si>
    <t>Canes Venatici: α</t>
  </si>
  <si>
    <t>Leo: α,β,γ,δ,ε,ζ,η,θ,μ</t>
  </si>
  <si>
    <t>Cancer: α,β,γ,δ,ι</t>
  </si>
  <si>
    <t>Gemini: α,β,γ,δ,ε,η,μ,ξ</t>
  </si>
  <si>
    <t>Taurus: α,β,γ,δ,ε,ζ,η,θ,λ,ο</t>
  </si>
  <si>
    <t>Triangulum: α,β,γ</t>
  </si>
  <si>
    <t>Pisces: α,γ,δ,ε,η,θ,ι,κ,λ,μ,ν,ξ,ο,σ,υ,φ,ω</t>
  </si>
  <si>
    <t>Pegasus: α,β,γ,ε,ζ,η,θ,μ</t>
  </si>
  <si>
    <t>Equuleus: α,γ,δ</t>
  </si>
  <si>
    <t>Delphinus: α,β,γ,δ,ε</t>
  </si>
  <si>
    <t>Sagitta: α,β,γ,δ</t>
  </si>
  <si>
    <t>Serpens Caput: α,β,γ,ε,κ,μ</t>
  </si>
  <si>
    <t>Virgo: α,β,γ,δ,ε,υ,η,θ,ν</t>
  </si>
  <si>
    <t>Corvus: β,γ,δ,ε</t>
  </si>
  <si>
    <t>Crater: α,β,γ,δ</t>
  </si>
  <si>
    <t>Canis Minor: α,β</t>
  </si>
  <si>
    <t>Orion: α,β,γ,δ,ε,ζ,ι,κ</t>
  </si>
  <si>
    <t>Eridanus: α,β,γ,θ</t>
  </si>
  <si>
    <t>Cetus: α,β,ο</t>
  </si>
  <si>
    <t>Aquarius: α,β,γ,δ,ε,ζ,η,λ,τ,88</t>
  </si>
  <si>
    <t>Capricornus: α,β,γ,δ,ζ,θ,ι,ψ,ω</t>
  </si>
  <si>
    <t>Aquila: α,β,γ,δ,ε,ζ,η,θ,λ</t>
  </si>
  <si>
    <t>Serpens Cauda: η,θ,ν,ξ</t>
  </si>
  <si>
    <t>Ophiuchus: α,β,δ,ε,ζ,η,θ,κ,ν</t>
  </si>
  <si>
    <t>Scorpius: α,β,δ,ε,ζ,η,θ,ι,κ,λ,μ,π,σ,τ,υ</t>
  </si>
  <si>
    <t>Libra: α,β,γ,σ</t>
  </si>
  <si>
    <t>Puppis: ζ,κ,ν,ξ,ο,π,ρ,σ,τ</t>
  </si>
  <si>
    <t>Canis Major: α,β,δ,ε,ζ,η,ο,σ</t>
  </si>
  <si>
    <t>Lepus: α,β,γ,δ,ε,ζ,η,μ</t>
  </si>
  <si>
    <t>Columba: α,β</t>
  </si>
  <si>
    <t>Piscis Austrinus: α</t>
  </si>
  <si>
    <t>Sagittarius: γ,δ,ε,ζ,η,λ,ξ,ο,π,σ,τ,φ</t>
  </si>
  <si>
    <t>αδβγ,βμν</t>
  </si>
  <si>
    <t>εβαγζηλτδ88</t>
  </si>
  <si>
    <t>γαβ,εζδηθ,αδλ</t>
  </si>
  <si>
    <t>ηαεδβγρα</t>
  </si>
  <si>
    <t>αδγι,δβ</t>
  </si>
  <si>
    <t>αβ</t>
  </si>
  <si>
    <t>αβψωζδγιθβ</t>
  </si>
  <si>
    <t>βαγδε</t>
  </si>
  <si>
    <t>θηαβγιζα,βι</t>
  </si>
  <si>
    <t>ιεδγαβθ</t>
  </si>
  <si>
    <t>βδγεβ</t>
  </si>
  <si>
    <t>αβγδα</t>
  </si>
  <si>
    <t>κιδγεζ,αγηβ</t>
  </si>
  <si>
    <t>εβαγδβ</t>
  </si>
  <si>
    <t>λκαιθηζχεδξνβγξ</t>
  </si>
  <si>
    <t>αδγ</t>
  </si>
  <si>
    <t>ημεαβδγξ</t>
  </si>
  <si>
    <t>γβζηστφ,ηπθι,πεδα,εζ</t>
  </si>
  <si>
    <t>εμζγδβθαηγ</t>
  </si>
  <si>
    <t>ηζαμ,αβε,βγδ</t>
  </si>
  <si>
    <t>γβασ</t>
  </si>
  <si>
    <t>αζβγδζ</t>
  </si>
  <si>
    <t>ηνβακδεζηθ</t>
  </si>
  <si>
    <t>ιεδγαζε,ζκβδ</t>
  </si>
  <si>
    <t>αγ!αΑΝΔ!β,εθζαβμ,βη</t>
  </si>
  <si>
    <t>ηγαβρ,αδεξζο</t>
  </si>
  <si>
    <t>φυσφηοαξνμεδωιθγκλι</t>
  </si>
  <si>
    <t>αδγ,δβ</t>
  </si>
  <si>
    <t>κβαεμ,βγ</t>
  </si>
  <si>
    <t>θηνξ</t>
  </si>
  <si>
    <t>βεη,εδγλο,γθαζ</t>
  </si>
  <si>
    <t>αβγα</t>
  </si>
  <si>
    <t>ηζεδγβαδ</t>
  </si>
  <si>
    <t>αδεζβγηζ</t>
  </si>
  <si>
    <t>αθγηβν,γδε,θζ</t>
  </si>
  <si>
    <t>13h 34m 42s</t>
  </si>
  <si>
    <t>ζ (ζ Virginis)</t>
  </si>
  <si>
    <t>ν</t>
  </si>
  <si>
    <t>c</t>
  </si>
  <si>
    <t>ω</t>
  </si>
  <si>
    <t>ψ</t>
  </si>
  <si>
    <t>88</t>
  </si>
  <si>
    <t>distance</t>
  </si>
  <si>
    <t>direction</t>
  </si>
  <si>
    <t>ras</t>
  </si>
  <si>
    <t>outside</t>
  </si>
  <si>
    <t>x</t>
  </si>
  <si>
    <t>y</t>
  </si>
  <si>
    <t>Auriga!</t>
  </si>
  <si>
    <t>21Alp And</t>
  </si>
  <si>
    <t xml:space="preserve"> 2.06</t>
  </si>
  <si>
    <t>43Bet And</t>
  </si>
  <si>
    <t>57Gam1And</t>
  </si>
  <si>
    <t xml:space="preserve"> 2.26</t>
  </si>
  <si>
    <t>31Del And</t>
  </si>
  <si>
    <t xml:space="preserve"> 3.27</t>
  </si>
  <si>
    <t>37Mu  And</t>
  </si>
  <si>
    <t xml:space="preserve"> 3.87</t>
  </si>
  <si>
    <t>35Nu  And</t>
  </si>
  <si>
    <t xml:space="preserve"> 4.53</t>
  </si>
  <si>
    <t>53Alp Aql</t>
  </si>
  <si>
    <t xml:space="preserve"> 0.77</t>
  </si>
  <si>
    <t>60Bet Aql</t>
  </si>
  <si>
    <t xml:space="preserve"> 3.71</t>
  </si>
  <si>
    <t>50Gam Aql</t>
  </si>
  <si>
    <t xml:space="preserve"> 2.72</t>
  </si>
  <si>
    <t>30Del Aql</t>
  </si>
  <si>
    <t xml:space="preserve"> 3.36</t>
  </si>
  <si>
    <t>13Eps Aql</t>
  </si>
  <si>
    <t xml:space="preserve"> 4.02</t>
  </si>
  <si>
    <t>17Zet Aql</t>
  </si>
  <si>
    <t xml:space="preserve"> 2.99</t>
  </si>
  <si>
    <t>55Eta Aql</t>
  </si>
  <si>
    <t xml:space="preserve"> 3.90</t>
  </si>
  <si>
    <t>65The Aql</t>
  </si>
  <si>
    <t xml:space="preserve"> 3.23</t>
  </si>
  <si>
    <t>16Lam Aql</t>
  </si>
  <si>
    <t xml:space="preserve"> 3.44</t>
  </si>
  <si>
    <t>88    Aqr</t>
  </si>
  <si>
    <t xml:space="preserve"> 3.66</t>
  </si>
  <si>
    <t>34Alp Aqr</t>
  </si>
  <si>
    <t xml:space="preserve"> 2.96</t>
  </si>
  <si>
    <t>22Bet Aqr</t>
  </si>
  <si>
    <t xml:space="preserve"> 2.91</t>
  </si>
  <si>
    <t>48Gam Aqr</t>
  </si>
  <si>
    <t xml:space="preserve"> 3.84</t>
  </si>
  <si>
    <t>76Del Aqr</t>
  </si>
  <si>
    <t>2Eps Aqr</t>
  </si>
  <si>
    <t xml:space="preserve"> 3.77</t>
  </si>
  <si>
    <t>55Zet2Aqr</t>
  </si>
  <si>
    <t xml:space="preserve"> 4.42</t>
  </si>
  <si>
    <t>62Eta Aqr</t>
  </si>
  <si>
    <t>73Lam Aqr</t>
  </si>
  <si>
    <t xml:space="preserve"> 3.74</t>
  </si>
  <si>
    <t>71Tau2Aqr</t>
  </si>
  <si>
    <t xml:space="preserve"> 4.01</t>
  </si>
  <si>
    <t>41    Ari</t>
  </si>
  <si>
    <t xml:space="preserve"> 3.63</t>
  </si>
  <si>
    <t>13Alp Ari</t>
  </si>
  <si>
    <t xml:space="preserve"> 2.00</t>
  </si>
  <si>
    <t>6Bet Ari</t>
  </si>
  <si>
    <t xml:space="preserve"> 2.64</t>
  </si>
  <si>
    <t>13Alp Aur</t>
  </si>
  <si>
    <t xml:space="preserve"> 0.08</t>
  </si>
  <si>
    <t>34Bet Aur</t>
  </si>
  <si>
    <t xml:space="preserve"> 1.90</t>
  </si>
  <si>
    <t>7Eps Aur</t>
  </si>
  <si>
    <t>10Eta Aur</t>
  </si>
  <si>
    <t xml:space="preserve"> 3.17</t>
  </si>
  <si>
    <t>37The Aur</t>
  </si>
  <si>
    <t xml:space="preserve"> 2.62</t>
  </si>
  <si>
    <t>3Iot Aur</t>
  </si>
  <si>
    <t xml:space="preserve"> 2.69</t>
  </si>
  <si>
    <t>16Alp Boo</t>
  </si>
  <si>
    <t>42Bet Boo</t>
  </si>
  <si>
    <t xml:space="preserve"> 3.50</t>
  </si>
  <si>
    <t>27Gam Boo</t>
  </si>
  <si>
    <t xml:space="preserve"> 3.03</t>
  </si>
  <si>
    <t>49Del Boo</t>
  </si>
  <si>
    <t xml:space="preserve"> 3.47</t>
  </si>
  <si>
    <t>36Eps Boo</t>
  </si>
  <si>
    <t xml:space="preserve"> 2.70</t>
  </si>
  <si>
    <t>8Eta Boo</t>
  </si>
  <si>
    <t xml:space="preserve"> 2.68</t>
  </si>
  <si>
    <t>25Rho Boo</t>
  </si>
  <si>
    <t xml:space="preserve"> 3.58</t>
  </si>
  <si>
    <t>6Alp2Cap</t>
  </si>
  <si>
    <t xml:space="preserve"> 3.57</t>
  </si>
  <si>
    <t>9Bet Cap</t>
  </si>
  <si>
    <t xml:space="preserve"> 3.08</t>
  </si>
  <si>
    <t>40Gam Cap</t>
  </si>
  <si>
    <t xml:space="preserve"> 3.68</t>
  </si>
  <si>
    <t>49Del Cap</t>
  </si>
  <si>
    <t xml:space="preserve"> 2.87</t>
  </si>
  <si>
    <t>34Zet Cap</t>
  </si>
  <si>
    <t>23The Cap</t>
  </si>
  <si>
    <t xml:space="preserve"> 4.07</t>
  </si>
  <si>
    <t>32Iot Cap</t>
  </si>
  <si>
    <t xml:space="preserve"> 4.28</t>
  </si>
  <si>
    <t>16Psi Cap</t>
  </si>
  <si>
    <t xml:space="preserve"> 4.14</t>
  </si>
  <si>
    <t>18Ome Cap</t>
  </si>
  <si>
    <t xml:space="preserve"> 4.11</t>
  </si>
  <si>
    <t>18Alp Cas</t>
  </si>
  <si>
    <t xml:space="preserve"> 2.23</t>
  </si>
  <si>
    <t>11Bet Cas</t>
  </si>
  <si>
    <t xml:space="preserve"> 2.27</t>
  </si>
  <si>
    <t>27Gam Cas</t>
  </si>
  <si>
    <t xml:space="preserve"> 2.47</t>
  </si>
  <si>
    <t>37Del Cas</t>
  </si>
  <si>
    <t>45Eps Cas</t>
  </si>
  <si>
    <t xml:space="preserve"> 3.38</t>
  </si>
  <si>
    <t>5Alp Cep</t>
  </si>
  <si>
    <t xml:space="preserve"> 2.44</t>
  </si>
  <si>
    <t>8Bet Cep</t>
  </si>
  <si>
    <t>35Gam Cep</t>
  </si>
  <si>
    <t xml:space="preserve"> 3.21</t>
  </si>
  <si>
    <t>21Zet Cep</t>
  </si>
  <si>
    <t xml:space="preserve"> 3.35</t>
  </si>
  <si>
    <t>3Eta Cep</t>
  </si>
  <si>
    <t xml:space="preserve"> 3.43</t>
  </si>
  <si>
    <t>2The Cep</t>
  </si>
  <si>
    <t xml:space="preserve"> 4.22</t>
  </si>
  <si>
    <t>32Iot Cep</t>
  </si>
  <si>
    <t xml:space="preserve"> 3.52</t>
  </si>
  <si>
    <t>92Alp Cet</t>
  </si>
  <si>
    <t xml:space="preserve"> 2.53</t>
  </si>
  <si>
    <t>16Bet Cet</t>
  </si>
  <si>
    <t xml:space="preserve"> 2.04</t>
  </si>
  <si>
    <t>9Alp CMa</t>
  </si>
  <si>
    <t>2Bet CMa</t>
  </si>
  <si>
    <t xml:space="preserve"> 1.98</t>
  </si>
  <si>
    <t>25Del CMa</t>
  </si>
  <si>
    <t xml:space="preserve"> 1.84</t>
  </si>
  <si>
    <t>21Eps CMa</t>
  </si>
  <si>
    <t xml:space="preserve"> 1.50</t>
  </si>
  <si>
    <t>1Zet CMa</t>
  </si>
  <si>
    <t xml:space="preserve"> 3.02</t>
  </si>
  <si>
    <t>31Eta CMa</t>
  </si>
  <si>
    <t xml:space="preserve"> 2.45</t>
  </si>
  <si>
    <t>24Omi2CMa</t>
  </si>
  <si>
    <t>22Sig CMa</t>
  </si>
  <si>
    <t>10Alp CMi</t>
  </si>
  <si>
    <t xml:space="preserve"> 0.38</t>
  </si>
  <si>
    <t>3Bet CMi</t>
  </si>
  <si>
    <t xml:space="preserve"> 2.90</t>
  </si>
  <si>
    <t>65Alp Cnc</t>
  </si>
  <si>
    <t xml:space="preserve"> 4.25</t>
  </si>
  <si>
    <t>17Bet Cnc</t>
  </si>
  <si>
    <t>43Gam Cnc</t>
  </si>
  <si>
    <t xml:space="preserve"> 4.66</t>
  </si>
  <si>
    <t>47Del Cnc</t>
  </si>
  <si>
    <t xml:space="preserve"> 3.94</t>
  </si>
  <si>
    <t>48Iot Cnc</t>
  </si>
  <si>
    <t>5Alp CrB</t>
  </si>
  <si>
    <t>3Bet CrB</t>
  </si>
  <si>
    <t>8Gam CrB</t>
  </si>
  <si>
    <t>10Del CrB</t>
  </si>
  <si>
    <t xml:space="preserve"> 4.63</t>
  </si>
  <si>
    <t>13Eps CrB</t>
  </si>
  <si>
    <t xml:space="preserve"> 4.15</t>
  </si>
  <si>
    <t>4The CrB</t>
  </si>
  <si>
    <t>14Iot CrB</t>
  </si>
  <si>
    <t xml:space="preserve"> 4.99</t>
  </si>
  <si>
    <t>7Alp Crt</t>
  </si>
  <si>
    <t xml:space="preserve"> 4.08</t>
  </si>
  <si>
    <t>11Bet Crt</t>
  </si>
  <si>
    <t xml:space="preserve"> 4.48</t>
  </si>
  <si>
    <t>15Gam Crt</t>
  </si>
  <si>
    <t>12Del Crt</t>
  </si>
  <si>
    <t xml:space="preserve"> 3.56</t>
  </si>
  <si>
    <t>9Bet Crv</t>
  </si>
  <si>
    <t xml:space="preserve"> 2.65</t>
  </si>
  <si>
    <t>4Gam Crv</t>
  </si>
  <si>
    <t xml:space="preserve"> 2.59</t>
  </si>
  <si>
    <t>7Del Crv</t>
  </si>
  <si>
    <t xml:space="preserve"> 2.95</t>
  </si>
  <si>
    <t>2Eps Crv</t>
  </si>
  <si>
    <t xml:space="preserve"> 3.00</t>
  </si>
  <si>
    <t>12Alp2CVn</t>
  </si>
  <si>
    <t>50Alp Cyg</t>
  </si>
  <si>
    <t xml:space="preserve"> 1.25</t>
  </si>
  <si>
    <t>6Bet1Cyg</t>
  </si>
  <si>
    <t>37Gam Cyg</t>
  </si>
  <si>
    <t xml:space="preserve"> 2.20</t>
  </si>
  <si>
    <t>18Del Cyg</t>
  </si>
  <si>
    <t>53Eps Cyg</t>
  </si>
  <si>
    <t xml:space="preserve"> 2.46</t>
  </si>
  <si>
    <t>64Zet Cyg</t>
  </si>
  <si>
    <t xml:space="preserve"> 3.20</t>
  </si>
  <si>
    <t>21Eta Cyg</t>
  </si>
  <si>
    <t xml:space="preserve"> 3.89</t>
  </si>
  <si>
    <t>10Iot2Cyg</t>
  </si>
  <si>
    <t xml:space="preserve"> 3.79</t>
  </si>
  <si>
    <t>1Kap Cyg</t>
  </si>
  <si>
    <t>9Alp Del</t>
  </si>
  <si>
    <t>6Bet Del</t>
  </si>
  <si>
    <t>12Gam2Del</t>
  </si>
  <si>
    <t xml:space="preserve"> 4.27</t>
  </si>
  <si>
    <t>11Del Del</t>
  </si>
  <si>
    <t xml:space="preserve"> 4.43</t>
  </si>
  <si>
    <t>2Eps Del</t>
  </si>
  <si>
    <t xml:space="preserve"> 4.03</t>
  </si>
  <si>
    <t>11Alp Dra</t>
  </si>
  <si>
    <t xml:space="preserve"> 3.65</t>
  </si>
  <si>
    <t>23Bet Dra</t>
  </si>
  <si>
    <t xml:space="preserve"> 2.79</t>
  </si>
  <si>
    <t>33Gam Dra</t>
  </si>
  <si>
    <t>57Del Dra</t>
  </si>
  <si>
    <t xml:space="preserve"> 3.07</t>
  </si>
  <si>
    <t>63Eps Dra</t>
  </si>
  <si>
    <t xml:space="preserve"> 3.83</t>
  </si>
  <si>
    <t>22Zet Dra</t>
  </si>
  <si>
    <t>14Eta Dra</t>
  </si>
  <si>
    <t xml:space="preserve"> 2.74</t>
  </si>
  <si>
    <t>13The Dra</t>
  </si>
  <si>
    <t>12Iot Dra</t>
  </si>
  <si>
    <t xml:space="preserve"> 3.29</t>
  </si>
  <si>
    <t>5Kap Dra</t>
  </si>
  <si>
    <t>1Lam Dra</t>
  </si>
  <si>
    <t>25Nu 2Dra</t>
  </si>
  <si>
    <t xml:space="preserve"> 4.87</t>
  </si>
  <si>
    <t>32Xi  Dra</t>
  </si>
  <si>
    <t xml:space="preserve"> 3.75</t>
  </si>
  <si>
    <t>44Chi Dra</t>
  </si>
  <si>
    <t>8Alp Equ</t>
  </si>
  <si>
    <t xml:space="preserve"> 3.92</t>
  </si>
  <si>
    <t>5Gam Equ</t>
  </si>
  <si>
    <t xml:space="preserve"> 4.69</t>
  </si>
  <si>
    <t>7Del Equ</t>
  </si>
  <si>
    <t xml:space="preserve"> 4.49</t>
  </si>
  <si>
    <t>Alp Eri</t>
  </si>
  <si>
    <t xml:space="preserve"> 0.46</t>
  </si>
  <si>
    <t>67Bet Eri</t>
  </si>
  <si>
    <t>34Gam Eri</t>
  </si>
  <si>
    <t>The1Eri</t>
  </si>
  <si>
    <t xml:space="preserve"> 3.24</t>
  </si>
  <si>
    <t>66Alp Gem</t>
  </si>
  <si>
    <t>78Bet Gem</t>
  </si>
  <si>
    <t xml:space="preserve"> 1.14</t>
  </si>
  <si>
    <t>24Gam Gem</t>
  </si>
  <si>
    <t xml:space="preserve"> 1.93</t>
  </si>
  <si>
    <t>55Del Gem</t>
  </si>
  <si>
    <t xml:space="preserve"> 3.53</t>
  </si>
  <si>
    <t>27Eps Gem</t>
  </si>
  <si>
    <t xml:space="preserve"> 2.98</t>
  </si>
  <si>
    <t>7Eta Gem</t>
  </si>
  <si>
    <t xml:space="preserve"> 3.28</t>
  </si>
  <si>
    <t>13Mu  Gem</t>
  </si>
  <si>
    <t xml:space="preserve"> 2.88</t>
  </si>
  <si>
    <t>31Xi  Gem</t>
  </si>
  <si>
    <t>64Alp1Her</t>
  </si>
  <si>
    <t xml:space="preserve"> 3.48</t>
  </si>
  <si>
    <t>27Bet Her</t>
  </si>
  <si>
    <t xml:space="preserve"> 2.77</t>
  </si>
  <si>
    <t>20Gam Her</t>
  </si>
  <si>
    <t>65Del Her</t>
  </si>
  <si>
    <t xml:space="preserve"> 3.14</t>
  </si>
  <si>
    <t>58Eps Her</t>
  </si>
  <si>
    <t>40Zet Her</t>
  </si>
  <si>
    <t xml:space="preserve"> 2.81</t>
  </si>
  <si>
    <t>44Eta Her</t>
  </si>
  <si>
    <t>91The Her</t>
  </si>
  <si>
    <t xml:space="preserve"> 3.86</t>
  </si>
  <si>
    <t>85Iot Her</t>
  </si>
  <si>
    <t xml:space="preserve"> 3.80</t>
  </si>
  <si>
    <t>67Pi  Her</t>
  </si>
  <si>
    <t xml:space="preserve"> 3.16</t>
  </si>
  <si>
    <t>35Sig Her</t>
  </si>
  <si>
    <t xml:space="preserve"> 4.20</t>
  </si>
  <si>
    <t>22Tau Her</t>
  </si>
  <si>
    <t>11Phi Her</t>
  </si>
  <si>
    <t xml:space="preserve"> 4.26</t>
  </si>
  <si>
    <t>30Alp Hya</t>
  </si>
  <si>
    <t xml:space="preserve"> 4.16</t>
  </si>
  <si>
    <t xml:space="preserve"> 3.11</t>
  </si>
  <si>
    <t xml:space="preserve"> 4.30</t>
  </si>
  <si>
    <t xml:space="preserve"> 3.88</t>
  </si>
  <si>
    <t xml:space="preserve"> 3.91</t>
  </si>
  <si>
    <t xml:space="preserve"> 3.61</t>
  </si>
  <si>
    <t xml:space="preserve"> 3.81</t>
  </si>
  <si>
    <t xml:space="preserve"> 3.54</t>
  </si>
  <si>
    <t xml:space="preserve"> 4.44</t>
  </si>
  <si>
    <t xml:space="preserve"> 4.12</t>
  </si>
  <si>
    <t xml:space="preserve"> 4.94</t>
  </si>
  <si>
    <t xml:space="preserve"> 4.95</t>
  </si>
  <si>
    <t>32Alp Leo</t>
  </si>
  <si>
    <t xml:space="preserve"> 1.35</t>
  </si>
  <si>
    <t>94Bet Leo</t>
  </si>
  <si>
    <t xml:space="preserve"> 2.14</t>
  </si>
  <si>
    <t>41Gam1Leo</t>
  </si>
  <si>
    <t xml:space="preserve"> 2.61</t>
  </si>
  <si>
    <t>68Del Leo</t>
  </si>
  <si>
    <t xml:space="preserve"> 2.56</t>
  </si>
  <si>
    <t>17Eps Leo</t>
  </si>
  <si>
    <t>36Zet Leo</t>
  </si>
  <si>
    <t>30Eta Leo</t>
  </si>
  <si>
    <t>70The Leo</t>
  </si>
  <si>
    <t xml:space="preserve"> 3.34</t>
  </si>
  <si>
    <t>24Mu  Leo</t>
  </si>
  <si>
    <t>11Alp Lep</t>
  </si>
  <si>
    <t xml:space="preserve"> 2.58</t>
  </si>
  <si>
    <t>9Bet Lep</t>
  </si>
  <si>
    <t xml:space="preserve"> 2.84</t>
  </si>
  <si>
    <t>13Gam Lep</t>
  </si>
  <si>
    <t xml:space="preserve"> 3.60</t>
  </si>
  <si>
    <t>15Del Lep</t>
  </si>
  <si>
    <t>2Eps Lep</t>
  </si>
  <si>
    <t xml:space="preserve"> 3.19</t>
  </si>
  <si>
    <t>14Zet Lep</t>
  </si>
  <si>
    <t xml:space="preserve"> 3.55</t>
  </si>
  <si>
    <t>16Eta Lep</t>
  </si>
  <si>
    <t>5Mu  Lep</t>
  </si>
  <si>
    <t xml:space="preserve"> 3.31</t>
  </si>
  <si>
    <t>9Alp2Lib</t>
  </si>
  <si>
    <t xml:space="preserve"> 2.75</t>
  </si>
  <si>
    <t>27Bet Lib</t>
  </si>
  <si>
    <t>38Gam Lib</t>
  </si>
  <si>
    <t>20Sig Lib</t>
  </si>
  <si>
    <t>3Alp Lyr</t>
  </si>
  <si>
    <t xml:space="preserve"> 0.03</t>
  </si>
  <si>
    <t>10Bet Lyr</t>
  </si>
  <si>
    <t xml:space="preserve"> 3.45</t>
  </si>
  <si>
    <t>14Gam Lyr</t>
  </si>
  <si>
    <t>12Del2Lyr</t>
  </si>
  <si>
    <t>6Zet1Lyr</t>
  </si>
  <si>
    <t xml:space="preserve"> 4.36</t>
  </si>
  <si>
    <t>55Alp Oph</t>
  </si>
  <si>
    <t xml:space="preserve"> 2.08</t>
  </si>
  <si>
    <t>60Bet Oph</t>
  </si>
  <si>
    <t>1Del Oph</t>
  </si>
  <si>
    <t>2Eps Oph</t>
  </si>
  <si>
    <t>13Zet Oph</t>
  </si>
  <si>
    <t>35Eta Oph</t>
  </si>
  <si>
    <t xml:space="preserve"> 2.43</t>
  </si>
  <si>
    <t>42The Oph</t>
  </si>
  <si>
    <t>27Kap Oph</t>
  </si>
  <si>
    <t>64Nu  Oph</t>
  </si>
  <si>
    <t>58Alp Ori</t>
  </si>
  <si>
    <t xml:space="preserve"> 0.50</t>
  </si>
  <si>
    <t>19Bet Ori</t>
  </si>
  <si>
    <t xml:space="preserve"> 0.12</t>
  </si>
  <si>
    <t>24Gam Ori</t>
  </si>
  <si>
    <t xml:space="preserve"> 1.64</t>
  </si>
  <si>
    <t>34Del Ori</t>
  </si>
  <si>
    <t>46Eps Ori</t>
  </si>
  <si>
    <t xml:space="preserve"> 1.70</t>
  </si>
  <si>
    <t>50Zet Ori</t>
  </si>
  <si>
    <t xml:space="preserve"> 2.05</t>
  </si>
  <si>
    <t>44Iot Ori</t>
  </si>
  <si>
    <t>53Kap Ori</t>
  </si>
  <si>
    <t>54Alp Peg</t>
  </si>
  <si>
    <t xml:space="preserve"> 2.49</t>
  </si>
  <si>
    <t>53Bet Peg</t>
  </si>
  <si>
    <t xml:space="preserve"> 2.42</t>
  </si>
  <si>
    <t>88Gam Peg</t>
  </si>
  <si>
    <t xml:space="preserve"> 2.83</t>
  </si>
  <si>
    <t>8Eps Peg</t>
  </si>
  <si>
    <t xml:space="preserve"> 2.39</t>
  </si>
  <si>
    <t>42Zet Peg</t>
  </si>
  <si>
    <t xml:space="preserve"> 3.40</t>
  </si>
  <si>
    <t>44Eta Peg</t>
  </si>
  <si>
    <t xml:space="preserve"> 2.94</t>
  </si>
  <si>
    <t>26The Peg</t>
  </si>
  <si>
    <t>48Mu  Peg</t>
  </si>
  <si>
    <t>33Alp Per</t>
  </si>
  <si>
    <t xml:space="preserve"> 1.79</t>
  </si>
  <si>
    <t>26Bet Per</t>
  </si>
  <si>
    <t xml:space="preserve"> 2.12</t>
  </si>
  <si>
    <t>23Gam Per</t>
  </si>
  <si>
    <t xml:space="preserve"> 2.93</t>
  </si>
  <si>
    <t>39Del Per</t>
  </si>
  <si>
    <t xml:space="preserve"> 3.01</t>
  </si>
  <si>
    <t>45Eps Per</t>
  </si>
  <si>
    <t xml:space="preserve"> 2.89</t>
  </si>
  <si>
    <t>44Zet Per</t>
  </si>
  <si>
    <t xml:space="preserve"> 2.85</t>
  </si>
  <si>
    <t>15Eta Per</t>
  </si>
  <si>
    <t xml:space="preserve"> 3.76</t>
  </si>
  <si>
    <t>46Xi  Per</t>
  </si>
  <si>
    <t xml:space="preserve"> 4.04</t>
  </si>
  <si>
    <t>38Omi Per</t>
  </si>
  <si>
    <t>25Rho Per</t>
  </si>
  <si>
    <t xml:space="preserve"> 3.39</t>
  </si>
  <si>
    <t>24Alp PsA</t>
  </si>
  <si>
    <t xml:space="preserve"> 1.16</t>
  </si>
  <si>
    <t>113Alp Psc</t>
  </si>
  <si>
    <t xml:space="preserve"> 4.33</t>
  </si>
  <si>
    <t>6Gam Psc</t>
  </si>
  <si>
    <t xml:space="preserve"> 3.69</t>
  </si>
  <si>
    <t>63Del Psc</t>
  </si>
  <si>
    <t>71Eps Psc</t>
  </si>
  <si>
    <t>99Eta Psc</t>
  </si>
  <si>
    <t xml:space="preserve"> 3.62</t>
  </si>
  <si>
    <t>10The Psc</t>
  </si>
  <si>
    <t>17Iot Psc</t>
  </si>
  <si>
    <t xml:space="preserve"> 4.13</t>
  </si>
  <si>
    <t>8Kap Psc</t>
  </si>
  <si>
    <t>18Lam Psc</t>
  </si>
  <si>
    <t xml:space="preserve"> 4.50</t>
  </si>
  <si>
    <t>98Mu  Psc</t>
  </si>
  <si>
    <t xml:space="preserve"> 4.84</t>
  </si>
  <si>
    <t>106Nu  Psc</t>
  </si>
  <si>
    <t>111Xi  Psc</t>
  </si>
  <si>
    <t xml:space="preserve"> 4.62</t>
  </si>
  <si>
    <t>110Omi Psc</t>
  </si>
  <si>
    <t>69Sig Psc</t>
  </si>
  <si>
    <t xml:space="preserve"> 5.50</t>
  </si>
  <si>
    <t>90Ups Psc</t>
  </si>
  <si>
    <t xml:space="preserve"> 4.76</t>
  </si>
  <si>
    <t>85Phi Psc</t>
  </si>
  <si>
    <t xml:space="preserve"> 4.65</t>
  </si>
  <si>
    <t>28Ome Psc</t>
  </si>
  <si>
    <t>7Xi  Pup</t>
  </si>
  <si>
    <t>Pi  Pup</t>
  </si>
  <si>
    <t>15Rho Pup</t>
  </si>
  <si>
    <t>21Alp Sco</t>
  </si>
  <si>
    <t xml:space="preserve"> 0.96</t>
  </si>
  <si>
    <t>8Bet1Sco</t>
  </si>
  <si>
    <t>7Del Sco</t>
  </si>
  <si>
    <t xml:space="preserve"> 2.32</t>
  </si>
  <si>
    <t>26Eps Sco</t>
  </si>
  <si>
    <t xml:space="preserve"> 2.29</t>
  </si>
  <si>
    <t>Zet2Sco</t>
  </si>
  <si>
    <t>Eta Sco</t>
  </si>
  <si>
    <t xml:space="preserve"> 3.33</t>
  </si>
  <si>
    <t>The Sco</t>
  </si>
  <si>
    <t xml:space="preserve"> 1.87</t>
  </si>
  <si>
    <t>Iot1Sco</t>
  </si>
  <si>
    <t>Kap Sco</t>
  </si>
  <si>
    <t xml:space="preserve"> 2.41</t>
  </si>
  <si>
    <t>35Lam Sco</t>
  </si>
  <si>
    <t xml:space="preserve"> 1.63</t>
  </si>
  <si>
    <t>Mu 1Sco</t>
  </si>
  <si>
    <t>6Pi  Sco</t>
  </si>
  <si>
    <t>20Sig Sco</t>
  </si>
  <si>
    <t>23Tau Sco</t>
  </si>
  <si>
    <t xml:space="preserve"> 2.82</t>
  </si>
  <si>
    <t>34Ups Sco</t>
  </si>
  <si>
    <t>24Alp Ser</t>
  </si>
  <si>
    <t>28Bet Ser</t>
  </si>
  <si>
    <t xml:space="preserve"> 3.67</t>
  </si>
  <si>
    <t>41Gam Ser</t>
  </si>
  <si>
    <t xml:space="preserve"> 3.85</t>
  </si>
  <si>
    <t>37Eps Ser</t>
  </si>
  <si>
    <t>58Eta Ser</t>
  </si>
  <si>
    <t xml:space="preserve"> 3.26</t>
  </si>
  <si>
    <t>63The1Ser</t>
  </si>
  <si>
    <t>35Kap Ser</t>
  </si>
  <si>
    <t xml:space="preserve"> 4.09</t>
  </si>
  <si>
    <t>32Mu  Ser</t>
  </si>
  <si>
    <t>53Nu  Ser</t>
  </si>
  <si>
    <t>55Xi  Ser</t>
  </si>
  <si>
    <t>5Alp Sge</t>
  </si>
  <si>
    <t xml:space="preserve"> 4.37</t>
  </si>
  <si>
    <t>6Bet Sge</t>
  </si>
  <si>
    <t>12Gam Sge</t>
  </si>
  <si>
    <t>7Del Sge</t>
  </si>
  <si>
    <t xml:space="preserve"> 3.82</t>
  </si>
  <si>
    <t>10Gam2Sgr</t>
  </si>
  <si>
    <t>19Del Sgr</t>
  </si>
  <si>
    <t>20Eps Sgr</t>
  </si>
  <si>
    <t xml:space="preserve"> 1.85</t>
  </si>
  <si>
    <t>38Zet Sgr</t>
  </si>
  <si>
    <t xml:space="preserve"> 2.60</t>
  </si>
  <si>
    <t>Eta Sgr</t>
  </si>
  <si>
    <t>22Lam Sgr</t>
  </si>
  <si>
    <t>37Xi 2Sgr</t>
  </si>
  <si>
    <t xml:space="preserve"> 3.51</t>
  </si>
  <si>
    <t>39Omi Sgr</t>
  </si>
  <si>
    <t>41Pi  Sgr</t>
  </si>
  <si>
    <t>34Sig Sgr</t>
  </si>
  <si>
    <t xml:space="preserve"> 2.02</t>
  </si>
  <si>
    <t>40Tau Sgr</t>
  </si>
  <si>
    <t xml:space="preserve"> 3.32</t>
  </si>
  <si>
    <t>27Phi Sgr</t>
  </si>
  <si>
    <t>87Alp Tau</t>
  </si>
  <si>
    <t xml:space="preserve"> 0.85</t>
  </si>
  <si>
    <t>112Bet Tau</t>
  </si>
  <si>
    <t xml:space="preserve"> 1.65</t>
  </si>
  <si>
    <t>54Gam Tau</t>
  </si>
  <si>
    <t>61Del1Tau</t>
  </si>
  <si>
    <t>74Eps Tau</t>
  </si>
  <si>
    <t>123Zet Tau</t>
  </si>
  <si>
    <t>25Eta Tau</t>
  </si>
  <si>
    <t>78The2Tau</t>
  </si>
  <si>
    <t>35Lam Tau</t>
  </si>
  <si>
    <t>1Omi Tau</t>
  </si>
  <si>
    <t>2Alp Tri</t>
  </si>
  <si>
    <t xml:space="preserve"> 3.41</t>
  </si>
  <si>
    <t>4Bet Tri</t>
  </si>
  <si>
    <t>9Gam Tri</t>
  </si>
  <si>
    <t>50Alp UMa</t>
  </si>
  <si>
    <t>48Bet UMa</t>
  </si>
  <si>
    <t xml:space="preserve"> 2.37</t>
  </si>
  <si>
    <t>64Gam UMa</t>
  </si>
  <si>
    <t>69Del UMa</t>
  </si>
  <si>
    <t>77Eps UMa</t>
  </si>
  <si>
    <t xml:space="preserve"> 1.77</t>
  </si>
  <si>
    <t>79Zet UMa</t>
  </si>
  <si>
    <t>85Eta UMa</t>
  </si>
  <si>
    <t xml:space="preserve"> 1.86</t>
  </si>
  <si>
    <t>1Alp UMi</t>
  </si>
  <si>
    <t>7Bet UMi</t>
  </si>
  <si>
    <t>13Gam UMi</t>
  </si>
  <si>
    <t xml:space="preserve"> 3.05</t>
  </si>
  <si>
    <t>23Del UMi</t>
  </si>
  <si>
    <t>22Eps UMi</t>
  </si>
  <si>
    <t xml:space="preserve"> 4.23</t>
  </si>
  <si>
    <t>16Zet UMi</t>
  </si>
  <si>
    <t xml:space="preserve"> 4.32</t>
  </si>
  <si>
    <t>21Eta UMi</t>
  </si>
  <si>
    <t>67Alp Vir</t>
  </si>
  <si>
    <t xml:space="preserve"> 0.98</t>
  </si>
  <si>
    <t>5Bet Vir</t>
  </si>
  <si>
    <t>29Gam Vir</t>
  </si>
  <si>
    <t>43Del Vir</t>
  </si>
  <si>
    <t>47Eps Vir</t>
  </si>
  <si>
    <t>79Zet Vir</t>
  </si>
  <si>
    <t xml:space="preserve"> 3.37</t>
  </si>
  <si>
    <t>15Eta Vir</t>
  </si>
  <si>
    <t>51The Vir</t>
  </si>
  <si>
    <t xml:space="preserve"> 4.38</t>
  </si>
  <si>
    <t>3Nu  Vir</t>
  </si>
  <si>
    <t>Name</t>
  </si>
  <si>
    <t>ra</t>
  </si>
  <si>
    <t>dec</t>
  </si>
  <si>
    <t>vm</t>
  </si>
  <si>
    <t>C</t>
  </si>
  <si>
    <t>Nr</t>
  </si>
  <si>
    <t>And</t>
  </si>
  <si>
    <t>Aql</t>
  </si>
  <si>
    <t>Aqr</t>
  </si>
  <si>
    <t>Ari</t>
  </si>
  <si>
    <t>Aur</t>
  </si>
  <si>
    <t>Boo</t>
  </si>
  <si>
    <t>Cap</t>
  </si>
  <si>
    <t>Cas</t>
  </si>
  <si>
    <t>Cep</t>
  </si>
  <si>
    <t>Cet</t>
  </si>
  <si>
    <t>CMa</t>
  </si>
  <si>
    <t>CMi</t>
  </si>
  <si>
    <t>Cnc</t>
  </si>
  <si>
    <t>CrB</t>
  </si>
  <si>
    <t>Crt</t>
  </si>
  <si>
    <t>Crv</t>
  </si>
  <si>
    <t>CVn</t>
  </si>
  <si>
    <t>Cyg</t>
  </si>
  <si>
    <t>Del</t>
  </si>
  <si>
    <t>Dra</t>
  </si>
  <si>
    <t>Equ</t>
  </si>
  <si>
    <t>Eri</t>
  </si>
  <si>
    <t>Gem</t>
  </si>
  <si>
    <t>Her</t>
  </si>
  <si>
    <t>Hya</t>
  </si>
  <si>
    <t>Lep</t>
  </si>
  <si>
    <t>Lib</t>
  </si>
  <si>
    <t>Lyr</t>
  </si>
  <si>
    <t>Oph</t>
  </si>
  <si>
    <t>Ori</t>
  </si>
  <si>
    <t>Peg</t>
  </si>
  <si>
    <t>Per</t>
  </si>
  <si>
    <t>PsA</t>
  </si>
  <si>
    <t>Psc</t>
  </si>
  <si>
    <t>Pup</t>
  </si>
  <si>
    <t>Sco</t>
  </si>
  <si>
    <t>Ser</t>
  </si>
  <si>
    <t>Sge</t>
  </si>
  <si>
    <t>Sgr</t>
  </si>
  <si>
    <t>Tau</t>
  </si>
  <si>
    <t>Tri</t>
  </si>
  <si>
    <t>UMa</t>
  </si>
  <si>
    <t>UMi</t>
  </si>
  <si>
    <t>Vir</t>
  </si>
  <si>
    <t>ρχ-=π</t>
  </si>
  <si>
    <t>τ=-ασβ,σδ,σπ</t>
  </si>
  <si>
    <t>(ζ)τ=-σπξ,σφλ-=δ(γ),(δεη)</t>
  </si>
  <si>
    <t>βαc</t>
  </si>
  <si>
    <t>Aries: α,β,c</t>
  </si>
  <si>
    <t>Auriga: α,β,ε,η,θ,ι</t>
  </si>
  <si>
    <t>αβθ!βΤαυρι!ιηεα</t>
  </si>
  <si>
    <t>βαοδ-=η,δ-=σ</t>
  </si>
  <si>
    <t>Hydra: α</t>
  </si>
  <si>
    <t>y=x-1</t>
  </si>
  <si>
    <t>(x-5)^2+(y-2)^2=2^2</t>
  </si>
  <si>
    <t>x1</t>
  </si>
  <si>
    <t>y1</t>
  </si>
  <si>
    <t>x2</t>
  </si>
  <si>
    <t>y2</t>
  </si>
  <si>
    <t>xk</t>
  </si>
  <si>
    <t>yk</t>
  </si>
  <si>
    <t>rk</t>
  </si>
  <si>
    <t>factor</t>
  </si>
  <si>
    <t>coefficiens</t>
  </si>
  <si>
    <t>a</t>
  </si>
  <si>
    <t>b</t>
  </si>
  <si>
    <t>D</t>
  </si>
  <si>
    <t>rx1</t>
  </si>
  <si>
    <t>rx2</t>
  </si>
  <si>
    <t>rx</t>
  </si>
  <si>
    <t>ry</t>
  </si>
  <si>
    <t>PsY</t>
  </si>
  <si>
    <t>PsX</t>
  </si>
  <si>
    <t>mag</t>
  </si>
  <si>
    <t>N</t>
  </si>
  <si>
    <t>Antlia</t>
  </si>
  <si>
    <t>Ant</t>
  </si>
  <si>
    <t>Apus</t>
  </si>
  <si>
    <t>Aps</t>
  </si>
  <si>
    <t>Ara</t>
  </si>
  <si>
    <t>Caelum</t>
  </si>
  <si>
    <t>Cae</t>
  </si>
  <si>
    <t>Camelopardalis</t>
  </si>
  <si>
    <t>Cam</t>
  </si>
  <si>
    <t>Carina</t>
  </si>
  <si>
    <t>Car</t>
  </si>
  <si>
    <t>Centaurus</t>
  </si>
  <si>
    <t>Cen</t>
  </si>
  <si>
    <t>Chamaeleon</t>
  </si>
  <si>
    <t>Cha</t>
  </si>
  <si>
    <t>Circinus</t>
  </si>
  <si>
    <t>Cir</t>
  </si>
  <si>
    <t>Col</t>
  </si>
  <si>
    <t>Coma Berenices</t>
  </si>
  <si>
    <t>Com</t>
  </si>
  <si>
    <t>Corona Australis</t>
  </si>
  <si>
    <t>CrA</t>
  </si>
  <si>
    <t>Crux</t>
  </si>
  <si>
    <t>Cru</t>
  </si>
  <si>
    <t>Dorado</t>
  </si>
  <si>
    <t>Dor</t>
  </si>
  <si>
    <t>Fornax</t>
  </si>
  <si>
    <t>For</t>
  </si>
  <si>
    <t>Grus</t>
  </si>
  <si>
    <t>Gru</t>
  </si>
  <si>
    <t>Horologium</t>
  </si>
  <si>
    <t>Hor</t>
  </si>
  <si>
    <t>Hydrus</t>
  </si>
  <si>
    <t>Hyi</t>
  </si>
  <si>
    <t>Indus</t>
  </si>
  <si>
    <t>Ind</t>
  </si>
  <si>
    <t>Lacerta</t>
  </si>
  <si>
    <t>Lac</t>
  </si>
  <si>
    <t>Leo Minor</t>
  </si>
  <si>
    <t>LMi</t>
  </si>
  <si>
    <t>Lupus</t>
  </si>
  <si>
    <t>Lup</t>
  </si>
  <si>
    <t>Lynx</t>
  </si>
  <si>
    <t>Lyn</t>
  </si>
  <si>
    <t>Mensa</t>
  </si>
  <si>
    <t>Men</t>
  </si>
  <si>
    <t>Microscopium</t>
  </si>
  <si>
    <t>Mic</t>
  </si>
  <si>
    <t>Monoceros</t>
  </si>
  <si>
    <t>Mon</t>
  </si>
  <si>
    <t>Musca</t>
  </si>
  <si>
    <t>Mus</t>
  </si>
  <si>
    <t>Norma</t>
  </si>
  <si>
    <t>Nor</t>
  </si>
  <si>
    <t>Octans</t>
  </si>
  <si>
    <t>Oct</t>
  </si>
  <si>
    <t>Pavo</t>
  </si>
  <si>
    <t>Pav</t>
  </si>
  <si>
    <t>Phoenix</t>
  </si>
  <si>
    <t>Phe</t>
  </si>
  <si>
    <t>Pictor</t>
  </si>
  <si>
    <t>Pic</t>
  </si>
  <si>
    <t>Pyxis</t>
  </si>
  <si>
    <t>Pyx</t>
  </si>
  <si>
    <t>Reticulum</t>
  </si>
  <si>
    <t>Ret</t>
  </si>
  <si>
    <t>Sculptor</t>
  </si>
  <si>
    <t>Scl</t>
  </si>
  <si>
    <t>Scutum</t>
  </si>
  <si>
    <t>Sct</t>
  </si>
  <si>
    <t>Serpens</t>
  </si>
  <si>
    <t>Sextans</t>
  </si>
  <si>
    <t>Sex</t>
  </si>
  <si>
    <t>Telescopium</t>
  </si>
  <si>
    <t>Tel</t>
  </si>
  <si>
    <t>Triangulum Australe</t>
  </si>
  <si>
    <t>TrA</t>
  </si>
  <si>
    <t>Tucana</t>
  </si>
  <si>
    <t>Tuc</t>
  </si>
  <si>
    <t>Vela</t>
  </si>
  <si>
    <t>Vel</t>
  </si>
  <si>
    <t>Volans</t>
  </si>
  <si>
    <t>Vol</t>
  </si>
  <si>
    <t>Vulpecula</t>
  </si>
  <si>
    <t>Vul</t>
  </si>
  <si>
    <t>Bootes</t>
  </si>
  <si>
    <t>Canis Maior</t>
  </si>
  <si>
    <t>Ursa Maior</t>
  </si>
  <si>
    <t>B</t>
  </si>
  <si>
    <t>m</t>
  </si>
  <si>
    <t>κβαεμ,βγ,θηνξ</t>
  </si>
  <si>
    <t>βαοδη,δσ</t>
  </si>
  <si>
    <t>ρχπ</t>
  </si>
  <si>
    <t>τσπξ,σφλδ</t>
  </si>
  <si>
    <t>τασβ,σδ,σπ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</si>
</sst>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2"/>
      <name val="Menlo"/>
      <family val="2"/>
    </font>
    <font>
      <sz val="10"/>
      <color rgb="FFFF0000"/>
      <name val="Segoe UI"/>
      <family val="2"/>
    </font>
    <font>
      <sz val="10"/>
      <color rgb="FFFF0000"/>
      <name val="Aptos Narrow"/>
      <family val="2"/>
      <scheme val="minor"/>
    </font>
    <font>
      <sz val="10"/>
      <color theme="5" tint="-0.249977111117893"/>
      <name val="Segoe UI"/>
      <family val="2"/>
    </font>
    <font>
      <sz val="10"/>
      <color theme="5" tint="-0.249977111117893"/>
      <name val="Aptos Narrow"/>
      <family val="2"/>
      <scheme val="minor"/>
    </font>
    <font>
      <sz val="10"/>
      <color rgb="FFC00000"/>
      <name val="Segoe UI"/>
      <family val="2"/>
    </font>
    <font>
      <sz val="10"/>
      <color rgb="FFC00000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0.8"/>
      <color theme="1"/>
      <name val="Aptos Narrow"/>
      <family val="2"/>
      <scheme val="minor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eetMetadata" Target="metadata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77F-57C4-BC46-B529-6DA17534DEE6}">
  <dimension ref="A1:F312"/>
  <sheetViews>
    <sheetView zoomScale="177" workbookViewId="0">
      <selection activeCell="A2" sqref="A2:F294"/>
    </sheetView>
  </sheetViews>
  <sheetFormatPr baseColWidth="10" defaultRowHeight="16" x14ac:dyDescent="0.2"/>
  <cols>
    <col min="1" max="1" width="14" style="11" bestFit="1" customWidth="1"/>
    <col min="2" max="2" width="3.33203125" style="11" bestFit="1" customWidth="1"/>
    <col min="3" max="4" width="5.1640625" style="11" bestFit="1" customWidth="1"/>
    <col min="5" max="5" width="4.5" style="11" bestFit="1" customWidth="1"/>
    <col min="6" max="16384" width="10.83203125" style="11"/>
  </cols>
  <sheetData>
    <row r="1" spans="1:6" x14ac:dyDescent="0.2">
      <c r="A1" s="11" t="s">
        <v>1482</v>
      </c>
      <c r="B1" s="11" t="s">
        <v>1647</v>
      </c>
      <c r="C1" s="11" t="s">
        <v>960</v>
      </c>
      <c r="D1" s="11" t="s">
        <v>961</v>
      </c>
      <c r="E1" s="11" t="s">
        <v>1648</v>
      </c>
      <c r="F1" s="11" t="s">
        <v>1558</v>
      </c>
    </row>
    <row r="2" spans="1:6" x14ac:dyDescent="0.2">
      <c r="A2" s="11" t="s">
        <v>147</v>
      </c>
      <c r="B2" s="12" t="s">
        <v>1</v>
      </c>
      <c r="C2" s="11">
        <v>2388</v>
      </c>
      <c r="D2" s="11">
        <v>2178</v>
      </c>
      <c r="E2" s="11">
        <v>3</v>
      </c>
      <c r="F2" s="11">
        <v>1</v>
      </c>
    </row>
    <row r="3" spans="1:6" x14ac:dyDescent="0.2">
      <c r="A3" s="11" t="s">
        <v>147</v>
      </c>
      <c r="B3" s="12" t="s">
        <v>2</v>
      </c>
      <c r="C3" s="11">
        <v>2290</v>
      </c>
      <c r="D3" s="11">
        <v>2046</v>
      </c>
      <c r="E3" s="11">
        <v>3</v>
      </c>
      <c r="F3" s="11">
        <v>2</v>
      </c>
    </row>
    <row r="4" spans="1:6" x14ac:dyDescent="0.2">
      <c r="A4" s="11" t="s">
        <v>147</v>
      </c>
      <c r="B4" s="12" t="s">
        <v>3</v>
      </c>
      <c r="C4" s="11">
        <v>2179</v>
      </c>
      <c r="D4" s="11">
        <v>1973</v>
      </c>
      <c r="E4" s="11">
        <v>3</v>
      </c>
      <c r="F4" s="11">
        <v>3</v>
      </c>
    </row>
    <row r="5" spans="1:6" x14ac:dyDescent="0.2">
      <c r="A5" s="11" t="s">
        <v>147</v>
      </c>
      <c r="B5" s="12" t="s">
        <v>4</v>
      </c>
      <c r="C5" s="11">
        <v>2359</v>
      </c>
      <c r="D5" s="11">
        <v>2103</v>
      </c>
      <c r="E5" s="11">
        <v>2</v>
      </c>
      <c r="F5" s="11">
        <v>4</v>
      </c>
    </row>
    <row r="6" spans="1:6" x14ac:dyDescent="0.2">
      <c r="A6" s="11" t="s">
        <v>147</v>
      </c>
      <c r="B6" s="12" t="s">
        <v>14</v>
      </c>
      <c r="C6" s="11">
        <v>2268</v>
      </c>
      <c r="D6" s="11">
        <v>2082</v>
      </c>
      <c r="E6" s="11">
        <v>2</v>
      </c>
      <c r="F6" s="11">
        <v>5</v>
      </c>
    </row>
    <row r="7" spans="1:6" x14ac:dyDescent="0.2">
      <c r="A7" s="11" t="s">
        <v>147</v>
      </c>
      <c r="B7" s="12" t="s">
        <v>951</v>
      </c>
      <c r="C7" s="11">
        <v>2244</v>
      </c>
      <c r="D7" s="11">
        <v>2102</v>
      </c>
      <c r="E7" s="11">
        <v>1</v>
      </c>
      <c r="F7" s="11">
        <v>6</v>
      </c>
    </row>
    <row r="8" spans="1:6" x14ac:dyDescent="0.2">
      <c r="A8" s="11" t="s">
        <v>573</v>
      </c>
      <c r="B8" s="12" t="s">
        <v>1</v>
      </c>
      <c r="C8" s="11">
        <v>2198</v>
      </c>
      <c r="D8" s="11">
        <v>2958</v>
      </c>
      <c r="E8" s="11">
        <v>5</v>
      </c>
      <c r="F8" s="11">
        <v>1</v>
      </c>
    </row>
    <row r="9" spans="1:6" x14ac:dyDescent="0.2">
      <c r="A9" s="11" t="s">
        <v>573</v>
      </c>
      <c r="B9" s="12" t="s">
        <v>2</v>
      </c>
      <c r="C9" s="11">
        <v>2231</v>
      </c>
      <c r="D9" s="11">
        <v>2983</v>
      </c>
      <c r="E9" s="11">
        <v>2</v>
      </c>
      <c r="F9" s="11">
        <v>2</v>
      </c>
    </row>
    <row r="10" spans="1:6" x14ac:dyDescent="0.2">
      <c r="A10" s="11" t="s">
        <v>573</v>
      </c>
      <c r="B10" s="12" t="s">
        <v>3</v>
      </c>
      <c r="C10" s="11">
        <v>2171</v>
      </c>
      <c r="D10" s="11">
        <v>2942</v>
      </c>
      <c r="E10" s="11">
        <v>3</v>
      </c>
      <c r="F10" s="11">
        <v>3</v>
      </c>
    </row>
    <row r="11" spans="1:6" x14ac:dyDescent="0.2">
      <c r="A11" s="11" t="s">
        <v>573</v>
      </c>
      <c r="B11" s="12" t="s">
        <v>4</v>
      </c>
      <c r="C11" s="11">
        <v>2145</v>
      </c>
      <c r="D11" s="11">
        <v>3082</v>
      </c>
      <c r="E11" s="11">
        <v>2</v>
      </c>
      <c r="F11" s="11">
        <v>4</v>
      </c>
    </row>
    <row r="12" spans="1:6" x14ac:dyDescent="0.2">
      <c r="A12" s="11" t="s">
        <v>573</v>
      </c>
      <c r="B12" s="12" t="s">
        <v>5</v>
      </c>
      <c r="C12" s="11">
        <v>1997</v>
      </c>
      <c r="D12" s="11">
        <v>2941</v>
      </c>
      <c r="E12" s="11">
        <v>1</v>
      </c>
      <c r="F12" s="11">
        <v>5</v>
      </c>
    </row>
    <row r="13" spans="1:6" x14ac:dyDescent="0.2">
      <c r="A13" s="11" t="s">
        <v>573</v>
      </c>
      <c r="B13" s="12" t="s">
        <v>6</v>
      </c>
      <c r="C13" s="11">
        <v>2021</v>
      </c>
      <c r="D13" s="11">
        <v>2952</v>
      </c>
      <c r="E13" s="11">
        <v>3</v>
      </c>
      <c r="F13" s="11">
        <v>6</v>
      </c>
    </row>
    <row r="14" spans="1:6" x14ac:dyDescent="0.2">
      <c r="A14" s="11" t="s">
        <v>573</v>
      </c>
      <c r="B14" s="12" t="s">
        <v>7</v>
      </c>
      <c r="C14" s="11">
        <v>2263</v>
      </c>
      <c r="D14" s="11">
        <v>3067</v>
      </c>
      <c r="E14" s="11">
        <v>2</v>
      </c>
      <c r="F14" s="11">
        <v>7</v>
      </c>
    </row>
    <row r="15" spans="1:6" x14ac:dyDescent="0.2">
      <c r="A15" s="11" t="s">
        <v>573</v>
      </c>
      <c r="B15" s="12" t="s">
        <v>8</v>
      </c>
      <c r="C15" s="11">
        <v>2350</v>
      </c>
      <c r="D15" s="11">
        <v>3052</v>
      </c>
      <c r="E15" s="11">
        <v>2</v>
      </c>
      <c r="F15" s="11">
        <v>8</v>
      </c>
    </row>
    <row r="16" spans="1:6" x14ac:dyDescent="0.2">
      <c r="A16" s="11" t="s">
        <v>573</v>
      </c>
      <c r="B16" s="12" t="s">
        <v>13</v>
      </c>
      <c r="C16" s="11">
        <v>2110</v>
      </c>
      <c r="D16" s="11">
        <v>3244</v>
      </c>
      <c r="E16" s="11">
        <v>2</v>
      </c>
      <c r="F16" s="11">
        <v>9</v>
      </c>
    </row>
    <row r="17" spans="1:6" x14ac:dyDescent="0.2">
      <c r="A17" s="11" t="s">
        <v>533</v>
      </c>
      <c r="B17" s="11">
        <v>88</v>
      </c>
      <c r="C17" s="11">
        <v>3224</v>
      </c>
      <c r="D17" s="11">
        <v>2519</v>
      </c>
      <c r="E17" s="11">
        <v>2</v>
      </c>
      <c r="F17" s="11">
        <v>1</v>
      </c>
    </row>
    <row r="18" spans="1:6" x14ac:dyDescent="0.2">
      <c r="A18" s="11" t="s">
        <v>533</v>
      </c>
      <c r="B18" s="12" t="s">
        <v>1</v>
      </c>
      <c r="C18" s="11">
        <v>2683</v>
      </c>
      <c r="D18" s="11">
        <v>2681</v>
      </c>
      <c r="E18" s="11">
        <v>3</v>
      </c>
      <c r="F18" s="11">
        <v>2</v>
      </c>
    </row>
    <row r="19" spans="1:6" x14ac:dyDescent="0.2">
      <c r="A19" s="11" t="s">
        <v>533</v>
      </c>
      <c r="B19" s="12" t="s">
        <v>2</v>
      </c>
      <c r="C19" s="11">
        <v>2679</v>
      </c>
      <c r="D19" s="11">
        <v>2865</v>
      </c>
      <c r="E19" s="11">
        <v>3</v>
      </c>
      <c r="F19" s="11">
        <v>3</v>
      </c>
    </row>
    <row r="20" spans="1:6" x14ac:dyDescent="0.2">
      <c r="A20" s="11" t="s">
        <v>533</v>
      </c>
      <c r="B20" s="12" t="s">
        <v>3</v>
      </c>
      <c r="C20" s="11">
        <v>2732</v>
      </c>
      <c r="D20" s="11">
        <v>2626</v>
      </c>
      <c r="E20" s="11">
        <v>2</v>
      </c>
      <c r="F20" s="11">
        <v>4</v>
      </c>
    </row>
    <row r="21" spans="1:6" x14ac:dyDescent="0.2">
      <c r="A21" s="11" t="s">
        <v>533</v>
      </c>
      <c r="B21" s="12" t="s">
        <v>4</v>
      </c>
      <c r="C21" s="11">
        <v>3069</v>
      </c>
      <c r="D21" s="11">
        <v>2572</v>
      </c>
      <c r="E21" s="11">
        <v>2</v>
      </c>
      <c r="F21" s="11">
        <v>5</v>
      </c>
    </row>
    <row r="22" spans="1:6" x14ac:dyDescent="0.2">
      <c r="A22" s="11" t="s">
        <v>533</v>
      </c>
      <c r="B22" s="12" t="s">
        <v>5</v>
      </c>
      <c r="C22" s="11">
        <v>2589</v>
      </c>
      <c r="D22" s="11">
        <v>3079</v>
      </c>
      <c r="E22" s="11">
        <v>2</v>
      </c>
      <c r="F22" s="11">
        <v>6</v>
      </c>
    </row>
    <row r="23" spans="1:6" x14ac:dyDescent="0.2">
      <c r="A23" s="11" t="s">
        <v>533</v>
      </c>
      <c r="B23" s="12" t="s">
        <v>6</v>
      </c>
      <c r="C23" s="11">
        <v>2722</v>
      </c>
      <c r="D23" s="11">
        <v>2588</v>
      </c>
      <c r="E23" s="11">
        <v>1</v>
      </c>
      <c r="F23" s="11">
        <v>7</v>
      </c>
    </row>
    <row r="24" spans="1:6" x14ac:dyDescent="0.2">
      <c r="A24" s="11" t="s">
        <v>533</v>
      </c>
      <c r="B24" s="12" t="s">
        <v>7</v>
      </c>
      <c r="C24" s="11">
        <v>2734</v>
      </c>
      <c r="D24" s="11">
        <v>2562</v>
      </c>
      <c r="E24" s="11">
        <v>1</v>
      </c>
      <c r="F24" s="11">
        <v>8</v>
      </c>
    </row>
    <row r="25" spans="1:6" x14ac:dyDescent="0.2">
      <c r="A25" s="11" t="s">
        <v>533</v>
      </c>
      <c r="B25" s="12" t="s">
        <v>13</v>
      </c>
      <c r="C25" s="11">
        <v>2893</v>
      </c>
      <c r="D25" s="11">
        <v>2531</v>
      </c>
      <c r="E25" s="11">
        <v>2</v>
      </c>
      <c r="F25" s="11">
        <v>9</v>
      </c>
    </row>
    <row r="26" spans="1:6" x14ac:dyDescent="0.2">
      <c r="A26" s="11" t="s">
        <v>533</v>
      </c>
      <c r="B26" s="12" t="s">
        <v>20</v>
      </c>
      <c r="C26" s="11">
        <v>3011</v>
      </c>
      <c r="D26" s="11">
        <v>2584</v>
      </c>
      <c r="E26" s="11">
        <v>1</v>
      </c>
      <c r="F26" s="11">
        <v>10</v>
      </c>
    </row>
    <row r="27" spans="1:6" x14ac:dyDescent="0.2">
      <c r="A27" s="11" t="s">
        <v>317</v>
      </c>
      <c r="B27" s="12" t="s">
        <v>952</v>
      </c>
      <c r="C27" s="11">
        <v>2250</v>
      </c>
      <c r="D27" s="11">
        <v>1788</v>
      </c>
      <c r="E27" s="11">
        <v>2</v>
      </c>
      <c r="F27" s="11">
        <v>3</v>
      </c>
    </row>
    <row r="28" spans="1:6" x14ac:dyDescent="0.2">
      <c r="A28" s="11" t="s">
        <v>317</v>
      </c>
      <c r="B28" s="12" t="s">
        <v>1</v>
      </c>
      <c r="C28" s="11">
        <v>2358</v>
      </c>
      <c r="D28" s="11">
        <v>1854</v>
      </c>
      <c r="E28" s="11">
        <v>3</v>
      </c>
      <c r="F28" s="11">
        <v>1</v>
      </c>
    </row>
    <row r="29" spans="1:6" x14ac:dyDescent="0.2">
      <c r="A29" s="11" t="s">
        <v>317</v>
      </c>
      <c r="B29" s="12" t="s">
        <v>2</v>
      </c>
      <c r="C29" s="11">
        <v>2405</v>
      </c>
      <c r="D29" s="11">
        <v>1869</v>
      </c>
      <c r="E29" s="11">
        <v>3</v>
      </c>
      <c r="F29" s="11">
        <v>2</v>
      </c>
    </row>
    <row r="30" spans="1:6" x14ac:dyDescent="0.2">
      <c r="A30" s="11" t="s">
        <v>115</v>
      </c>
      <c r="B30" s="12" t="s">
        <v>1</v>
      </c>
      <c r="C30" s="11">
        <v>1876</v>
      </c>
      <c r="D30" s="11">
        <v>1803</v>
      </c>
      <c r="E30" s="11">
        <v>5</v>
      </c>
      <c r="F30" s="11">
        <v>1</v>
      </c>
    </row>
    <row r="31" spans="1:6" x14ac:dyDescent="0.2">
      <c r="A31" s="11" t="s">
        <v>115</v>
      </c>
      <c r="B31" s="12" t="s">
        <v>2</v>
      </c>
      <c r="C31" s="11">
        <v>1801</v>
      </c>
      <c r="D31" s="11">
        <v>1785</v>
      </c>
      <c r="E31" s="11">
        <v>4</v>
      </c>
      <c r="F31" s="11">
        <v>2</v>
      </c>
    </row>
    <row r="32" spans="1:6" x14ac:dyDescent="0.2">
      <c r="A32" s="11" t="s">
        <v>115</v>
      </c>
      <c r="B32" s="12" t="s">
        <v>5</v>
      </c>
      <c r="C32" s="11">
        <v>1907</v>
      </c>
      <c r="D32" s="11">
        <v>1787</v>
      </c>
      <c r="E32" s="11">
        <v>3</v>
      </c>
      <c r="F32" s="11">
        <v>3</v>
      </c>
    </row>
    <row r="33" spans="1:6" x14ac:dyDescent="0.2">
      <c r="A33" s="11" t="s">
        <v>115</v>
      </c>
      <c r="B33" s="12" t="s">
        <v>7</v>
      </c>
      <c r="C33" s="11">
        <v>1905</v>
      </c>
      <c r="D33" s="11">
        <v>1759</v>
      </c>
      <c r="E33" s="11">
        <v>2</v>
      </c>
      <c r="F33" s="11">
        <v>4</v>
      </c>
    </row>
    <row r="34" spans="1:6" x14ac:dyDescent="0.2">
      <c r="A34" s="11" t="s">
        <v>115</v>
      </c>
      <c r="B34" s="12" t="s">
        <v>8</v>
      </c>
      <c r="C34" s="11">
        <v>1801</v>
      </c>
      <c r="D34" s="11">
        <v>1704</v>
      </c>
      <c r="E34" s="11">
        <v>3</v>
      </c>
      <c r="F34" s="11">
        <v>5</v>
      </c>
    </row>
    <row r="35" spans="1:6" x14ac:dyDescent="0.2">
      <c r="A35" s="11" t="s">
        <v>115</v>
      </c>
      <c r="B35" s="12" t="s">
        <v>9</v>
      </c>
      <c r="C35" s="11">
        <v>1947</v>
      </c>
      <c r="D35" s="11">
        <v>1679</v>
      </c>
      <c r="E35" s="11">
        <v>3</v>
      </c>
      <c r="F35" s="11">
        <v>6</v>
      </c>
    </row>
    <row r="36" spans="1:6" x14ac:dyDescent="0.2">
      <c r="A36" s="11" t="s">
        <v>1644</v>
      </c>
      <c r="B36" s="12" t="s">
        <v>1</v>
      </c>
      <c r="C36" s="11">
        <v>1210</v>
      </c>
      <c r="D36" s="11">
        <v>2597</v>
      </c>
      <c r="E36" s="11">
        <v>6</v>
      </c>
      <c r="F36" s="11">
        <v>1</v>
      </c>
    </row>
    <row r="37" spans="1:6" x14ac:dyDescent="0.2">
      <c r="A37" s="11" t="s">
        <v>1644</v>
      </c>
      <c r="B37" s="12" t="s">
        <v>2</v>
      </c>
      <c r="C37" s="11">
        <v>1476</v>
      </c>
      <c r="D37" s="11">
        <v>2530</v>
      </c>
      <c r="E37" s="11">
        <v>2</v>
      </c>
      <c r="F37" s="11">
        <v>2</v>
      </c>
    </row>
    <row r="38" spans="1:6" x14ac:dyDescent="0.2">
      <c r="A38" s="11" t="s">
        <v>1644</v>
      </c>
      <c r="B38" s="12" t="s">
        <v>3</v>
      </c>
      <c r="C38" s="11">
        <v>1418</v>
      </c>
      <c r="D38" s="11">
        <v>2498</v>
      </c>
      <c r="E38" s="11">
        <v>2</v>
      </c>
      <c r="F38" s="11">
        <v>3</v>
      </c>
    </row>
    <row r="39" spans="1:6" x14ac:dyDescent="0.2">
      <c r="A39" s="11" t="s">
        <v>1644</v>
      </c>
      <c r="B39" s="12" t="s">
        <v>4</v>
      </c>
      <c r="C39" s="11">
        <v>1445</v>
      </c>
      <c r="D39" s="11">
        <v>2606</v>
      </c>
      <c r="E39" s="11">
        <v>2</v>
      </c>
      <c r="F39" s="11">
        <v>4</v>
      </c>
    </row>
    <row r="40" spans="1:6" x14ac:dyDescent="0.2">
      <c r="A40" s="11" t="s">
        <v>1644</v>
      </c>
      <c r="B40" s="12" t="s">
        <v>5</v>
      </c>
      <c r="C40" s="11">
        <v>1340</v>
      </c>
      <c r="D40" s="11">
        <v>2603</v>
      </c>
      <c r="E40" s="11">
        <v>3</v>
      </c>
      <c r="F40" s="11">
        <v>5</v>
      </c>
    </row>
    <row r="41" spans="1:6" x14ac:dyDescent="0.2">
      <c r="A41" s="11" t="s">
        <v>1644</v>
      </c>
      <c r="B41" s="12" t="s">
        <v>7</v>
      </c>
      <c r="C41" s="11">
        <v>1167</v>
      </c>
      <c r="D41" s="11">
        <v>2546</v>
      </c>
      <c r="E41" s="11">
        <v>3</v>
      </c>
      <c r="F41" s="11">
        <v>6</v>
      </c>
    </row>
    <row r="42" spans="1:6" x14ac:dyDescent="0.2">
      <c r="A42" s="11" t="s">
        <v>1644</v>
      </c>
      <c r="B42" s="12" t="s">
        <v>18</v>
      </c>
      <c r="C42" s="11">
        <v>1348</v>
      </c>
      <c r="D42" s="11">
        <v>2552</v>
      </c>
      <c r="E42" s="11">
        <v>2</v>
      </c>
      <c r="F42" s="11">
        <v>7</v>
      </c>
    </row>
    <row r="43" spans="1:6" x14ac:dyDescent="0.2">
      <c r="A43" s="11" t="s">
        <v>554</v>
      </c>
      <c r="B43" s="12" t="s">
        <v>1</v>
      </c>
      <c r="C43" s="11">
        <v>2507</v>
      </c>
      <c r="D43" s="11">
        <v>3227</v>
      </c>
      <c r="E43" s="11">
        <v>2</v>
      </c>
      <c r="F43" s="11">
        <v>1</v>
      </c>
    </row>
    <row r="44" spans="1:6" x14ac:dyDescent="0.2">
      <c r="A44" s="11" t="s">
        <v>554</v>
      </c>
      <c r="B44" s="12" t="s">
        <v>2</v>
      </c>
      <c r="C44" s="11">
        <v>2549</v>
      </c>
      <c r="D44" s="11">
        <v>3260</v>
      </c>
      <c r="E44" s="11">
        <v>2</v>
      </c>
      <c r="F44" s="11">
        <v>2</v>
      </c>
    </row>
    <row r="45" spans="1:6" x14ac:dyDescent="0.2">
      <c r="A45" s="11" t="s">
        <v>554</v>
      </c>
      <c r="B45" s="12" t="s">
        <v>3</v>
      </c>
      <c r="C45" s="11">
        <v>2901</v>
      </c>
      <c r="D45" s="11">
        <v>2970</v>
      </c>
      <c r="E45" s="11">
        <v>2</v>
      </c>
      <c r="F45" s="11">
        <v>3</v>
      </c>
    </row>
    <row r="46" spans="1:6" x14ac:dyDescent="0.2">
      <c r="A46" s="11" t="s">
        <v>554</v>
      </c>
      <c r="B46" s="12" t="s">
        <v>4</v>
      </c>
      <c r="C46" s="11">
        <v>2912</v>
      </c>
      <c r="D46" s="11">
        <v>2929</v>
      </c>
      <c r="E46" s="11">
        <v>3</v>
      </c>
      <c r="F46" s="11">
        <v>4</v>
      </c>
    </row>
    <row r="47" spans="1:6" x14ac:dyDescent="0.2">
      <c r="A47" s="11" t="s">
        <v>554</v>
      </c>
      <c r="B47" s="12" t="s">
        <v>6</v>
      </c>
      <c r="C47" s="11">
        <v>2972</v>
      </c>
      <c r="D47" s="11">
        <v>3127</v>
      </c>
      <c r="E47" s="11">
        <v>2</v>
      </c>
      <c r="F47" s="11">
        <v>5</v>
      </c>
    </row>
    <row r="48" spans="1:6" x14ac:dyDescent="0.2">
      <c r="A48" s="11" t="s">
        <v>554</v>
      </c>
      <c r="B48" s="12" t="s">
        <v>8</v>
      </c>
      <c r="C48" s="11">
        <v>2784</v>
      </c>
      <c r="D48" s="11">
        <v>3134</v>
      </c>
      <c r="E48" s="11">
        <v>1</v>
      </c>
      <c r="F48" s="11">
        <v>6</v>
      </c>
    </row>
    <row r="49" spans="1:6" x14ac:dyDescent="0.2">
      <c r="A49" s="11" t="s">
        <v>554</v>
      </c>
      <c r="B49" s="12" t="s">
        <v>9</v>
      </c>
      <c r="C49" s="11">
        <v>2841</v>
      </c>
      <c r="D49" s="11">
        <v>3056</v>
      </c>
      <c r="E49" s="11">
        <v>1</v>
      </c>
      <c r="F49" s="11">
        <v>7</v>
      </c>
    </row>
    <row r="50" spans="1:6" x14ac:dyDescent="0.2">
      <c r="A50" s="11" t="s">
        <v>554</v>
      </c>
      <c r="B50" s="12" t="s">
        <v>954</v>
      </c>
      <c r="C50" s="11">
        <v>2846</v>
      </c>
      <c r="D50" s="11">
        <v>3381</v>
      </c>
      <c r="E50" s="11">
        <v>1</v>
      </c>
      <c r="F50" s="11">
        <v>8</v>
      </c>
    </row>
    <row r="51" spans="1:6" x14ac:dyDescent="0.2">
      <c r="A51" s="11" t="s">
        <v>554</v>
      </c>
      <c r="B51" s="12" t="s">
        <v>953</v>
      </c>
      <c r="C51" s="11">
        <v>2910</v>
      </c>
      <c r="D51" s="11">
        <v>3392</v>
      </c>
      <c r="E51" s="11">
        <v>1</v>
      </c>
      <c r="F51" s="11">
        <v>9</v>
      </c>
    </row>
    <row r="52" spans="1:6" x14ac:dyDescent="0.2">
      <c r="A52" s="11" t="s">
        <v>89</v>
      </c>
      <c r="B52" s="12" t="s">
        <v>1</v>
      </c>
      <c r="C52" s="11">
        <v>2096</v>
      </c>
      <c r="D52" s="11">
        <v>2147</v>
      </c>
      <c r="E52" s="11">
        <v>3</v>
      </c>
      <c r="F52" s="11">
        <v>1</v>
      </c>
    </row>
    <row r="53" spans="1:6" x14ac:dyDescent="0.2">
      <c r="A53" s="11" t="s">
        <v>89</v>
      </c>
      <c r="B53" s="12" t="s">
        <v>2</v>
      </c>
      <c r="C53" s="11">
        <v>2076</v>
      </c>
      <c r="D53" s="11">
        <v>2189</v>
      </c>
      <c r="E53" s="11">
        <v>3</v>
      </c>
      <c r="F53" s="11">
        <v>2</v>
      </c>
    </row>
    <row r="54" spans="1:6" x14ac:dyDescent="0.2">
      <c r="A54" s="11" t="s">
        <v>89</v>
      </c>
      <c r="B54" s="12" t="s">
        <v>3</v>
      </c>
      <c r="C54" s="11">
        <v>2053</v>
      </c>
      <c r="D54" s="11">
        <v>2136</v>
      </c>
      <c r="E54" s="11">
        <v>3</v>
      </c>
      <c r="F54" s="11">
        <v>3</v>
      </c>
    </row>
    <row r="55" spans="1:6" x14ac:dyDescent="0.2">
      <c r="A55" s="11" t="s">
        <v>89</v>
      </c>
      <c r="B55" s="12" t="s">
        <v>4</v>
      </c>
      <c r="C55" s="11">
        <v>2047</v>
      </c>
      <c r="D55" s="11">
        <v>2103</v>
      </c>
      <c r="E55" s="11">
        <v>3</v>
      </c>
      <c r="F55" s="11">
        <v>4</v>
      </c>
    </row>
    <row r="56" spans="1:6" x14ac:dyDescent="0.2">
      <c r="A56" s="11" t="s">
        <v>89</v>
      </c>
      <c r="B56" s="12" t="s">
        <v>5</v>
      </c>
      <c r="C56" s="11">
        <v>2005</v>
      </c>
      <c r="D56" s="11">
        <v>2088</v>
      </c>
      <c r="E56" s="11">
        <v>2</v>
      </c>
      <c r="F56" s="11">
        <v>5</v>
      </c>
    </row>
    <row r="57" spans="1:6" x14ac:dyDescent="0.2">
      <c r="A57" s="11" t="s">
        <v>45</v>
      </c>
      <c r="B57" s="12" t="s">
        <v>1</v>
      </c>
      <c r="C57" s="11">
        <v>1986</v>
      </c>
      <c r="D57" s="11">
        <v>2358</v>
      </c>
      <c r="E57" s="11">
        <v>3</v>
      </c>
      <c r="F57" s="11">
        <v>1</v>
      </c>
    </row>
    <row r="58" spans="1:6" x14ac:dyDescent="0.2">
      <c r="A58" s="11" t="s">
        <v>45</v>
      </c>
      <c r="B58" s="12" t="s">
        <v>2</v>
      </c>
      <c r="C58" s="11">
        <v>1935</v>
      </c>
      <c r="D58" s="11">
        <v>2305</v>
      </c>
      <c r="E58" s="11">
        <v>2</v>
      </c>
      <c r="F58" s="11">
        <v>2</v>
      </c>
    </row>
    <row r="59" spans="1:6" x14ac:dyDescent="0.2">
      <c r="A59" s="11" t="s">
        <v>45</v>
      </c>
      <c r="B59" s="12" t="s">
        <v>3</v>
      </c>
      <c r="C59" s="11">
        <v>1908</v>
      </c>
      <c r="D59" s="11">
        <v>2210</v>
      </c>
      <c r="E59" s="11">
        <v>2</v>
      </c>
      <c r="F59" s="11">
        <v>3</v>
      </c>
    </row>
    <row r="60" spans="1:6" x14ac:dyDescent="0.2">
      <c r="A60" s="11" t="s">
        <v>45</v>
      </c>
      <c r="B60" s="12" t="s">
        <v>6</v>
      </c>
      <c r="C60" s="11">
        <v>2053</v>
      </c>
      <c r="D60" s="11">
        <v>2331</v>
      </c>
      <c r="E60" s="11">
        <v>2</v>
      </c>
      <c r="F60" s="11">
        <v>4</v>
      </c>
    </row>
    <row r="61" spans="1:6" x14ac:dyDescent="0.2">
      <c r="A61" s="11" t="s">
        <v>45</v>
      </c>
      <c r="B61" s="12" t="s">
        <v>7</v>
      </c>
      <c r="C61" s="11">
        <v>1966</v>
      </c>
      <c r="D61" s="11">
        <v>2388</v>
      </c>
      <c r="E61" s="11">
        <v>2</v>
      </c>
      <c r="F61" s="11">
        <v>5</v>
      </c>
    </row>
    <row r="62" spans="1:6" x14ac:dyDescent="0.2">
      <c r="A62" s="11" t="s">
        <v>45</v>
      </c>
      <c r="B62" s="12" t="s">
        <v>8</v>
      </c>
      <c r="C62" s="11">
        <v>1946</v>
      </c>
      <c r="D62" s="11">
        <v>2391</v>
      </c>
      <c r="E62" s="11">
        <v>1</v>
      </c>
      <c r="F62" s="11">
        <v>6</v>
      </c>
    </row>
    <row r="63" spans="1:6" x14ac:dyDescent="0.2">
      <c r="A63" s="11" t="s">
        <v>45</v>
      </c>
      <c r="B63" s="12" t="s">
        <v>9</v>
      </c>
      <c r="C63" s="11">
        <v>2001</v>
      </c>
      <c r="D63" s="11">
        <v>2264</v>
      </c>
      <c r="E63" s="11">
        <v>2</v>
      </c>
      <c r="F63" s="11">
        <v>7</v>
      </c>
    </row>
    <row r="64" spans="1:6" x14ac:dyDescent="0.2">
      <c r="A64" s="11" t="s">
        <v>525</v>
      </c>
      <c r="B64" s="12" t="s">
        <v>1</v>
      </c>
      <c r="C64" s="11">
        <v>2452</v>
      </c>
      <c r="D64" s="11">
        <v>1535</v>
      </c>
      <c r="E64" s="11">
        <v>3</v>
      </c>
      <c r="F64" s="11">
        <v>1</v>
      </c>
    </row>
    <row r="65" spans="1:6" x14ac:dyDescent="0.2">
      <c r="A65" s="11" t="s">
        <v>525</v>
      </c>
      <c r="B65" s="12" t="s">
        <v>2</v>
      </c>
      <c r="C65" s="11">
        <v>3151</v>
      </c>
      <c r="D65" s="11">
        <v>1940</v>
      </c>
      <c r="E65" s="11">
        <v>3</v>
      </c>
      <c r="F65" s="11">
        <v>2</v>
      </c>
    </row>
    <row r="66" spans="1:6" x14ac:dyDescent="0.2">
      <c r="A66" s="11" t="s">
        <v>1645</v>
      </c>
      <c r="B66" s="12" t="s">
        <v>1</v>
      </c>
      <c r="C66" s="11">
        <v>1537</v>
      </c>
      <c r="D66" s="11">
        <v>882</v>
      </c>
      <c r="E66" s="11">
        <v>7</v>
      </c>
      <c r="F66" s="11">
        <v>1</v>
      </c>
    </row>
    <row r="67" spans="1:6" x14ac:dyDescent="0.2">
      <c r="A67" s="11" t="s">
        <v>1645</v>
      </c>
      <c r="B67" s="12" t="s">
        <v>2</v>
      </c>
      <c r="C67" s="11">
        <v>1664</v>
      </c>
      <c r="D67" s="11">
        <v>831</v>
      </c>
      <c r="E67" s="11">
        <v>4</v>
      </c>
      <c r="F67" s="11">
        <v>2</v>
      </c>
    </row>
    <row r="68" spans="1:6" x14ac:dyDescent="0.2">
      <c r="A68" s="11" t="s">
        <v>1645</v>
      </c>
      <c r="B68" s="12" t="s">
        <v>4</v>
      </c>
      <c r="C68" s="11">
        <v>1326</v>
      </c>
      <c r="D68" s="11">
        <v>659</v>
      </c>
      <c r="E68" s="11">
        <v>4</v>
      </c>
      <c r="F68" s="11">
        <v>3</v>
      </c>
    </row>
    <row r="69" spans="1:6" x14ac:dyDescent="0.2">
      <c r="A69" s="11" t="s">
        <v>1645</v>
      </c>
      <c r="B69" s="12" t="s">
        <v>7</v>
      </c>
      <c r="C69" s="11">
        <v>1269.7092907632305</v>
      </c>
      <c r="D69" s="11">
        <v>637.53663604641156</v>
      </c>
      <c r="E69" s="11">
        <v>0</v>
      </c>
      <c r="F69" s="11">
        <v>4</v>
      </c>
    </row>
    <row r="70" spans="1:6" x14ac:dyDescent="0.2">
      <c r="A70" s="11" t="s">
        <v>1645</v>
      </c>
      <c r="B70" s="12" t="s">
        <v>16</v>
      </c>
      <c r="C70" s="11">
        <v>1383</v>
      </c>
      <c r="D70" s="11">
        <v>723</v>
      </c>
      <c r="E70" s="11">
        <v>0</v>
      </c>
      <c r="F70" s="11">
        <v>5</v>
      </c>
    </row>
    <row r="71" spans="1:6" x14ac:dyDescent="0.2">
      <c r="A71" s="11" t="s">
        <v>1645</v>
      </c>
      <c r="B71" s="12" t="s">
        <v>19</v>
      </c>
      <c r="C71" s="11">
        <v>1350.4318050783409</v>
      </c>
      <c r="D71" s="11">
        <v>612.42687156941315</v>
      </c>
      <c r="E71" s="11">
        <v>0</v>
      </c>
      <c r="F71" s="11">
        <v>6</v>
      </c>
    </row>
    <row r="72" spans="1:6" x14ac:dyDescent="0.2">
      <c r="A72" s="11" t="s">
        <v>494</v>
      </c>
      <c r="B72" s="12" t="s">
        <v>1</v>
      </c>
      <c r="C72" s="11">
        <v>1417</v>
      </c>
      <c r="D72" s="11">
        <v>1372</v>
      </c>
      <c r="E72" s="11">
        <v>2</v>
      </c>
      <c r="F72" s="11">
        <v>1</v>
      </c>
    </row>
    <row r="73" spans="1:6" x14ac:dyDescent="0.2">
      <c r="A73" s="11" t="s">
        <v>494</v>
      </c>
      <c r="B73" s="12" t="s">
        <v>2</v>
      </c>
      <c r="C73" s="11">
        <v>1479</v>
      </c>
      <c r="D73" s="11">
        <v>1397</v>
      </c>
      <c r="E73" s="11">
        <v>0</v>
      </c>
      <c r="F73" s="11">
        <v>2</v>
      </c>
    </row>
    <row r="74" spans="1:6" x14ac:dyDescent="0.2">
      <c r="A74" s="11" t="s">
        <v>268</v>
      </c>
      <c r="B74" s="12" t="s">
        <v>1</v>
      </c>
      <c r="C74" s="11">
        <v>1230</v>
      </c>
      <c r="D74" s="11">
        <v>1622</v>
      </c>
      <c r="E74" s="11">
        <v>5</v>
      </c>
      <c r="F74" s="11">
        <v>1</v>
      </c>
    </row>
    <row r="75" spans="1:6" x14ac:dyDescent="0.2">
      <c r="A75" s="11" t="s">
        <v>268</v>
      </c>
      <c r="B75" s="12" t="s">
        <v>2</v>
      </c>
      <c r="C75" s="11">
        <v>1322</v>
      </c>
      <c r="D75" s="11">
        <v>1495</v>
      </c>
      <c r="E75" s="11">
        <v>3</v>
      </c>
      <c r="F75" s="11">
        <v>2</v>
      </c>
    </row>
    <row r="76" spans="1:6" x14ac:dyDescent="0.2">
      <c r="A76" s="11" t="s">
        <v>268</v>
      </c>
      <c r="B76" s="12" t="s">
        <v>3</v>
      </c>
      <c r="C76" s="11">
        <v>1355</v>
      </c>
      <c r="D76" s="11">
        <v>1684</v>
      </c>
      <c r="E76" s="11">
        <v>1</v>
      </c>
      <c r="F76" s="11">
        <v>3</v>
      </c>
    </row>
    <row r="77" spans="1:6" x14ac:dyDescent="0.2">
      <c r="A77" s="11" t="s">
        <v>268</v>
      </c>
      <c r="B77" s="12" t="s">
        <v>4</v>
      </c>
      <c r="C77" s="11">
        <v>1323</v>
      </c>
      <c r="D77" s="11">
        <v>1655</v>
      </c>
      <c r="E77" s="11">
        <v>2</v>
      </c>
      <c r="F77" s="11">
        <v>4</v>
      </c>
    </row>
    <row r="78" spans="1:6" x14ac:dyDescent="0.2">
      <c r="A78" s="11" t="s">
        <v>268</v>
      </c>
      <c r="B78" s="12" t="s">
        <v>9</v>
      </c>
      <c r="C78" s="11">
        <v>1406</v>
      </c>
      <c r="D78" s="11">
        <v>1758</v>
      </c>
      <c r="E78" s="11">
        <v>1</v>
      </c>
      <c r="F78" s="11">
        <v>5</v>
      </c>
    </row>
    <row r="79" spans="1:6" x14ac:dyDescent="0.2">
      <c r="A79" s="11" t="s">
        <v>216</v>
      </c>
      <c r="B79" s="12" t="s">
        <v>1</v>
      </c>
      <c r="C79" s="11">
        <v>1435</v>
      </c>
      <c r="D79" s="11">
        <v>2696</v>
      </c>
      <c r="E79" s="11">
        <v>2</v>
      </c>
      <c r="F79" s="11">
        <v>1</v>
      </c>
    </row>
    <row r="80" spans="1:6" x14ac:dyDescent="0.2">
      <c r="A80" s="11" t="s">
        <v>216</v>
      </c>
      <c r="B80" s="12" t="s">
        <v>2</v>
      </c>
      <c r="C80" s="11">
        <v>1438</v>
      </c>
      <c r="D80" s="11">
        <v>2663</v>
      </c>
      <c r="E80" s="11">
        <v>1</v>
      </c>
      <c r="F80" s="11">
        <v>2</v>
      </c>
    </row>
    <row r="81" spans="1:6" x14ac:dyDescent="0.2">
      <c r="A81" s="11" t="s">
        <v>216</v>
      </c>
      <c r="B81" s="12" t="s">
        <v>3</v>
      </c>
      <c r="C81" s="11">
        <v>1450</v>
      </c>
      <c r="D81" s="11">
        <v>2713</v>
      </c>
      <c r="E81" s="11">
        <v>3</v>
      </c>
      <c r="F81" s="11">
        <v>3</v>
      </c>
    </row>
    <row r="82" spans="1:6" x14ac:dyDescent="0.2">
      <c r="A82" s="11" t="s">
        <v>216</v>
      </c>
      <c r="B82" s="12" t="s">
        <v>4</v>
      </c>
      <c r="C82" s="11">
        <v>1464</v>
      </c>
      <c r="D82" s="11">
        <v>2726</v>
      </c>
      <c r="E82" s="11">
        <v>2</v>
      </c>
      <c r="F82" s="11">
        <v>4</v>
      </c>
    </row>
    <row r="83" spans="1:6" x14ac:dyDescent="0.2">
      <c r="A83" s="11" t="s">
        <v>216</v>
      </c>
      <c r="B83" s="12" t="s">
        <v>5</v>
      </c>
      <c r="C83" s="11">
        <v>1487</v>
      </c>
      <c r="D83" s="11">
        <v>2729</v>
      </c>
      <c r="E83" s="11">
        <v>2</v>
      </c>
      <c r="F83" s="11">
        <v>5</v>
      </c>
    </row>
    <row r="84" spans="1:6" x14ac:dyDescent="0.2">
      <c r="A84" s="11" t="s">
        <v>216</v>
      </c>
      <c r="B84" s="12" t="s">
        <v>8</v>
      </c>
      <c r="C84" s="11">
        <v>1464</v>
      </c>
      <c r="D84" s="11">
        <v>2650</v>
      </c>
      <c r="E84" s="11">
        <v>1</v>
      </c>
      <c r="F84" s="11">
        <v>6</v>
      </c>
    </row>
    <row r="85" spans="1:6" x14ac:dyDescent="0.2">
      <c r="A85" s="11" t="s">
        <v>216</v>
      </c>
      <c r="B85" s="12" t="s">
        <v>9</v>
      </c>
      <c r="C85" s="11">
        <v>1514</v>
      </c>
      <c r="D85" s="11">
        <v>2703</v>
      </c>
      <c r="E85" s="11">
        <v>1</v>
      </c>
      <c r="F85" s="11">
        <v>7</v>
      </c>
    </row>
    <row r="86" spans="1:6" x14ac:dyDescent="0.2">
      <c r="A86" s="11" t="s">
        <v>450</v>
      </c>
      <c r="B86" s="12" t="s">
        <v>1</v>
      </c>
      <c r="C86" s="11">
        <v>464</v>
      </c>
      <c r="D86" s="11">
        <v>1840</v>
      </c>
      <c r="E86" s="11">
        <v>1</v>
      </c>
      <c r="F86" s="11">
        <v>1</v>
      </c>
    </row>
    <row r="87" spans="1:6" x14ac:dyDescent="0.2">
      <c r="A87" s="11" t="s">
        <v>450</v>
      </c>
      <c r="B87" s="12" t="s">
        <v>2</v>
      </c>
      <c r="C87" s="11">
        <v>328</v>
      </c>
      <c r="D87" s="11">
        <v>1885</v>
      </c>
      <c r="E87" s="11">
        <v>1</v>
      </c>
      <c r="F87" s="11">
        <v>2</v>
      </c>
    </row>
    <row r="88" spans="1:6" x14ac:dyDescent="0.2">
      <c r="A88" s="11" t="s">
        <v>450</v>
      </c>
      <c r="B88" s="12" t="s">
        <v>3</v>
      </c>
      <c r="C88" s="11">
        <v>448</v>
      </c>
      <c r="D88" s="11">
        <v>1991</v>
      </c>
      <c r="E88" s="11">
        <v>1</v>
      </c>
      <c r="F88" s="11">
        <v>3</v>
      </c>
    </row>
    <row r="89" spans="1:6" x14ac:dyDescent="0.2">
      <c r="A89" s="11" t="s">
        <v>450</v>
      </c>
      <c r="B89" s="12" t="s">
        <v>4</v>
      </c>
      <c r="C89" s="11">
        <v>522</v>
      </c>
      <c r="D89" s="11">
        <v>1971</v>
      </c>
      <c r="E89" s="11">
        <v>1</v>
      </c>
      <c r="F89" s="11">
        <v>4</v>
      </c>
    </row>
    <row r="90" spans="1:6" x14ac:dyDescent="0.2">
      <c r="A90" s="11" t="s">
        <v>441</v>
      </c>
      <c r="B90" s="12" t="s">
        <v>2</v>
      </c>
      <c r="C90" s="11">
        <v>295</v>
      </c>
      <c r="D90" s="11">
        <v>2428</v>
      </c>
      <c r="E90" s="11">
        <v>1</v>
      </c>
      <c r="F90" s="11">
        <v>1</v>
      </c>
    </row>
    <row r="91" spans="1:6" x14ac:dyDescent="0.2">
      <c r="A91" s="11" t="s">
        <v>441</v>
      </c>
      <c r="B91" s="12" t="s">
        <v>3</v>
      </c>
      <c r="C91" s="11">
        <v>438</v>
      </c>
      <c r="D91" s="11">
        <v>2294</v>
      </c>
      <c r="E91" s="11">
        <v>2</v>
      </c>
      <c r="F91" s="11">
        <v>2</v>
      </c>
    </row>
    <row r="92" spans="1:6" x14ac:dyDescent="0.2">
      <c r="A92" s="11" t="s">
        <v>441</v>
      </c>
      <c r="B92" s="12" t="s">
        <v>4</v>
      </c>
      <c r="C92" s="11">
        <v>472</v>
      </c>
      <c r="D92" s="11">
        <v>2374</v>
      </c>
      <c r="E92" s="11">
        <v>3</v>
      </c>
      <c r="F92" s="11">
        <v>3</v>
      </c>
    </row>
    <row r="93" spans="1:6" x14ac:dyDescent="0.2">
      <c r="A93" s="11" t="s">
        <v>441</v>
      </c>
      <c r="B93" s="12" t="s">
        <v>5</v>
      </c>
      <c r="C93" s="11">
        <v>301</v>
      </c>
      <c r="D93" s="11">
        <v>2266</v>
      </c>
      <c r="E93" s="11">
        <v>3</v>
      </c>
      <c r="F93" s="11">
        <v>4</v>
      </c>
    </row>
    <row r="94" spans="1:6" x14ac:dyDescent="0.2">
      <c r="A94" s="11" t="s">
        <v>246</v>
      </c>
      <c r="B94" s="12" t="s">
        <v>1</v>
      </c>
      <c r="C94" s="11">
        <v>1330</v>
      </c>
      <c r="D94" s="11">
        <v>2317</v>
      </c>
      <c r="E94" s="11">
        <v>3</v>
      </c>
      <c r="F94" s="11">
        <v>1</v>
      </c>
    </row>
    <row r="95" spans="1:6" x14ac:dyDescent="0.2">
      <c r="A95" s="11" t="s">
        <v>160</v>
      </c>
      <c r="B95" s="12" t="s">
        <v>1</v>
      </c>
      <c r="C95" s="11">
        <v>2066</v>
      </c>
      <c r="D95" s="11">
        <v>2513</v>
      </c>
      <c r="E95" s="11">
        <v>2</v>
      </c>
      <c r="F95" s="11">
        <v>1</v>
      </c>
    </row>
    <row r="96" spans="1:6" x14ac:dyDescent="0.2">
      <c r="A96" s="11" t="s">
        <v>160</v>
      </c>
      <c r="B96" s="12" t="s">
        <v>2</v>
      </c>
      <c r="C96" s="11">
        <v>2032</v>
      </c>
      <c r="D96" s="11">
        <v>2755</v>
      </c>
      <c r="E96" s="11">
        <v>3</v>
      </c>
      <c r="F96" s="11">
        <v>2</v>
      </c>
    </row>
    <row r="97" spans="1:6" x14ac:dyDescent="0.2">
      <c r="A97" s="11" t="s">
        <v>160</v>
      </c>
      <c r="B97" s="12" t="s">
        <v>3</v>
      </c>
      <c r="C97" s="11">
        <v>2070</v>
      </c>
      <c r="D97" s="11">
        <v>2577</v>
      </c>
      <c r="E97" s="11">
        <v>4</v>
      </c>
      <c r="F97" s="11">
        <v>3</v>
      </c>
    </row>
    <row r="98" spans="1:6" x14ac:dyDescent="0.2">
      <c r="A98" s="11" t="s">
        <v>160</v>
      </c>
      <c r="B98" s="12" t="s">
        <v>4</v>
      </c>
      <c r="C98" s="11">
        <v>1983</v>
      </c>
      <c r="D98" s="11">
        <v>2570</v>
      </c>
      <c r="E98" s="11">
        <v>2</v>
      </c>
      <c r="F98" s="11">
        <v>4</v>
      </c>
    </row>
    <row r="99" spans="1:6" x14ac:dyDescent="0.2">
      <c r="A99" s="11" t="s">
        <v>160</v>
      </c>
      <c r="B99" s="12" t="s">
        <v>5</v>
      </c>
      <c r="C99" s="11">
        <v>2153</v>
      </c>
      <c r="D99" s="11">
        <v>2598</v>
      </c>
      <c r="E99" s="11">
        <v>3</v>
      </c>
      <c r="F99" s="11">
        <v>5</v>
      </c>
    </row>
    <row r="100" spans="1:6" x14ac:dyDescent="0.2">
      <c r="A100" s="11" t="s">
        <v>160</v>
      </c>
      <c r="B100" s="12" t="s">
        <v>6</v>
      </c>
      <c r="C100" s="11">
        <v>2229</v>
      </c>
      <c r="D100" s="11">
        <v>2583</v>
      </c>
      <c r="E100" s="11">
        <v>3</v>
      </c>
      <c r="F100" s="11">
        <v>6</v>
      </c>
    </row>
    <row r="101" spans="1:6" x14ac:dyDescent="0.2">
      <c r="A101" s="11" t="s">
        <v>160</v>
      </c>
      <c r="B101" s="12" t="s">
        <v>7</v>
      </c>
      <c r="C101" s="11">
        <v>2053</v>
      </c>
      <c r="D101" s="11">
        <v>2654</v>
      </c>
      <c r="E101" s="11">
        <v>3</v>
      </c>
      <c r="F101" s="11">
        <v>7</v>
      </c>
    </row>
    <row r="102" spans="1:6" x14ac:dyDescent="0.2">
      <c r="A102" s="11" t="s">
        <v>160</v>
      </c>
      <c r="B102" s="12" t="s">
        <v>9</v>
      </c>
      <c r="C102" s="11">
        <v>1932</v>
      </c>
      <c r="D102" s="11">
        <v>2521</v>
      </c>
      <c r="E102" s="11">
        <v>2</v>
      </c>
      <c r="F102" s="11">
        <v>8</v>
      </c>
    </row>
    <row r="103" spans="1:6" x14ac:dyDescent="0.2">
      <c r="A103" s="11" t="s">
        <v>160</v>
      </c>
      <c r="B103" s="12" t="s">
        <v>12</v>
      </c>
      <c r="C103" s="11">
        <v>1909</v>
      </c>
      <c r="D103" s="11">
        <v>2512</v>
      </c>
      <c r="E103" s="11">
        <v>2</v>
      </c>
      <c r="F103" s="11">
        <v>9</v>
      </c>
    </row>
    <row r="104" spans="1:6" x14ac:dyDescent="0.2">
      <c r="A104" s="11" t="s">
        <v>391</v>
      </c>
      <c r="B104" s="12" t="s">
        <v>1</v>
      </c>
      <c r="C104" s="11">
        <v>2284</v>
      </c>
      <c r="D104" s="11">
        <v>2779</v>
      </c>
      <c r="E104" s="11">
        <v>2</v>
      </c>
      <c r="F104" s="11">
        <v>1</v>
      </c>
    </row>
    <row r="105" spans="1:6" x14ac:dyDescent="0.2">
      <c r="A105" s="11" t="s">
        <v>391</v>
      </c>
      <c r="B105" s="12" t="s">
        <v>2</v>
      </c>
      <c r="C105" s="11">
        <v>2290</v>
      </c>
      <c r="D105" s="11">
        <v>2797</v>
      </c>
      <c r="E105" s="11">
        <v>2</v>
      </c>
      <c r="F105" s="11">
        <v>2</v>
      </c>
    </row>
    <row r="106" spans="1:6" x14ac:dyDescent="0.2">
      <c r="A106" s="11" t="s">
        <v>391</v>
      </c>
      <c r="B106" s="12" t="s">
        <v>3</v>
      </c>
      <c r="C106" s="11">
        <v>2300</v>
      </c>
      <c r="D106" s="11">
        <v>2762</v>
      </c>
      <c r="E106" s="11">
        <v>2</v>
      </c>
      <c r="F106" s="11">
        <v>3</v>
      </c>
    </row>
    <row r="107" spans="1:6" x14ac:dyDescent="0.2">
      <c r="A107" s="11" t="s">
        <v>391</v>
      </c>
      <c r="B107" s="12" t="s">
        <v>4</v>
      </c>
      <c r="C107" s="11">
        <v>2301</v>
      </c>
      <c r="D107" s="11">
        <v>2780</v>
      </c>
      <c r="E107" s="11">
        <v>2</v>
      </c>
      <c r="F107" s="11">
        <v>4</v>
      </c>
    </row>
    <row r="108" spans="1:6" x14ac:dyDescent="0.2">
      <c r="A108" s="11" t="s">
        <v>391</v>
      </c>
      <c r="B108" s="12" t="s">
        <v>5</v>
      </c>
      <c r="C108" s="11">
        <v>2308</v>
      </c>
      <c r="D108" s="11">
        <v>2843</v>
      </c>
      <c r="E108" s="11">
        <v>1</v>
      </c>
      <c r="F108" s="11">
        <v>5</v>
      </c>
    </row>
    <row r="109" spans="1:6" x14ac:dyDescent="0.2">
      <c r="A109" s="11" t="s">
        <v>60</v>
      </c>
      <c r="B109" s="12" t="s">
        <v>1</v>
      </c>
      <c r="C109" s="11">
        <v>1605</v>
      </c>
      <c r="D109" s="11">
        <v>2317</v>
      </c>
      <c r="E109" s="11">
        <v>1</v>
      </c>
      <c r="F109" s="11">
        <v>1</v>
      </c>
    </row>
    <row r="110" spans="1:6" x14ac:dyDescent="0.2">
      <c r="A110" s="11" t="s">
        <v>60</v>
      </c>
      <c r="B110" s="12" t="s">
        <v>2</v>
      </c>
      <c r="C110" s="11">
        <v>1756</v>
      </c>
      <c r="D110" s="11">
        <v>2539</v>
      </c>
      <c r="E110" s="11">
        <v>1</v>
      </c>
      <c r="F110" s="11">
        <v>2</v>
      </c>
    </row>
    <row r="111" spans="1:6" x14ac:dyDescent="0.2">
      <c r="A111" s="11" t="s">
        <v>60</v>
      </c>
      <c r="B111" s="12" t="s">
        <v>3</v>
      </c>
      <c r="C111" s="11">
        <v>1795</v>
      </c>
      <c r="D111" s="11">
        <v>2549</v>
      </c>
      <c r="E111" s="11">
        <v>2</v>
      </c>
      <c r="F111" s="11">
        <v>3</v>
      </c>
    </row>
    <row r="112" spans="1:6" x14ac:dyDescent="0.2">
      <c r="A112" s="11" t="s">
        <v>60</v>
      </c>
      <c r="B112" s="12" t="s">
        <v>4</v>
      </c>
      <c r="C112" s="11">
        <v>1861</v>
      </c>
      <c r="D112" s="11">
        <v>2388</v>
      </c>
      <c r="E112" s="11">
        <v>3</v>
      </c>
      <c r="F112" s="11">
        <v>4</v>
      </c>
    </row>
    <row r="113" spans="1:6" x14ac:dyDescent="0.2">
      <c r="A113" s="11" t="s">
        <v>60</v>
      </c>
      <c r="B113" s="12" t="s">
        <v>5</v>
      </c>
      <c r="C113" s="11">
        <v>1879</v>
      </c>
      <c r="D113" s="11">
        <v>2355</v>
      </c>
      <c r="E113" s="11">
        <v>3</v>
      </c>
      <c r="F113" s="11">
        <v>5</v>
      </c>
    </row>
    <row r="114" spans="1:6" x14ac:dyDescent="0.2">
      <c r="A114" s="11" t="s">
        <v>60</v>
      </c>
      <c r="B114" s="12" t="s">
        <v>6</v>
      </c>
      <c r="C114" s="11">
        <v>1752</v>
      </c>
      <c r="D114" s="11">
        <v>2410</v>
      </c>
      <c r="E114" s="11">
        <v>2</v>
      </c>
      <c r="F114" s="11">
        <v>6</v>
      </c>
    </row>
    <row r="115" spans="1:6" x14ac:dyDescent="0.2">
      <c r="A115" s="11" t="s">
        <v>60</v>
      </c>
      <c r="B115" s="12" t="s">
        <v>7</v>
      </c>
      <c r="C115" s="11">
        <v>1697</v>
      </c>
      <c r="D115" s="11">
        <v>2432</v>
      </c>
      <c r="E115" s="11">
        <v>2</v>
      </c>
      <c r="F115" s="11">
        <v>7</v>
      </c>
    </row>
    <row r="116" spans="1:6" x14ac:dyDescent="0.2">
      <c r="A116" s="11" t="s">
        <v>60</v>
      </c>
      <c r="B116" s="12" t="s">
        <v>8</v>
      </c>
      <c r="C116" s="11">
        <v>1661</v>
      </c>
      <c r="D116" s="11">
        <v>2445</v>
      </c>
      <c r="E116" s="11">
        <v>2</v>
      </c>
      <c r="F116" s="11">
        <v>8</v>
      </c>
    </row>
    <row r="117" spans="1:6" x14ac:dyDescent="0.2">
      <c r="A117" s="11" t="s">
        <v>60</v>
      </c>
      <c r="B117" s="12" t="s">
        <v>9</v>
      </c>
      <c r="C117" s="11">
        <v>1626</v>
      </c>
      <c r="D117" s="11">
        <v>2416</v>
      </c>
      <c r="E117" s="11">
        <v>3</v>
      </c>
      <c r="F117" s="11">
        <v>9</v>
      </c>
    </row>
    <row r="118" spans="1:6" x14ac:dyDescent="0.2">
      <c r="A118" s="11" t="s">
        <v>60</v>
      </c>
      <c r="B118" s="12" t="s">
        <v>12</v>
      </c>
      <c r="C118" s="11">
        <v>1624</v>
      </c>
      <c r="D118" s="11">
        <v>2226</v>
      </c>
      <c r="E118" s="11">
        <v>1</v>
      </c>
      <c r="F118" s="11">
        <v>10</v>
      </c>
    </row>
    <row r="119" spans="1:6" x14ac:dyDescent="0.2">
      <c r="A119" s="11" t="s">
        <v>60</v>
      </c>
      <c r="B119" s="12" t="s">
        <v>13</v>
      </c>
      <c r="C119" s="11">
        <v>1619</v>
      </c>
      <c r="D119" s="11">
        <v>2177</v>
      </c>
      <c r="E119" s="11">
        <v>2</v>
      </c>
      <c r="F119" s="11">
        <v>11</v>
      </c>
    </row>
    <row r="120" spans="1:6" x14ac:dyDescent="0.2">
      <c r="A120" s="11" t="s">
        <v>60</v>
      </c>
      <c r="B120" s="12" t="s">
        <v>951</v>
      </c>
      <c r="C120" s="11">
        <v>1762</v>
      </c>
      <c r="D120" s="11">
        <v>2511</v>
      </c>
      <c r="E120" s="11">
        <v>2</v>
      </c>
      <c r="F120" s="11">
        <v>12</v>
      </c>
    </row>
    <row r="121" spans="1:6" x14ac:dyDescent="0.2">
      <c r="A121" s="11" t="s">
        <v>60</v>
      </c>
      <c r="B121" s="12" t="s">
        <v>15</v>
      </c>
      <c r="C121" s="11">
        <v>1792</v>
      </c>
      <c r="D121" s="11">
        <v>2497</v>
      </c>
      <c r="E121" s="11">
        <v>2</v>
      </c>
      <c r="F121" s="11">
        <v>13</v>
      </c>
    </row>
    <row r="122" spans="1:6" x14ac:dyDescent="0.2">
      <c r="A122" s="11" t="s">
        <v>60</v>
      </c>
      <c r="B122" s="12" t="s">
        <v>23</v>
      </c>
      <c r="C122" s="11">
        <v>1814</v>
      </c>
      <c r="D122" s="11">
        <v>2351</v>
      </c>
      <c r="E122" s="11">
        <v>1</v>
      </c>
      <c r="F122" s="11">
        <v>14</v>
      </c>
    </row>
    <row r="123" spans="1:6" x14ac:dyDescent="0.2">
      <c r="A123" s="11" t="s">
        <v>384</v>
      </c>
      <c r="B123" s="12" t="s">
        <v>1</v>
      </c>
      <c r="C123" s="11">
        <v>2488</v>
      </c>
      <c r="D123" s="11">
        <v>2799</v>
      </c>
      <c r="E123" s="11">
        <v>2</v>
      </c>
      <c r="F123" s="11">
        <v>1</v>
      </c>
    </row>
    <row r="124" spans="1:6" x14ac:dyDescent="0.2">
      <c r="A124" s="11" t="s">
        <v>384</v>
      </c>
      <c r="B124" s="12" t="s">
        <v>3</v>
      </c>
      <c r="C124" s="11">
        <v>2418</v>
      </c>
      <c r="D124" s="11">
        <v>2765</v>
      </c>
      <c r="E124" s="11">
        <v>2</v>
      </c>
      <c r="F124" s="11">
        <v>2</v>
      </c>
    </row>
    <row r="125" spans="1:6" x14ac:dyDescent="0.2">
      <c r="A125" s="11" t="s">
        <v>384</v>
      </c>
      <c r="B125" s="12" t="s">
        <v>4</v>
      </c>
      <c r="C125" s="11">
        <v>2430</v>
      </c>
      <c r="D125" s="11">
        <v>2755</v>
      </c>
      <c r="E125" s="11">
        <v>2</v>
      </c>
      <c r="F125" s="11">
        <v>3</v>
      </c>
    </row>
    <row r="126" spans="1:6" x14ac:dyDescent="0.2">
      <c r="A126" s="11" t="s">
        <v>516</v>
      </c>
      <c r="B126" s="12" t="s">
        <v>2</v>
      </c>
      <c r="C126" s="11">
        <v>2047</v>
      </c>
      <c r="D126" s="11">
        <v>1135</v>
      </c>
      <c r="E126" s="11">
        <v>1</v>
      </c>
      <c r="F126" s="11">
        <v>1</v>
      </c>
    </row>
    <row r="127" spans="1:6" x14ac:dyDescent="0.2">
      <c r="A127" s="11" t="s">
        <v>516</v>
      </c>
      <c r="B127" s="12" t="s">
        <v>3</v>
      </c>
      <c r="C127" s="11">
        <v>2444</v>
      </c>
      <c r="D127" s="11">
        <v>1107</v>
      </c>
      <c r="E127" s="11">
        <v>1</v>
      </c>
      <c r="F127" s="11">
        <v>2</v>
      </c>
    </row>
    <row r="128" spans="1:6" x14ac:dyDescent="0.2">
      <c r="A128" s="11" t="s">
        <v>279</v>
      </c>
      <c r="B128" s="12" t="s">
        <v>1</v>
      </c>
      <c r="C128" s="11">
        <v>1577</v>
      </c>
      <c r="D128" s="11">
        <v>1691</v>
      </c>
      <c r="E128" s="11">
        <v>0</v>
      </c>
      <c r="F128" s="11">
        <v>1</v>
      </c>
    </row>
    <row r="129" spans="1:6" x14ac:dyDescent="0.2">
      <c r="A129" s="11" t="s">
        <v>279</v>
      </c>
      <c r="B129" s="12" t="s">
        <v>2</v>
      </c>
      <c r="C129" s="11">
        <v>1534</v>
      </c>
      <c r="D129" s="11">
        <v>1662</v>
      </c>
      <c r="E129" s="11">
        <v>3</v>
      </c>
      <c r="F129" s="11">
        <v>2</v>
      </c>
    </row>
    <row r="130" spans="1:6" x14ac:dyDescent="0.2">
      <c r="A130" s="11" t="s">
        <v>279</v>
      </c>
      <c r="B130" s="12" t="s">
        <v>3</v>
      </c>
      <c r="C130" s="11">
        <v>1677</v>
      </c>
      <c r="D130" s="11">
        <v>1462</v>
      </c>
      <c r="E130" s="11">
        <v>3</v>
      </c>
      <c r="F130" s="11">
        <v>3</v>
      </c>
    </row>
    <row r="131" spans="1:6" x14ac:dyDescent="0.2">
      <c r="A131" s="11" t="s">
        <v>279</v>
      </c>
      <c r="B131" s="12" t="s">
        <v>4</v>
      </c>
      <c r="C131" s="11">
        <v>1569</v>
      </c>
      <c r="D131" s="11">
        <v>1566</v>
      </c>
      <c r="E131" s="11">
        <v>0</v>
      </c>
      <c r="F131" s="11">
        <v>4</v>
      </c>
    </row>
    <row r="132" spans="1:6" x14ac:dyDescent="0.2">
      <c r="A132" s="11" t="s">
        <v>279</v>
      </c>
      <c r="B132" s="12" t="s">
        <v>5</v>
      </c>
      <c r="C132" s="11">
        <v>1679</v>
      </c>
      <c r="D132" s="11">
        <v>1576</v>
      </c>
      <c r="E132" s="11">
        <v>4</v>
      </c>
      <c r="F132" s="11">
        <v>5</v>
      </c>
    </row>
    <row r="133" spans="1:6" x14ac:dyDescent="0.2">
      <c r="A133" s="11" t="s">
        <v>279</v>
      </c>
      <c r="B133" s="12" t="s">
        <v>7</v>
      </c>
      <c r="C133" s="11">
        <v>1757</v>
      </c>
      <c r="D133" s="11">
        <v>1533</v>
      </c>
      <c r="E133" s="11">
        <v>4</v>
      </c>
      <c r="F133" s="11">
        <v>6</v>
      </c>
    </row>
    <row r="134" spans="1:6" x14ac:dyDescent="0.2">
      <c r="A134" s="11" t="s">
        <v>279</v>
      </c>
      <c r="B134" s="12" t="s">
        <v>14</v>
      </c>
      <c r="C134" s="11">
        <v>1733</v>
      </c>
      <c r="D134" s="11">
        <v>1535</v>
      </c>
      <c r="E134" s="11">
        <v>4</v>
      </c>
      <c r="F134" s="11">
        <v>7</v>
      </c>
    </row>
    <row r="135" spans="1:6" x14ac:dyDescent="0.2">
      <c r="A135" s="11" t="s">
        <v>279</v>
      </c>
      <c r="B135" s="12" t="s">
        <v>15</v>
      </c>
      <c r="C135" s="11">
        <v>1644</v>
      </c>
      <c r="D135" s="11">
        <v>1419</v>
      </c>
      <c r="E135" s="11">
        <v>2</v>
      </c>
      <c r="F135" s="11">
        <v>8</v>
      </c>
    </row>
    <row r="136" spans="1:6" x14ac:dyDescent="0.2">
      <c r="A136" s="11" t="s">
        <v>190</v>
      </c>
      <c r="B136" s="12" t="s">
        <v>1</v>
      </c>
      <c r="C136" s="11">
        <v>1647</v>
      </c>
      <c r="D136" s="11">
        <v>2961</v>
      </c>
      <c r="E136" s="11">
        <v>3</v>
      </c>
      <c r="F136" s="11">
        <v>1</v>
      </c>
    </row>
    <row r="137" spans="1:6" x14ac:dyDescent="0.2">
      <c r="A137" s="11" t="s">
        <v>190</v>
      </c>
      <c r="B137" s="12" t="s">
        <v>2</v>
      </c>
      <c r="C137" s="11">
        <v>1540</v>
      </c>
      <c r="D137" s="11">
        <v>2829</v>
      </c>
      <c r="E137" s="11">
        <v>2</v>
      </c>
      <c r="F137" s="11">
        <v>2</v>
      </c>
    </row>
    <row r="138" spans="1:6" x14ac:dyDescent="0.2">
      <c r="A138" s="11" t="s">
        <v>190</v>
      </c>
      <c r="B138" s="12" t="s">
        <v>3</v>
      </c>
      <c r="C138" s="11">
        <v>1505</v>
      </c>
      <c r="D138" s="11">
        <v>2847</v>
      </c>
      <c r="E138" s="11">
        <v>3</v>
      </c>
      <c r="F138" s="11">
        <v>3</v>
      </c>
    </row>
    <row r="139" spans="1:6" x14ac:dyDescent="0.2">
      <c r="A139" s="11" t="s">
        <v>190</v>
      </c>
      <c r="B139" s="12" t="s">
        <v>4</v>
      </c>
      <c r="C139" s="11">
        <v>1675</v>
      </c>
      <c r="D139" s="11">
        <v>2827</v>
      </c>
      <c r="E139" s="11">
        <v>2</v>
      </c>
      <c r="F139" s="11">
        <v>4</v>
      </c>
    </row>
    <row r="140" spans="1:6" x14ac:dyDescent="0.2">
      <c r="A140" s="11" t="s">
        <v>190</v>
      </c>
      <c r="B140" s="12" t="s">
        <v>5</v>
      </c>
      <c r="C140" s="11">
        <v>1654</v>
      </c>
      <c r="D140" s="11">
        <v>2747</v>
      </c>
      <c r="E140" s="11">
        <v>2</v>
      </c>
      <c r="F140" s="11">
        <v>5</v>
      </c>
    </row>
    <row r="141" spans="1:6" x14ac:dyDescent="0.2">
      <c r="A141" s="11" t="s">
        <v>190</v>
      </c>
      <c r="B141" s="12" t="s">
        <v>6</v>
      </c>
      <c r="C141" s="11">
        <v>1612</v>
      </c>
      <c r="D141" s="11">
        <v>2726</v>
      </c>
      <c r="E141" s="11">
        <v>3</v>
      </c>
      <c r="F141" s="11">
        <v>6</v>
      </c>
    </row>
    <row r="142" spans="1:6" x14ac:dyDescent="0.2">
      <c r="A142" s="11" t="s">
        <v>190</v>
      </c>
      <c r="B142" s="12" t="s">
        <v>7</v>
      </c>
      <c r="C142" s="11">
        <v>1642</v>
      </c>
      <c r="D142" s="11">
        <v>2651</v>
      </c>
      <c r="E142" s="11">
        <v>2</v>
      </c>
      <c r="F142" s="11">
        <v>7</v>
      </c>
    </row>
    <row r="143" spans="1:6" x14ac:dyDescent="0.2">
      <c r="A143" s="11" t="s">
        <v>190</v>
      </c>
      <c r="B143" s="12" t="s">
        <v>8</v>
      </c>
      <c r="C143" s="11">
        <v>1792</v>
      </c>
      <c r="D143" s="11">
        <v>2696</v>
      </c>
      <c r="E143" s="11">
        <v>2</v>
      </c>
      <c r="F143" s="11">
        <v>8</v>
      </c>
    </row>
    <row r="144" spans="1:6" x14ac:dyDescent="0.2">
      <c r="A144" s="11" t="s">
        <v>190</v>
      </c>
      <c r="B144" s="12" t="s">
        <v>9</v>
      </c>
      <c r="C144" s="11">
        <v>1764</v>
      </c>
      <c r="D144" s="11">
        <v>2602</v>
      </c>
      <c r="E144" s="11">
        <v>2</v>
      </c>
      <c r="F144" s="11">
        <v>9</v>
      </c>
    </row>
    <row r="145" spans="1:6" x14ac:dyDescent="0.2">
      <c r="A145" s="11" t="s">
        <v>190</v>
      </c>
      <c r="B145" s="12" t="s">
        <v>17</v>
      </c>
      <c r="C145" s="11">
        <v>1702</v>
      </c>
      <c r="D145" s="11">
        <v>2691</v>
      </c>
      <c r="E145" s="11">
        <v>3</v>
      </c>
      <c r="F145" s="11">
        <v>10</v>
      </c>
    </row>
    <row r="146" spans="1:6" x14ac:dyDescent="0.2">
      <c r="A146" s="11" t="s">
        <v>190</v>
      </c>
      <c r="B146" s="12" t="s">
        <v>19</v>
      </c>
      <c r="C146" s="11">
        <v>1639</v>
      </c>
      <c r="D146" s="11">
        <v>2610</v>
      </c>
      <c r="E146" s="11">
        <v>2</v>
      </c>
      <c r="F146" s="11">
        <v>11</v>
      </c>
    </row>
    <row r="147" spans="1:6" x14ac:dyDescent="0.2">
      <c r="A147" s="11" t="s">
        <v>190</v>
      </c>
      <c r="B147" s="12" t="s">
        <v>20</v>
      </c>
      <c r="C147" s="11">
        <v>1630</v>
      </c>
      <c r="D147" s="11">
        <v>2563</v>
      </c>
      <c r="E147" s="11">
        <v>2</v>
      </c>
      <c r="F147" s="11">
        <v>12</v>
      </c>
    </row>
    <row r="148" spans="1:6" x14ac:dyDescent="0.2">
      <c r="A148" s="11" t="s">
        <v>190</v>
      </c>
      <c r="B148" s="12" t="s">
        <v>22</v>
      </c>
      <c r="C148" s="11">
        <v>1606</v>
      </c>
      <c r="D148" s="11">
        <v>2567</v>
      </c>
      <c r="E148" s="11">
        <v>2</v>
      </c>
      <c r="F148" s="11">
        <v>13</v>
      </c>
    </row>
    <row r="149" spans="1:6" x14ac:dyDescent="0.2">
      <c r="A149" s="11" t="s">
        <v>459</v>
      </c>
      <c r="B149" s="12" t="s">
        <v>1</v>
      </c>
      <c r="C149" s="11">
        <v>884</v>
      </c>
      <c r="D149" s="11">
        <v>1482</v>
      </c>
      <c r="E149" s="11">
        <v>2</v>
      </c>
      <c r="F149" s="11">
        <v>1</v>
      </c>
    </row>
    <row r="150" spans="1:6" x14ac:dyDescent="0.2">
      <c r="A150" s="11" t="s">
        <v>249</v>
      </c>
      <c r="B150" s="12" t="s">
        <v>1</v>
      </c>
      <c r="C150" s="11">
        <v>1084</v>
      </c>
      <c r="D150" s="11">
        <v>1821</v>
      </c>
      <c r="E150" s="11">
        <v>1</v>
      </c>
      <c r="F150" s="11">
        <v>1</v>
      </c>
    </row>
    <row r="151" spans="1:6" x14ac:dyDescent="0.2">
      <c r="A151" s="11" t="s">
        <v>249</v>
      </c>
      <c r="B151" s="12" t="s">
        <v>2</v>
      </c>
      <c r="C151" s="11">
        <v>1028</v>
      </c>
      <c r="D151" s="11">
        <v>2163</v>
      </c>
      <c r="E151" s="11">
        <v>2</v>
      </c>
      <c r="F151" s="11">
        <v>2</v>
      </c>
    </row>
    <row r="152" spans="1:6" x14ac:dyDescent="0.2">
      <c r="A152" s="11" t="s">
        <v>249</v>
      </c>
      <c r="B152" s="12" t="s">
        <v>3</v>
      </c>
      <c r="C152" s="11">
        <v>1164</v>
      </c>
      <c r="D152" s="11">
        <v>1903</v>
      </c>
      <c r="E152" s="11">
        <v>1</v>
      </c>
      <c r="F152" s="11">
        <v>3</v>
      </c>
    </row>
    <row r="153" spans="1:6" x14ac:dyDescent="0.2">
      <c r="A153" s="11" t="s">
        <v>249</v>
      </c>
      <c r="B153" s="12" t="s">
        <v>4</v>
      </c>
      <c r="C153" s="11">
        <v>1120</v>
      </c>
      <c r="D153" s="11">
        <v>2062</v>
      </c>
      <c r="E153" s="11">
        <v>4</v>
      </c>
      <c r="F153" s="11">
        <v>4</v>
      </c>
    </row>
    <row r="154" spans="1:6" x14ac:dyDescent="0.2">
      <c r="A154" s="11" t="s">
        <v>249</v>
      </c>
      <c r="B154" s="12" t="s">
        <v>5</v>
      </c>
      <c r="C154" s="11">
        <v>1256</v>
      </c>
      <c r="D154" s="11">
        <v>1840</v>
      </c>
      <c r="E154" s="11">
        <v>4</v>
      </c>
      <c r="F154" s="11">
        <v>5</v>
      </c>
    </row>
    <row r="155" spans="1:6" x14ac:dyDescent="0.2">
      <c r="A155" s="11" t="s">
        <v>249</v>
      </c>
      <c r="B155" s="12" t="s">
        <v>6</v>
      </c>
      <c r="C155" s="11">
        <v>1209</v>
      </c>
      <c r="D155" s="11">
        <v>1914</v>
      </c>
      <c r="E155" s="11">
        <v>3</v>
      </c>
      <c r="F155" s="11">
        <v>6</v>
      </c>
    </row>
    <row r="156" spans="1:6" x14ac:dyDescent="0.2">
      <c r="A156" s="11" t="s">
        <v>249</v>
      </c>
      <c r="B156" s="12" t="s">
        <v>7</v>
      </c>
      <c r="C156" s="11">
        <v>1145</v>
      </c>
      <c r="D156" s="11">
        <v>1849</v>
      </c>
      <c r="E156" s="11">
        <v>3</v>
      </c>
      <c r="F156" s="11">
        <v>7</v>
      </c>
    </row>
    <row r="157" spans="1:6" x14ac:dyDescent="0.2">
      <c r="A157" s="11" t="s">
        <v>249</v>
      </c>
      <c r="B157" s="12" t="s">
        <v>8</v>
      </c>
      <c r="C157" s="11">
        <v>1054</v>
      </c>
      <c r="D157" s="11">
        <v>2049</v>
      </c>
      <c r="E157" s="11">
        <v>3</v>
      </c>
      <c r="F157" s="11">
        <v>8</v>
      </c>
    </row>
    <row r="158" spans="1:6" x14ac:dyDescent="0.2">
      <c r="A158" s="11" t="s">
        <v>249</v>
      </c>
      <c r="B158" s="12" t="s">
        <v>14</v>
      </c>
      <c r="C158" s="11">
        <v>1269</v>
      </c>
      <c r="D158" s="11">
        <v>1871</v>
      </c>
      <c r="E158" s="11">
        <v>3</v>
      </c>
      <c r="F158" s="11">
        <v>9</v>
      </c>
    </row>
    <row r="159" spans="1:6" x14ac:dyDescent="0.2">
      <c r="A159" s="11" t="s">
        <v>692</v>
      </c>
      <c r="B159" s="12" t="s">
        <v>1</v>
      </c>
      <c r="C159" s="11">
        <v>1963</v>
      </c>
      <c r="D159" s="11">
        <v>838</v>
      </c>
      <c r="E159" s="11">
        <v>2</v>
      </c>
      <c r="F159" s="11">
        <v>1</v>
      </c>
    </row>
    <row r="160" spans="1:6" x14ac:dyDescent="0.2">
      <c r="A160" s="11" t="s">
        <v>692</v>
      </c>
      <c r="B160" s="12" t="s">
        <v>2</v>
      </c>
      <c r="C160" s="11">
        <v>2000</v>
      </c>
      <c r="D160" s="11">
        <v>765</v>
      </c>
      <c r="E160" s="11">
        <v>2</v>
      </c>
      <c r="F160" s="11">
        <v>2</v>
      </c>
    </row>
    <row r="161" spans="1:6" x14ac:dyDescent="0.2">
      <c r="A161" s="11" t="s">
        <v>692</v>
      </c>
      <c r="B161" s="12" t="s">
        <v>3</v>
      </c>
      <c r="C161" s="11">
        <v>1901</v>
      </c>
      <c r="D161" s="11">
        <v>708</v>
      </c>
      <c r="E161" s="11">
        <v>2</v>
      </c>
      <c r="F161" s="11">
        <v>3</v>
      </c>
    </row>
    <row r="162" spans="1:6" x14ac:dyDescent="0.2">
      <c r="A162" s="11" t="s">
        <v>692</v>
      </c>
      <c r="B162" s="12" t="s">
        <v>4</v>
      </c>
      <c r="C162" s="11">
        <v>1855</v>
      </c>
      <c r="D162" s="11">
        <v>749</v>
      </c>
      <c r="E162" s="11">
        <v>2</v>
      </c>
      <c r="F162" s="11">
        <v>4</v>
      </c>
    </row>
    <row r="163" spans="1:6" x14ac:dyDescent="0.2">
      <c r="A163" s="11" t="s">
        <v>692</v>
      </c>
      <c r="B163" s="12" t="s">
        <v>5</v>
      </c>
      <c r="C163" s="11">
        <v>2152</v>
      </c>
      <c r="D163" s="11">
        <v>749</v>
      </c>
      <c r="E163" s="11">
        <v>3</v>
      </c>
      <c r="F163" s="11">
        <v>5</v>
      </c>
    </row>
    <row r="164" spans="1:6" x14ac:dyDescent="0.2">
      <c r="A164" s="11" t="s">
        <v>692</v>
      </c>
      <c r="B164" s="12" t="s">
        <v>6</v>
      </c>
      <c r="C164" s="11">
        <v>1874</v>
      </c>
      <c r="D164" s="11">
        <v>903</v>
      </c>
      <c r="E164" s="11">
        <v>3</v>
      </c>
      <c r="F164" s="11">
        <v>6</v>
      </c>
    </row>
    <row r="165" spans="1:6" x14ac:dyDescent="0.2">
      <c r="A165" s="11" t="s">
        <v>692</v>
      </c>
      <c r="B165" s="12" t="s">
        <v>7</v>
      </c>
      <c r="C165" s="11">
        <v>1820</v>
      </c>
      <c r="D165" s="11">
        <v>916</v>
      </c>
      <c r="E165" s="11">
        <v>2</v>
      </c>
      <c r="F165" s="11">
        <v>7</v>
      </c>
    </row>
    <row r="166" spans="1:6" x14ac:dyDescent="0.2">
      <c r="A166" s="11" t="s">
        <v>692</v>
      </c>
      <c r="B166" s="12" t="s">
        <v>14</v>
      </c>
      <c r="C166" s="11">
        <v>2072</v>
      </c>
      <c r="D166" s="11">
        <v>896</v>
      </c>
      <c r="E166" s="11">
        <v>2</v>
      </c>
      <c r="F166" s="11">
        <v>8</v>
      </c>
    </row>
    <row r="167" spans="1:6" x14ac:dyDescent="0.2">
      <c r="A167" s="11" t="s">
        <v>648</v>
      </c>
      <c r="B167" s="12" t="s">
        <v>1</v>
      </c>
      <c r="C167" s="11">
        <v>824</v>
      </c>
      <c r="D167" s="11">
        <v>3101</v>
      </c>
      <c r="E167" s="11">
        <v>2</v>
      </c>
      <c r="F167" s="11">
        <v>1</v>
      </c>
    </row>
    <row r="168" spans="1:6" x14ac:dyDescent="0.2">
      <c r="A168" s="11" t="s">
        <v>648</v>
      </c>
      <c r="B168" s="12" t="s">
        <v>2</v>
      </c>
      <c r="C168" s="11">
        <v>1031</v>
      </c>
      <c r="D168" s="11">
        <v>3093</v>
      </c>
      <c r="E168" s="11">
        <v>2</v>
      </c>
      <c r="F168" s="11">
        <v>2</v>
      </c>
    </row>
    <row r="169" spans="1:6" x14ac:dyDescent="0.2">
      <c r="A169" s="11" t="s">
        <v>648</v>
      </c>
      <c r="B169" s="12" t="s">
        <v>3</v>
      </c>
      <c r="C169" s="11">
        <v>1035</v>
      </c>
      <c r="D169" s="11">
        <v>3249</v>
      </c>
      <c r="E169" s="11">
        <v>2</v>
      </c>
      <c r="F169" s="11">
        <v>3</v>
      </c>
    </row>
    <row r="170" spans="1:6" x14ac:dyDescent="0.2">
      <c r="A170" s="11" t="s">
        <v>648</v>
      </c>
      <c r="B170" s="12" t="s">
        <v>19</v>
      </c>
      <c r="C170" s="11">
        <v>704</v>
      </c>
      <c r="D170" s="11">
        <v>3336</v>
      </c>
      <c r="E170" s="11">
        <v>2</v>
      </c>
      <c r="F170" s="11">
        <v>4</v>
      </c>
    </row>
    <row r="171" spans="1:6" x14ac:dyDescent="0.2">
      <c r="A171" s="11" t="s">
        <v>179</v>
      </c>
      <c r="B171" s="12" t="s">
        <v>1</v>
      </c>
      <c r="C171" s="11">
        <v>1877</v>
      </c>
      <c r="D171" s="11">
        <v>2673</v>
      </c>
      <c r="E171" s="11">
        <v>3</v>
      </c>
      <c r="F171" s="11">
        <v>1</v>
      </c>
    </row>
    <row r="172" spans="1:6" x14ac:dyDescent="0.2">
      <c r="A172" s="11" t="s">
        <v>179</v>
      </c>
      <c r="B172" s="12" t="s">
        <v>2</v>
      </c>
      <c r="C172" s="11">
        <v>1917</v>
      </c>
      <c r="D172" s="11">
        <v>2726</v>
      </c>
      <c r="E172" s="11">
        <v>3</v>
      </c>
      <c r="F172" s="11">
        <v>2</v>
      </c>
    </row>
    <row r="173" spans="1:6" x14ac:dyDescent="0.2">
      <c r="A173" s="11" t="s">
        <v>179</v>
      </c>
      <c r="B173" s="12" t="s">
        <v>3</v>
      </c>
      <c r="C173" s="11">
        <v>1939</v>
      </c>
      <c r="D173" s="11">
        <v>2728</v>
      </c>
      <c r="E173" s="11">
        <v>2</v>
      </c>
      <c r="F173" s="11">
        <v>3</v>
      </c>
    </row>
    <row r="174" spans="1:6" x14ac:dyDescent="0.2">
      <c r="A174" s="11" t="s">
        <v>179</v>
      </c>
      <c r="B174" s="12" t="s">
        <v>4</v>
      </c>
      <c r="C174" s="11">
        <v>1918</v>
      </c>
      <c r="D174" s="11">
        <v>2686</v>
      </c>
      <c r="E174" s="11">
        <v>2</v>
      </c>
      <c r="F174" s="11">
        <v>4</v>
      </c>
    </row>
    <row r="175" spans="1:6" x14ac:dyDescent="0.2">
      <c r="A175" s="11" t="s">
        <v>179</v>
      </c>
      <c r="B175" s="12" t="s">
        <v>6</v>
      </c>
      <c r="C175" s="11">
        <v>1896</v>
      </c>
      <c r="D175" s="11">
        <v>2683</v>
      </c>
      <c r="E175" s="11">
        <v>5</v>
      </c>
      <c r="F175" s="11">
        <v>5</v>
      </c>
    </row>
    <row r="176" spans="1:6" x14ac:dyDescent="0.2">
      <c r="A176" s="11" t="s">
        <v>599</v>
      </c>
      <c r="B176" s="12" t="s">
        <v>1</v>
      </c>
      <c r="C176" s="11">
        <v>1712</v>
      </c>
      <c r="D176" s="11">
        <v>2997</v>
      </c>
      <c r="E176" s="11">
        <v>2</v>
      </c>
      <c r="F176" s="11">
        <v>1</v>
      </c>
    </row>
    <row r="177" spans="1:6" x14ac:dyDescent="0.2">
      <c r="A177" s="11" t="s">
        <v>599</v>
      </c>
      <c r="B177" s="12" t="s">
        <v>2</v>
      </c>
      <c r="C177" s="11">
        <v>1733</v>
      </c>
      <c r="D177" s="11">
        <v>3121</v>
      </c>
      <c r="E177" s="11">
        <v>2</v>
      </c>
      <c r="F177" s="11">
        <v>2</v>
      </c>
    </row>
    <row r="178" spans="1:6" x14ac:dyDescent="0.2">
      <c r="A178" s="11" t="s">
        <v>599</v>
      </c>
      <c r="B178" s="12" t="s">
        <v>4</v>
      </c>
      <c r="C178" s="11">
        <v>1325</v>
      </c>
      <c r="D178" s="11">
        <v>3155</v>
      </c>
      <c r="E178" s="11">
        <v>1</v>
      </c>
      <c r="F178" s="11">
        <v>3</v>
      </c>
    </row>
    <row r="179" spans="1:6" x14ac:dyDescent="0.2">
      <c r="A179" s="11" t="s">
        <v>599</v>
      </c>
      <c r="B179" s="12" t="s">
        <v>5</v>
      </c>
      <c r="C179" s="11">
        <v>1334</v>
      </c>
      <c r="D179" s="11">
        <v>3180</v>
      </c>
      <c r="E179" s="11">
        <v>1</v>
      </c>
      <c r="F179" s="11">
        <v>4</v>
      </c>
    </row>
    <row r="180" spans="1:6" x14ac:dyDescent="0.2">
      <c r="A180" s="11" t="s">
        <v>599</v>
      </c>
      <c r="B180" s="12" t="s">
        <v>6</v>
      </c>
      <c r="C180" s="11">
        <v>1374</v>
      </c>
      <c r="D180" s="11">
        <v>3326</v>
      </c>
      <c r="E180" s="11">
        <v>3</v>
      </c>
      <c r="F180" s="11">
        <v>5</v>
      </c>
    </row>
    <row r="181" spans="1:6" x14ac:dyDescent="0.2">
      <c r="A181" s="11" t="s">
        <v>599</v>
      </c>
      <c r="B181" s="12" t="s">
        <v>7</v>
      </c>
      <c r="C181" s="11">
        <v>1516</v>
      </c>
      <c r="D181" s="11">
        <v>3490</v>
      </c>
      <c r="E181" s="11">
        <v>3</v>
      </c>
      <c r="F181" s="11">
        <v>6</v>
      </c>
    </row>
    <row r="182" spans="1:6" x14ac:dyDescent="0.2">
      <c r="A182" s="11" t="s">
        <v>599</v>
      </c>
      <c r="B182" s="12" t="s">
        <v>8</v>
      </c>
      <c r="C182" s="11">
        <v>1541</v>
      </c>
      <c r="D182" s="11">
        <v>3748</v>
      </c>
      <c r="E182" s="11">
        <v>3</v>
      </c>
      <c r="F182" s="11">
        <v>7</v>
      </c>
    </row>
    <row r="183" spans="1:6" x14ac:dyDescent="0.2">
      <c r="A183" s="11" t="s">
        <v>599</v>
      </c>
      <c r="B183" s="12" t="s">
        <v>12</v>
      </c>
      <c r="C183" s="11">
        <v>1572</v>
      </c>
      <c r="D183" s="11">
        <v>3017</v>
      </c>
      <c r="E183" s="11">
        <v>2</v>
      </c>
      <c r="F183" s="11">
        <v>8</v>
      </c>
    </row>
    <row r="184" spans="1:6" x14ac:dyDescent="0.2">
      <c r="A184" s="11" t="s">
        <v>599</v>
      </c>
      <c r="B184" s="12" t="s">
        <v>951</v>
      </c>
      <c r="C184" s="11">
        <v>1795</v>
      </c>
      <c r="D184" s="11">
        <v>3387</v>
      </c>
      <c r="E184" s="11">
        <v>3</v>
      </c>
      <c r="F184" s="11">
        <v>9</v>
      </c>
    </row>
    <row r="185" spans="1:6" x14ac:dyDescent="0.2">
      <c r="A185" s="11" t="s">
        <v>499</v>
      </c>
      <c r="B185" s="12" t="s">
        <v>1</v>
      </c>
      <c r="C185" s="11">
        <v>1819</v>
      </c>
      <c r="D185" s="11">
        <v>1322</v>
      </c>
      <c r="E185" s="11">
        <v>3</v>
      </c>
      <c r="F185" s="11">
        <v>1</v>
      </c>
    </row>
    <row r="186" spans="1:6" x14ac:dyDescent="0.2">
      <c r="A186" s="11" t="s">
        <v>499</v>
      </c>
      <c r="B186" s="12" t="s">
        <v>2</v>
      </c>
      <c r="C186" s="11">
        <v>2028</v>
      </c>
      <c r="D186" s="11">
        <v>1068</v>
      </c>
      <c r="E186" s="11">
        <v>2</v>
      </c>
      <c r="F186" s="11">
        <v>2</v>
      </c>
    </row>
    <row r="187" spans="1:6" x14ac:dyDescent="0.2">
      <c r="A187" s="11" t="s">
        <v>499</v>
      </c>
      <c r="B187" s="12" t="s">
        <v>3</v>
      </c>
      <c r="C187" s="11">
        <v>1936</v>
      </c>
      <c r="D187" s="11">
        <v>1315</v>
      </c>
      <c r="E187" s="11">
        <v>2</v>
      </c>
      <c r="F187" s="11">
        <v>3</v>
      </c>
    </row>
    <row r="188" spans="1:6" x14ac:dyDescent="0.2">
      <c r="A188" s="11" t="s">
        <v>499</v>
      </c>
      <c r="B188" s="12" t="s">
        <v>4</v>
      </c>
      <c r="C188" s="11">
        <v>1922</v>
      </c>
      <c r="D188" s="11">
        <v>1202</v>
      </c>
      <c r="E188" s="11">
        <v>2</v>
      </c>
      <c r="F188" s="11">
        <v>4</v>
      </c>
    </row>
    <row r="189" spans="1:6" x14ac:dyDescent="0.2">
      <c r="A189" s="11" t="s">
        <v>499</v>
      </c>
      <c r="B189" s="12" t="s">
        <v>5</v>
      </c>
      <c r="C189" s="11">
        <v>1906</v>
      </c>
      <c r="D189" s="11">
        <v>1184</v>
      </c>
      <c r="E189" s="11">
        <v>5</v>
      </c>
      <c r="F189" s="11">
        <v>5</v>
      </c>
    </row>
    <row r="190" spans="1:6" x14ac:dyDescent="0.2">
      <c r="A190" s="11" t="s">
        <v>499</v>
      </c>
      <c r="B190" s="12" t="s">
        <v>6</v>
      </c>
      <c r="C190" s="11">
        <v>1887</v>
      </c>
      <c r="D190" s="11">
        <v>1169</v>
      </c>
      <c r="E190" s="11">
        <v>5</v>
      </c>
      <c r="F190" s="11">
        <v>6</v>
      </c>
    </row>
    <row r="191" spans="1:6" x14ac:dyDescent="0.2">
      <c r="A191" s="11" t="s">
        <v>499</v>
      </c>
      <c r="B191" s="12" t="s">
        <v>9</v>
      </c>
      <c r="C191" s="11">
        <v>1919</v>
      </c>
      <c r="D191" s="11">
        <v>1098</v>
      </c>
      <c r="E191" s="11">
        <v>4</v>
      </c>
      <c r="F191" s="11">
        <v>7</v>
      </c>
    </row>
    <row r="192" spans="1:6" x14ac:dyDescent="0.2">
      <c r="A192" s="11" t="s">
        <v>499</v>
      </c>
      <c r="B192" s="12" t="s">
        <v>12</v>
      </c>
      <c r="C192" s="11">
        <v>1863</v>
      </c>
      <c r="D192" s="11">
        <v>1017</v>
      </c>
      <c r="E192" s="11">
        <v>3</v>
      </c>
      <c r="F192" s="11">
        <v>8</v>
      </c>
    </row>
    <row r="193" spans="1:6" x14ac:dyDescent="0.2">
      <c r="A193" s="11" t="s">
        <v>368</v>
      </c>
      <c r="B193" s="12" t="s">
        <v>1</v>
      </c>
      <c r="C193" s="11">
        <v>2542</v>
      </c>
      <c r="D193" s="11">
        <v>2382</v>
      </c>
      <c r="E193" s="11">
        <v>4</v>
      </c>
      <c r="F193" s="11">
        <v>1</v>
      </c>
    </row>
    <row r="194" spans="1:6" x14ac:dyDescent="0.2">
      <c r="A194" s="11" t="s">
        <v>368</v>
      </c>
      <c r="B194" s="12" t="s">
        <v>2</v>
      </c>
      <c r="C194" s="11">
        <v>2382</v>
      </c>
      <c r="D194" s="11">
        <v>2346</v>
      </c>
      <c r="E194" s="11">
        <v>3</v>
      </c>
      <c r="F194" s="11">
        <v>2</v>
      </c>
    </row>
    <row r="195" spans="1:6" x14ac:dyDescent="0.2">
      <c r="A195" s="11" t="s">
        <v>368</v>
      </c>
      <c r="B195" s="12" t="s">
        <v>3</v>
      </c>
      <c r="C195" s="11">
        <v>2564</v>
      </c>
      <c r="D195" s="11">
        <v>2156</v>
      </c>
      <c r="E195" s="11">
        <v>3</v>
      </c>
      <c r="F195" s="11">
        <v>3</v>
      </c>
    </row>
    <row r="196" spans="1:6" x14ac:dyDescent="0.2">
      <c r="A196" s="11" t="s">
        <v>368</v>
      </c>
      <c r="B196" s="12" t="s">
        <v>5</v>
      </c>
      <c r="C196" s="11">
        <v>2498</v>
      </c>
      <c r="D196" s="11">
        <v>2670</v>
      </c>
      <c r="E196" s="11">
        <v>3</v>
      </c>
      <c r="F196" s="11">
        <v>4</v>
      </c>
    </row>
    <row r="197" spans="1:6" x14ac:dyDescent="0.2">
      <c r="A197" s="11" t="s">
        <v>368</v>
      </c>
      <c r="B197" s="12" t="s">
        <v>6</v>
      </c>
      <c r="C197" s="11">
        <v>2579</v>
      </c>
      <c r="D197" s="11">
        <v>2478</v>
      </c>
      <c r="E197" s="11">
        <v>3</v>
      </c>
      <c r="F197" s="11">
        <v>5</v>
      </c>
    </row>
    <row r="198" spans="1:6" x14ac:dyDescent="0.2">
      <c r="A198" s="11" t="s">
        <v>368</v>
      </c>
      <c r="B198" s="12" t="s">
        <v>7</v>
      </c>
      <c r="C198" s="11">
        <v>2343</v>
      </c>
      <c r="D198" s="11">
        <v>2389</v>
      </c>
      <c r="E198" s="11">
        <v>3</v>
      </c>
      <c r="F198" s="11">
        <v>6</v>
      </c>
    </row>
    <row r="199" spans="1:6" x14ac:dyDescent="0.2">
      <c r="A199" s="11" t="s">
        <v>368</v>
      </c>
      <c r="B199" s="12" t="s">
        <v>8</v>
      </c>
      <c r="C199" s="11">
        <v>2596</v>
      </c>
      <c r="D199" s="11">
        <v>2614</v>
      </c>
      <c r="E199" s="11">
        <v>3</v>
      </c>
      <c r="F199" s="11">
        <v>7</v>
      </c>
    </row>
    <row r="200" spans="1:6" x14ac:dyDescent="0.2">
      <c r="A200" s="11" t="s">
        <v>368</v>
      </c>
      <c r="B200" s="12" t="s">
        <v>14</v>
      </c>
      <c r="C200" s="11">
        <v>2412</v>
      </c>
      <c r="D200" s="11">
        <v>2393</v>
      </c>
      <c r="E200" s="11">
        <v>3</v>
      </c>
      <c r="F200" s="11">
        <v>8</v>
      </c>
    </row>
    <row r="201" spans="1:6" x14ac:dyDescent="0.2">
      <c r="A201" s="11" t="s">
        <v>126</v>
      </c>
      <c r="B201" s="12" t="s">
        <v>1</v>
      </c>
      <c r="C201" s="11">
        <v>2030</v>
      </c>
      <c r="D201" s="11">
        <v>1916</v>
      </c>
      <c r="E201" s="11">
        <v>2</v>
      </c>
      <c r="F201" s="11">
        <v>1</v>
      </c>
    </row>
    <row r="202" spans="1:6" x14ac:dyDescent="0.2">
      <c r="A202" s="11" t="s">
        <v>126</v>
      </c>
      <c r="B202" s="12" t="s">
        <v>2</v>
      </c>
      <c r="C202" s="11">
        <v>2111</v>
      </c>
      <c r="D202" s="11">
        <v>1866</v>
      </c>
      <c r="E202" s="11">
        <v>3</v>
      </c>
      <c r="F202" s="11">
        <v>2</v>
      </c>
    </row>
    <row r="203" spans="1:6" x14ac:dyDescent="0.2">
      <c r="A203" s="11" t="s">
        <v>126</v>
      </c>
      <c r="B203" s="12" t="s">
        <v>3</v>
      </c>
      <c r="C203" s="11">
        <v>2028</v>
      </c>
      <c r="D203" s="11">
        <v>1962</v>
      </c>
      <c r="E203" s="11">
        <v>2</v>
      </c>
      <c r="F203" s="11">
        <v>3</v>
      </c>
    </row>
    <row r="204" spans="1:6" x14ac:dyDescent="0.2">
      <c r="A204" s="11" t="s">
        <v>126</v>
      </c>
      <c r="B204" s="12" t="s">
        <v>4</v>
      </c>
      <c r="C204" s="11">
        <v>2017</v>
      </c>
      <c r="D204" s="11">
        <v>1881</v>
      </c>
      <c r="E204" s="11">
        <v>2</v>
      </c>
      <c r="F204" s="11">
        <v>4</v>
      </c>
    </row>
    <row r="205" spans="1:6" x14ac:dyDescent="0.2">
      <c r="A205" s="11" t="s">
        <v>126</v>
      </c>
      <c r="B205" s="12" t="s">
        <v>5</v>
      </c>
      <c r="C205" s="11">
        <v>2037</v>
      </c>
      <c r="D205" s="11">
        <v>1798</v>
      </c>
      <c r="E205" s="11">
        <v>4</v>
      </c>
      <c r="F205" s="11">
        <v>5</v>
      </c>
    </row>
    <row r="206" spans="1:6" x14ac:dyDescent="0.2">
      <c r="A206" s="11" t="s">
        <v>126</v>
      </c>
      <c r="B206" s="12" t="s">
        <v>6</v>
      </c>
      <c r="C206" s="11">
        <v>2090</v>
      </c>
      <c r="D206" s="11">
        <v>1726</v>
      </c>
      <c r="E206" s="11">
        <v>3</v>
      </c>
      <c r="F206" s="11">
        <v>6</v>
      </c>
    </row>
    <row r="207" spans="1:6" x14ac:dyDescent="0.2">
      <c r="A207" s="11" t="s">
        <v>126</v>
      </c>
      <c r="B207" s="12" t="s">
        <v>7</v>
      </c>
      <c r="C207" s="11">
        <v>2026</v>
      </c>
      <c r="D207" s="11">
        <v>1992</v>
      </c>
      <c r="E207" s="11">
        <v>3</v>
      </c>
      <c r="F207" s="11">
        <v>7</v>
      </c>
    </row>
    <row r="208" spans="1:6" x14ac:dyDescent="0.2">
      <c r="A208" s="11" t="s">
        <v>126</v>
      </c>
      <c r="B208" s="12" t="s">
        <v>15</v>
      </c>
      <c r="C208" s="11">
        <v>2058</v>
      </c>
      <c r="D208" s="11">
        <v>1758</v>
      </c>
      <c r="E208" s="11">
        <v>2</v>
      </c>
      <c r="F208" s="11">
        <v>8</v>
      </c>
    </row>
    <row r="209" spans="1:6" x14ac:dyDescent="0.2">
      <c r="A209" s="11" t="s">
        <v>126</v>
      </c>
      <c r="B209" s="12" t="s">
        <v>16</v>
      </c>
      <c r="C209" s="11">
        <v>2107</v>
      </c>
      <c r="D209" s="11">
        <v>1743</v>
      </c>
      <c r="E209" s="11">
        <v>3</v>
      </c>
      <c r="F209" s="11">
        <v>9</v>
      </c>
    </row>
    <row r="210" spans="1:6" x14ac:dyDescent="0.2">
      <c r="A210" s="11" t="s">
        <v>126</v>
      </c>
      <c r="B210" s="12" t="s">
        <v>18</v>
      </c>
      <c r="C210" s="11">
        <v>2131</v>
      </c>
      <c r="D210" s="11">
        <v>1854</v>
      </c>
      <c r="E210" s="11">
        <v>3</v>
      </c>
      <c r="F210" s="11">
        <v>10</v>
      </c>
    </row>
    <row r="211" spans="1:6" x14ac:dyDescent="0.2">
      <c r="A211" s="11" t="s">
        <v>333</v>
      </c>
      <c r="B211" s="12" t="s">
        <v>1</v>
      </c>
      <c r="C211" s="11">
        <v>2621</v>
      </c>
      <c r="D211" s="11">
        <v>1716</v>
      </c>
      <c r="E211" s="11">
        <v>2</v>
      </c>
      <c r="F211" s="11">
        <v>1</v>
      </c>
    </row>
    <row r="212" spans="1:6" x14ac:dyDescent="0.2">
      <c r="A212" s="11" t="s">
        <v>333</v>
      </c>
      <c r="B212" s="12" t="s">
        <v>3</v>
      </c>
      <c r="C212" s="11">
        <v>2728</v>
      </c>
      <c r="D212" s="11">
        <v>2375</v>
      </c>
      <c r="E212" s="11">
        <v>1</v>
      </c>
      <c r="F212" s="11">
        <v>2</v>
      </c>
    </row>
    <row r="213" spans="1:6" x14ac:dyDescent="0.2">
      <c r="A213" s="11" t="s">
        <v>333</v>
      </c>
      <c r="B213" s="12" t="s">
        <v>4</v>
      </c>
      <c r="C213" s="11">
        <v>2656</v>
      </c>
      <c r="D213" s="11">
        <v>2015</v>
      </c>
      <c r="E213" s="11">
        <v>2</v>
      </c>
      <c r="F213" s="11">
        <v>3</v>
      </c>
    </row>
    <row r="214" spans="1:6" x14ac:dyDescent="0.2">
      <c r="A214" s="11" t="s">
        <v>333</v>
      </c>
      <c r="B214" s="12" t="s">
        <v>5</v>
      </c>
      <c r="C214" s="11">
        <v>2638</v>
      </c>
      <c r="D214" s="11">
        <v>1964</v>
      </c>
      <c r="E214" s="11">
        <v>2</v>
      </c>
      <c r="F214" s="11">
        <v>4</v>
      </c>
    </row>
    <row r="215" spans="1:6" x14ac:dyDescent="0.2">
      <c r="A215" s="11" t="s">
        <v>333</v>
      </c>
      <c r="B215" s="12" t="s">
        <v>7</v>
      </c>
      <c r="C215" s="11">
        <v>2503</v>
      </c>
      <c r="D215" s="11">
        <v>1904</v>
      </c>
      <c r="E215" s="11">
        <v>0</v>
      </c>
      <c r="F215" s="11">
        <v>5</v>
      </c>
    </row>
    <row r="216" spans="1:6" x14ac:dyDescent="0.2">
      <c r="A216" s="11" t="s">
        <v>333</v>
      </c>
      <c r="B216" s="12" t="s">
        <v>8</v>
      </c>
      <c r="C216" s="11">
        <v>2686</v>
      </c>
      <c r="D216" s="11">
        <v>2325</v>
      </c>
      <c r="E216" s="11">
        <v>1</v>
      </c>
      <c r="F216" s="11">
        <v>6</v>
      </c>
    </row>
    <row r="217" spans="1:6" x14ac:dyDescent="0.2">
      <c r="A217" s="11" t="s">
        <v>333</v>
      </c>
      <c r="B217" s="12" t="s">
        <v>9</v>
      </c>
      <c r="C217" s="11">
        <v>2703</v>
      </c>
      <c r="D217" s="11">
        <v>2279</v>
      </c>
      <c r="E217" s="11">
        <v>2</v>
      </c>
      <c r="F217" s="11">
        <v>7</v>
      </c>
    </row>
    <row r="218" spans="1:6" x14ac:dyDescent="0.2">
      <c r="A218" s="11" t="s">
        <v>333</v>
      </c>
      <c r="B218" s="12" t="s">
        <v>12</v>
      </c>
      <c r="C218" s="11">
        <v>2768</v>
      </c>
      <c r="D218" s="11">
        <v>2341</v>
      </c>
      <c r="E218" s="11">
        <v>1</v>
      </c>
      <c r="F218" s="11">
        <v>8</v>
      </c>
    </row>
    <row r="219" spans="1:6" x14ac:dyDescent="0.2">
      <c r="A219" s="11" t="s">
        <v>333</v>
      </c>
      <c r="B219" s="12" t="s">
        <v>13</v>
      </c>
      <c r="C219" s="11">
        <v>2766</v>
      </c>
      <c r="D219" s="11">
        <v>2276</v>
      </c>
      <c r="E219" s="11">
        <v>1</v>
      </c>
      <c r="F219" s="11">
        <v>9</v>
      </c>
    </row>
    <row r="220" spans="1:6" x14ac:dyDescent="0.2">
      <c r="A220" s="11" t="s">
        <v>333</v>
      </c>
      <c r="B220" s="12" t="s">
        <v>14</v>
      </c>
      <c r="C220" s="11">
        <v>2629</v>
      </c>
      <c r="D220" s="11">
        <v>1856</v>
      </c>
      <c r="E220" s="11">
        <v>2</v>
      </c>
      <c r="F220" s="11">
        <v>10</v>
      </c>
    </row>
    <row r="221" spans="1:6" x14ac:dyDescent="0.2">
      <c r="A221" s="11" t="s">
        <v>333</v>
      </c>
      <c r="B221" s="12" t="s">
        <v>951</v>
      </c>
      <c r="C221" s="11">
        <v>2621</v>
      </c>
      <c r="D221" s="11">
        <v>1811</v>
      </c>
      <c r="E221" s="11">
        <v>1</v>
      </c>
      <c r="F221" s="11">
        <v>11</v>
      </c>
    </row>
    <row r="222" spans="1:6" x14ac:dyDescent="0.2">
      <c r="A222" s="11" t="s">
        <v>333</v>
      </c>
      <c r="B222" s="12" t="s">
        <v>15</v>
      </c>
      <c r="C222" s="11">
        <v>2632</v>
      </c>
      <c r="D222" s="11">
        <v>1750</v>
      </c>
      <c r="E222" s="11">
        <v>1</v>
      </c>
      <c r="F222" s="11">
        <v>12</v>
      </c>
    </row>
    <row r="223" spans="1:6" x14ac:dyDescent="0.2">
      <c r="A223" s="11" t="s">
        <v>333</v>
      </c>
      <c r="B223" s="12" t="s">
        <v>16</v>
      </c>
      <c r="C223" s="11">
        <v>2563</v>
      </c>
      <c r="D223" s="11">
        <v>1822</v>
      </c>
      <c r="E223" s="11">
        <v>1</v>
      </c>
      <c r="F223" s="11">
        <v>13</v>
      </c>
    </row>
    <row r="224" spans="1:6" x14ac:dyDescent="0.2">
      <c r="A224" s="11" t="s">
        <v>333</v>
      </c>
      <c r="B224" s="12" t="s">
        <v>19</v>
      </c>
      <c r="C224" s="11">
        <v>2336</v>
      </c>
      <c r="D224" s="11">
        <v>2049</v>
      </c>
      <c r="E224" s="11">
        <v>1</v>
      </c>
      <c r="F224" s="11">
        <v>14</v>
      </c>
    </row>
    <row r="225" spans="1:6" x14ac:dyDescent="0.2">
      <c r="A225" s="11" t="s">
        <v>333</v>
      </c>
      <c r="B225" s="12" t="s">
        <v>21</v>
      </c>
      <c r="C225" s="11">
        <v>2373</v>
      </c>
      <c r="D225" s="11">
        <v>1993</v>
      </c>
      <c r="E225" s="11">
        <v>1</v>
      </c>
      <c r="F225" s="11">
        <v>15</v>
      </c>
    </row>
    <row r="226" spans="1:6" x14ac:dyDescent="0.2">
      <c r="A226" s="11" t="s">
        <v>333</v>
      </c>
      <c r="B226" s="12" t="s">
        <v>22</v>
      </c>
      <c r="C226" s="11">
        <v>2409</v>
      </c>
      <c r="D226" s="11">
        <v>1997</v>
      </c>
      <c r="E226" s="11">
        <v>1</v>
      </c>
      <c r="F226" s="11">
        <v>16</v>
      </c>
    </row>
    <row r="227" spans="1:6" x14ac:dyDescent="0.2">
      <c r="A227" s="11" t="s">
        <v>333</v>
      </c>
      <c r="B227" s="12" t="s">
        <v>953</v>
      </c>
      <c r="C227" s="11">
        <v>2687</v>
      </c>
      <c r="D227" s="11">
        <v>2203</v>
      </c>
      <c r="E227" s="11">
        <v>1</v>
      </c>
      <c r="F227" s="11">
        <v>17</v>
      </c>
    </row>
    <row r="228" spans="1:6" x14ac:dyDescent="0.2">
      <c r="A228" s="11" t="s">
        <v>657</v>
      </c>
      <c r="B228" s="12" t="s">
        <v>15</v>
      </c>
      <c r="C228" s="11">
        <v>1081</v>
      </c>
      <c r="D228" s="11">
        <v>809</v>
      </c>
      <c r="E228" s="11">
        <v>1</v>
      </c>
      <c r="F228" s="11">
        <v>1</v>
      </c>
    </row>
    <row r="229" spans="1:6" x14ac:dyDescent="0.2">
      <c r="A229" s="11" t="s">
        <v>657</v>
      </c>
      <c r="B229" s="12" t="s">
        <v>17</v>
      </c>
      <c r="C229" s="11">
        <v>1091.791533729061</v>
      </c>
      <c r="D229" s="11">
        <v>709.71788969263798</v>
      </c>
      <c r="E229" s="11">
        <v>0</v>
      </c>
      <c r="F229" s="11">
        <v>2</v>
      </c>
    </row>
    <row r="230" spans="1:6" x14ac:dyDescent="0.2">
      <c r="A230" s="11" t="s">
        <v>657</v>
      </c>
      <c r="B230" s="12" t="s">
        <v>18</v>
      </c>
      <c r="C230" s="11">
        <v>982</v>
      </c>
      <c r="D230" s="11">
        <v>885</v>
      </c>
      <c r="E230" s="11">
        <v>1</v>
      </c>
      <c r="F230" s="11">
        <v>3</v>
      </c>
    </row>
    <row r="231" spans="1:6" x14ac:dyDescent="0.2">
      <c r="A231" s="11" t="s">
        <v>617</v>
      </c>
      <c r="B231" s="12" t="s">
        <v>1</v>
      </c>
      <c r="C231" s="11">
        <v>1179</v>
      </c>
      <c r="D231" s="11">
        <v>3689</v>
      </c>
      <c r="E231" s="11">
        <v>1</v>
      </c>
      <c r="F231" s="11">
        <v>1</v>
      </c>
    </row>
    <row r="232" spans="1:6" x14ac:dyDescent="0.2">
      <c r="A232" s="11" t="s">
        <v>617</v>
      </c>
      <c r="B232" s="12" t="s">
        <v>2</v>
      </c>
      <c r="C232" s="11">
        <v>1118</v>
      </c>
      <c r="D232" s="11">
        <v>3449</v>
      </c>
      <c r="E232" s="11">
        <v>1</v>
      </c>
      <c r="F232" s="11">
        <v>2</v>
      </c>
    </row>
    <row r="233" spans="1:6" x14ac:dyDescent="0.2">
      <c r="A233" s="11" t="s">
        <v>617</v>
      </c>
      <c r="B233" s="12" t="s">
        <v>4</v>
      </c>
      <c r="C233" s="11">
        <v>1052</v>
      </c>
      <c r="D233" s="11">
        <v>3500</v>
      </c>
      <c r="E233" s="11">
        <v>2</v>
      </c>
      <c r="F233" s="11">
        <v>3</v>
      </c>
    </row>
    <row r="234" spans="1:6" x14ac:dyDescent="0.2">
      <c r="A234" s="11" t="s">
        <v>617</v>
      </c>
      <c r="B234" s="12" t="s">
        <v>17</v>
      </c>
      <c r="C234" s="11">
        <v>991</v>
      </c>
      <c r="D234" s="11">
        <v>3585</v>
      </c>
      <c r="E234" s="11">
        <v>0</v>
      </c>
      <c r="F234" s="11">
        <v>4</v>
      </c>
    </row>
    <row r="235" spans="1:6" x14ac:dyDescent="0.2">
      <c r="A235" s="11" t="s">
        <v>617</v>
      </c>
      <c r="B235" s="12" t="s">
        <v>19</v>
      </c>
      <c r="C235" s="11">
        <v>1136</v>
      </c>
      <c r="D235" s="11">
        <v>3642</v>
      </c>
      <c r="E235" s="11">
        <v>3</v>
      </c>
      <c r="F235" s="11">
        <v>5</v>
      </c>
    </row>
    <row r="236" spans="1:6" x14ac:dyDescent="0.2">
      <c r="A236" s="11" t="s">
        <v>617</v>
      </c>
      <c r="B236" s="12" t="s">
        <v>20</v>
      </c>
      <c r="C236" s="11">
        <v>1192.3160500341128</v>
      </c>
      <c r="D236" s="11">
        <v>3734.0209310677146</v>
      </c>
      <c r="E236" s="11">
        <v>5</v>
      </c>
      <c r="F236" s="11">
        <v>6</v>
      </c>
    </row>
    <row r="237" spans="1:6" x14ac:dyDescent="0.2">
      <c r="A237" s="11" t="s">
        <v>1629</v>
      </c>
      <c r="B237" s="12" t="s">
        <v>1</v>
      </c>
      <c r="C237" s="11">
        <v>1301</v>
      </c>
      <c r="D237" s="11">
        <v>2941</v>
      </c>
      <c r="E237" s="11">
        <v>3</v>
      </c>
      <c r="F237" s="11">
        <v>1</v>
      </c>
    </row>
    <row r="238" spans="1:6" x14ac:dyDescent="0.2">
      <c r="A238" s="11" t="s">
        <v>1629</v>
      </c>
      <c r="B238" s="12" t="s">
        <v>2</v>
      </c>
      <c r="C238" s="11">
        <v>1380</v>
      </c>
      <c r="D238" s="11">
        <v>2835</v>
      </c>
      <c r="E238" s="11">
        <v>3</v>
      </c>
      <c r="F238" s="11">
        <v>2</v>
      </c>
    </row>
    <row r="239" spans="1:6" x14ac:dyDescent="0.2">
      <c r="A239" s="11" t="s">
        <v>1629</v>
      </c>
      <c r="B239" s="12" t="s">
        <v>3</v>
      </c>
      <c r="C239" s="11">
        <v>1411</v>
      </c>
      <c r="D239" s="11">
        <v>2851</v>
      </c>
      <c r="E239" s="11">
        <v>0</v>
      </c>
      <c r="F239" s="11">
        <v>3</v>
      </c>
    </row>
    <row r="240" spans="1:6" x14ac:dyDescent="0.2">
      <c r="A240" s="11" t="s">
        <v>1629</v>
      </c>
      <c r="B240" s="12" t="s">
        <v>5</v>
      </c>
      <c r="C240" s="11">
        <v>1306</v>
      </c>
      <c r="D240" s="11">
        <v>2982</v>
      </c>
      <c r="E240" s="11">
        <v>0</v>
      </c>
      <c r="F240" s="11">
        <v>4</v>
      </c>
    </row>
    <row r="241" spans="1:6" x14ac:dyDescent="0.2">
      <c r="A241" s="11" t="s">
        <v>1629</v>
      </c>
      <c r="B241" s="12" t="s">
        <v>7</v>
      </c>
      <c r="C241" s="11">
        <v>1898</v>
      </c>
      <c r="D241" s="11">
        <v>3247</v>
      </c>
      <c r="E241" s="11">
        <v>0</v>
      </c>
      <c r="F241" s="11">
        <v>5</v>
      </c>
    </row>
    <row r="242" spans="1:6" x14ac:dyDescent="0.2">
      <c r="A242" s="11" t="s">
        <v>1629</v>
      </c>
      <c r="B242" s="12" t="s">
        <v>8</v>
      </c>
      <c r="C242" s="11">
        <v>2026</v>
      </c>
      <c r="D242" s="11">
        <v>3101</v>
      </c>
      <c r="E242" s="11">
        <v>0</v>
      </c>
      <c r="F242" s="11">
        <v>6</v>
      </c>
    </row>
    <row r="243" spans="1:6" x14ac:dyDescent="0.2">
      <c r="A243" s="11" t="s">
        <v>1629</v>
      </c>
      <c r="B243" s="12" t="s">
        <v>12</v>
      </c>
      <c r="C243" s="11">
        <v>1407</v>
      </c>
      <c r="D243" s="11">
        <v>2809</v>
      </c>
      <c r="E243" s="11">
        <v>0</v>
      </c>
      <c r="F243" s="11">
        <v>7</v>
      </c>
    </row>
    <row r="244" spans="1:6" x14ac:dyDescent="0.2">
      <c r="A244" s="11" t="s">
        <v>1629</v>
      </c>
      <c r="B244" s="12" t="s">
        <v>14</v>
      </c>
      <c r="C244" s="11">
        <v>1228</v>
      </c>
      <c r="D244" s="11">
        <v>3095</v>
      </c>
      <c r="E244" s="11">
        <v>0</v>
      </c>
      <c r="F244" s="11">
        <v>8</v>
      </c>
    </row>
    <row r="245" spans="1:6" x14ac:dyDescent="0.2">
      <c r="A245" s="11" t="s">
        <v>1629</v>
      </c>
      <c r="B245" s="12" t="s">
        <v>951</v>
      </c>
      <c r="C245" s="11">
        <v>1587</v>
      </c>
      <c r="D245" s="11">
        <v>3435</v>
      </c>
      <c r="E245" s="11">
        <v>0</v>
      </c>
      <c r="F245" s="11">
        <v>9</v>
      </c>
    </row>
    <row r="246" spans="1:6" x14ac:dyDescent="0.2">
      <c r="A246" s="11" t="s">
        <v>1629</v>
      </c>
      <c r="B246" s="12" t="s">
        <v>15</v>
      </c>
      <c r="C246" s="11">
        <v>1672</v>
      </c>
      <c r="D246" s="11">
        <v>3506</v>
      </c>
      <c r="E246" s="11">
        <v>0</v>
      </c>
      <c r="F246" s="11">
        <v>10</v>
      </c>
    </row>
    <row r="247" spans="1:6" x14ac:dyDescent="0.2">
      <c r="A247" s="11" t="s">
        <v>402</v>
      </c>
      <c r="B247" s="12" t="s">
        <v>1</v>
      </c>
      <c r="C247" s="11">
        <v>2107</v>
      </c>
      <c r="D247" s="11">
        <v>2858</v>
      </c>
      <c r="E247" s="11">
        <v>3</v>
      </c>
      <c r="F247" s="11">
        <v>1</v>
      </c>
    </row>
    <row r="248" spans="1:6" x14ac:dyDescent="0.2">
      <c r="A248" s="11" t="s">
        <v>402</v>
      </c>
      <c r="B248" s="12" t="s">
        <v>2</v>
      </c>
      <c r="C248" s="11">
        <v>2113</v>
      </c>
      <c r="D248" s="11">
        <v>2863</v>
      </c>
      <c r="E248" s="11">
        <v>3</v>
      </c>
      <c r="F248" s="11">
        <v>2</v>
      </c>
    </row>
    <row r="249" spans="1:6" x14ac:dyDescent="0.2">
      <c r="A249" s="11" t="s">
        <v>402</v>
      </c>
      <c r="B249" s="12" t="s">
        <v>3</v>
      </c>
      <c r="C249" s="11">
        <v>2150</v>
      </c>
      <c r="D249" s="11">
        <v>2814</v>
      </c>
      <c r="E249" s="11">
        <v>0</v>
      </c>
      <c r="F249" s="11">
        <v>3</v>
      </c>
    </row>
    <row r="250" spans="1:6" x14ac:dyDescent="0.2">
      <c r="A250" s="11" t="s">
        <v>402</v>
      </c>
      <c r="B250" s="12" t="s">
        <v>4</v>
      </c>
      <c r="C250" s="11">
        <v>2125</v>
      </c>
      <c r="D250" s="11">
        <v>2842</v>
      </c>
      <c r="E250" s="11">
        <v>0</v>
      </c>
      <c r="F250" s="11">
        <v>4</v>
      </c>
    </row>
    <row r="251" spans="1:6" x14ac:dyDescent="0.2">
      <c r="A251" s="11" t="s">
        <v>716</v>
      </c>
      <c r="B251" s="12" t="s">
        <v>4</v>
      </c>
      <c r="C251" s="11">
        <v>1976.557914689027</v>
      </c>
      <c r="D251" s="11">
        <v>3840.5265321721135</v>
      </c>
      <c r="E251" s="11">
        <v>3</v>
      </c>
      <c r="F251" s="11">
        <v>1</v>
      </c>
    </row>
    <row r="252" spans="1:6" x14ac:dyDescent="0.2">
      <c r="A252" s="11" t="s">
        <v>716</v>
      </c>
      <c r="B252" s="12" t="s">
        <v>13</v>
      </c>
      <c r="C252" s="11">
        <v>1993</v>
      </c>
      <c r="D252" s="11">
        <v>3771</v>
      </c>
      <c r="E252" s="11">
        <v>2</v>
      </c>
      <c r="F252" s="11">
        <v>2</v>
      </c>
    </row>
    <row r="253" spans="1:6" x14ac:dyDescent="0.2">
      <c r="A253" s="11" t="s">
        <v>716</v>
      </c>
      <c r="B253" s="12" t="s">
        <v>15</v>
      </c>
      <c r="C253" s="11">
        <v>2163</v>
      </c>
      <c r="D253" s="11">
        <v>3612</v>
      </c>
      <c r="E253" s="11">
        <v>2</v>
      </c>
      <c r="F253" s="11">
        <v>3</v>
      </c>
    </row>
    <row r="254" spans="1:6" x14ac:dyDescent="0.2">
      <c r="A254" s="11" t="s">
        <v>716</v>
      </c>
      <c r="B254" s="12" t="s">
        <v>16</v>
      </c>
      <c r="C254" s="11">
        <v>2211</v>
      </c>
      <c r="D254" s="11">
        <v>3617</v>
      </c>
      <c r="E254" s="11">
        <v>2</v>
      </c>
      <c r="F254" s="11">
        <v>4</v>
      </c>
    </row>
    <row r="255" spans="1:6" x14ac:dyDescent="0.2">
      <c r="A255" s="11" t="s">
        <v>716</v>
      </c>
      <c r="B255" s="12" t="s">
        <v>17</v>
      </c>
      <c r="C255" s="11">
        <v>2236</v>
      </c>
      <c r="D255" s="11">
        <v>3589</v>
      </c>
      <c r="E255" s="11">
        <v>2</v>
      </c>
      <c r="F255" s="11">
        <v>5</v>
      </c>
    </row>
    <row r="256" spans="1:6" x14ac:dyDescent="0.2">
      <c r="A256" s="11" t="s">
        <v>716</v>
      </c>
      <c r="B256" s="12" t="s">
        <v>19</v>
      </c>
      <c r="C256" s="11">
        <v>2184</v>
      </c>
      <c r="D256" s="11">
        <v>3763</v>
      </c>
      <c r="E256" s="11">
        <v>1</v>
      </c>
      <c r="F256" s="11">
        <v>6</v>
      </c>
    </row>
    <row r="257" spans="1:6" x14ac:dyDescent="0.2">
      <c r="A257" s="11" t="s">
        <v>716</v>
      </c>
      <c r="B257" s="12" t="s">
        <v>20</v>
      </c>
      <c r="C257" s="11">
        <v>2269.9009971197047</v>
      </c>
      <c r="D257" s="11">
        <v>3781.6741298086317</v>
      </c>
      <c r="E257" s="11">
        <v>1</v>
      </c>
      <c r="F257" s="11">
        <v>7</v>
      </c>
    </row>
    <row r="258" spans="1:6" x14ac:dyDescent="0.2">
      <c r="A258" s="11" t="s">
        <v>716</v>
      </c>
      <c r="B258" s="12" t="s">
        <v>22</v>
      </c>
      <c r="C258" s="11">
        <v>2123</v>
      </c>
      <c r="D258" s="11">
        <v>3799</v>
      </c>
      <c r="E258" s="11">
        <v>2</v>
      </c>
      <c r="F258" s="11">
        <v>8</v>
      </c>
    </row>
    <row r="259" spans="1:6" x14ac:dyDescent="0.2">
      <c r="A259" s="11" t="s">
        <v>296</v>
      </c>
      <c r="B259" s="12" t="s">
        <v>1</v>
      </c>
      <c r="C259" s="11">
        <v>2068</v>
      </c>
      <c r="D259" s="11">
        <v>1503</v>
      </c>
      <c r="E259" s="11">
        <v>1</v>
      </c>
      <c r="F259" s="11">
        <v>1</v>
      </c>
    </row>
    <row r="260" spans="1:6" x14ac:dyDescent="0.2">
      <c r="A260" s="11" t="s">
        <v>296</v>
      </c>
      <c r="B260" s="12" t="s">
        <v>2</v>
      </c>
      <c r="C260" s="11">
        <v>1887</v>
      </c>
      <c r="D260" s="11">
        <v>1613</v>
      </c>
      <c r="E260" s="11">
        <v>2</v>
      </c>
      <c r="F260" s="11">
        <v>2</v>
      </c>
    </row>
    <row r="261" spans="1:6" x14ac:dyDescent="0.2">
      <c r="A261" s="11" t="s">
        <v>296</v>
      </c>
      <c r="B261" s="12" t="s">
        <v>3</v>
      </c>
      <c r="C261" s="11">
        <v>2121</v>
      </c>
      <c r="D261" s="11">
        <v>1513</v>
      </c>
      <c r="E261" s="11">
        <v>1</v>
      </c>
      <c r="F261" s="11">
        <v>3</v>
      </c>
    </row>
    <row r="262" spans="1:6" x14ac:dyDescent="0.2">
      <c r="A262" s="11" t="s">
        <v>296</v>
      </c>
      <c r="B262" s="12" t="s">
        <v>4</v>
      </c>
      <c r="C262" s="11">
        <v>2101</v>
      </c>
      <c r="D262" s="11">
        <v>1532</v>
      </c>
      <c r="E262" s="11">
        <v>1</v>
      </c>
      <c r="F262" s="11">
        <v>4</v>
      </c>
    </row>
    <row r="263" spans="1:6" x14ac:dyDescent="0.2">
      <c r="A263" s="11" t="s">
        <v>296</v>
      </c>
      <c r="B263" s="12" t="s">
        <v>5</v>
      </c>
      <c r="C263" s="11">
        <v>2076</v>
      </c>
      <c r="D263" s="11">
        <v>1545</v>
      </c>
      <c r="E263" s="11">
        <v>2</v>
      </c>
      <c r="F263" s="11">
        <v>5</v>
      </c>
    </row>
    <row r="264" spans="1:6" x14ac:dyDescent="0.2">
      <c r="A264" s="11" t="s">
        <v>296</v>
      </c>
      <c r="B264" s="12" t="s">
        <v>6</v>
      </c>
      <c r="C264" s="11">
        <v>1867</v>
      </c>
      <c r="D264" s="11">
        <v>1518</v>
      </c>
      <c r="E264" s="11">
        <v>2</v>
      </c>
      <c r="F264" s="11">
        <v>6</v>
      </c>
    </row>
    <row r="265" spans="1:6" x14ac:dyDescent="0.2">
      <c r="A265" s="11" t="s">
        <v>296</v>
      </c>
      <c r="B265" s="12" t="s">
        <v>7</v>
      </c>
      <c r="C265" s="11">
        <v>2154</v>
      </c>
      <c r="D265" s="11">
        <v>1657</v>
      </c>
      <c r="E265" s="11">
        <v>0</v>
      </c>
      <c r="F265" s="11">
        <v>7</v>
      </c>
    </row>
    <row r="266" spans="1:6" x14ac:dyDescent="0.2">
      <c r="A266" s="11" t="s">
        <v>296</v>
      </c>
      <c r="B266" s="12" t="s">
        <v>8</v>
      </c>
      <c r="C266" s="11">
        <v>2093</v>
      </c>
      <c r="D266" s="11">
        <v>1504</v>
      </c>
      <c r="E266" s="11">
        <v>0</v>
      </c>
      <c r="F266" s="11">
        <v>8</v>
      </c>
    </row>
    <row r="267" spans="1:6" x14ac:dyDescent="0.2">
      <c r="A267" s="11" t="s">
        <v>296</v>
      </c>
      <c r="B267" s="12" t="s">
        <v>13</v>
      </c>
      <c r="C267" s="11">
        <v>2199</v>
      </c>
      <c r="D267" s="11">
        <v>1504</v>
      </c>
      <c r="E267" s="11">
        <v>0</v>
      </c>
      <c r="F267" s="11">
        <v>9</v>
      </c>
    </row>
    <row r="268" spans="1:6" x14ac:dyDescent="0.2">
      <c r="A268" s="11" t="s">
        <v>296</v>
      </c>
      <c r="B268" s="12" t="s">
        <v>16</v>
      </c>
      <c r="C268" s="11">
        <v>2335</v>
      </c>
      <c r="D268" s="11">
        <v>1535</v>
      </c>
      <c r="E268" s="11">
        <v>0</v>
      </c>
      <c r="F268" s="11">
        <v>10</v>
      </c>
    </row>
    <row r="269" spans="1:6" x14ac:dyDescent="0.2">
      <c r="A269" s="11" t="s">
        <v>326</v>
      </c>
      <c r="B269" s="12" t="s">
        <v>1</v>
      </c>
      <c r="C269" s="11">
        <v>2313</v>
      </c>
      <c r="D269" s="11">
        <v>1924</v>
      </c>
      <c r="E269" s="11">
        <v>0</v>
      </c>
      <c r="F269" s="11">
        <v>1</v>
      </c>
    </row>
    <row r="270" spans="1:6" x14ac:dyDescent="0.2">
      <c r="A270" s="11" t="s">
        <v>326</v>
      </c>
      <c r="B270" s="12" t="s">
        <v>2</v>
      </c>
      <c r="C270" s="11">
        <v>2240</v>
      </c>
      <c r="D270" s="11">
        <v>1921</v>
      </c>
      <c r="E270" s="11">
        <v>3</v>
      </c>
      <c r="F270" s="11">
        <v>2</v>
      </c>
    </row>
    <row r="271" spans="1:6" x14ac:dyDescent="0.2">
      <c r="A271" s="11" t="s">
        <v>326</v>
      </c>
      <c r="B271" s="12" t="s">
        <v>3</v>
      </c>
      <c r="C271" s="11">
        <v>2241</v>
      </c>
      <c r="D271" s="11">
        <v>1899</v>
      </c>
      <c r="E271" s="11">
        <v>2</v>
      </c>
      <c r="F271" s="11">
        <v>3</v>
      </c>
    </row>
    <row r="272" spans="1:6" x14ac:dyDescent="0.2">
      <c r="A272" s="11" t="s">
        <v>1646</v>
      </c>
      <c r="B272" s="12" t="s">
        <v>1</v>
      </c>
      <c r="C272" s="11">
        <v>1556</v>
      </c>
      <c r="D272" s="11">
        <v>2139</v>
      </c>
      <c r="E272" s="11">
        <v>2</v>
      </c>
      <c r="F272" s="11">
        <v>1</v>
      </c>
    </row>
    <row r="273" spans="1:6" x14ac:dyDescent="0.2">
      <c r="A273" s="11" t="s">
        <v>1646</v>
      </c>
      <c r="B273" s="12" t="s">
        <v>2</v>
      </c>
      <c r="C273" s="11">
        <v>1508</v>
      </c>
      <c r="D273" s="11">
        <v>2124</v>
      </c>
      <c r="E273" s="11">
        <v>3</v>
      </c>
      <c r="F273" s="11">
        <v>2</v>
      </c>
    </row>
    <row r="274" spans="1:6" x14ac:dyDescent="0.2">
      <c r="A274" s="11" t="s">
        <v>1646</v>
      </c>
      <c r="B274" s="12" t="s">
        <v>3</v>
      </c>
      <c r="C274" s="11">
        <v>1472</v>
      </c>
      <c r="D274" s="11">
        <v>2191</v>
      </c>
      <c r="E274" s="11">
        <v>3</v>
      </c>
      <c r="F274" s="11">
        <v>3</v>
      </c>
    </row>
    <row r="275" spans="1:6" x14ac:dyDescent="0.2">
      <c r="A275" s="11" t="s">
        <v>1646</v>
      </c>
      <c r="B275" s="12" t="s">
        <v>4</v>
      </c>
      <c r="C275" s="11">
        <v>1505</v>
      </c>
      <c r="D275" s="11">
        <v>2220</v>
      </c>
      <c r="E275" s="11">
        <v>0</v>
      </c>
      <c r="F275" s="11">
        <v>4</v>
      </c>
    </row>
    <row r="276" spans="1:6" x14ac:dyDescent="0.2">
      <c r="A276" s="11" t="s">
        <v>1646</v>
      </c>
      <c r="B276" s="12" t="s">
        <v>5</v>
      </c>
      <c r="C276" s="11">
        <v>1502</v>
      </c>
      <c r="D276" s="11">
        <v>2271</v>
      </c>
      <c r="E276" s="11">
        <v>2</v>
      </c>
      <c r="F276" s="11">
        <v>5</v>
      </c>
    </row>
    <row r="277" spans="1:6" x14ac:dyDescent="0.2">
      <c r="A277" s="11" t="s">
        <v>1646</v>
      </c>
      <c r="B277" s="12" t="s">
        <v>6</v>
      </c>
      <c r="C277" s="11">
        <v>1505</v>
      </c>
      <c r="D277" s="11">
        <v>2313</v>
      </c>
      <c r="E277" s="11">
        <v>5</v>
      </c>
      <c r="F277" s="11">
        <v>6</v>
      </c>
    </row>
    <row r="278" spans="1:6" x14ac:dyDescent="0.2">
      <c r="A278" s="11" t="s">
        <v>1646</v>
      </c>
      <c r="B278" s="12" t="s">
        <v>7</v>
      </c>
      <c r="C278" s="11">
        <v>1469</v>
      </c>
      <c r="D278" s="11">
        <v>2368</v>
      </c>
      <c r="E278" s="11">
        <v>4</v>
      </c>
      <c r="F278" s="11">
        <v>7</v>
      </c>
    </row>
    <row r="279" spans="1:6" x14ac:dyDescent="0.2">
      <c r="A279" s="11" t="s">
        <v>30</v>
      </c>
      <c r="B279" s="12" t="s">
        <v>1</v>
      </c>
      <c r="C279" s="11">
        <v>1805</v>
      </c>
      <c r="D279" s="11">
        <v>2196</v>
      </c>
      <c r="E279" s="11">
        <v>2</v>
      </c>
      <c r="F279" s="11">
        <v>1</v>
      </c>
    </row>
    <row r="280" spans="1:6" x14ac:dyDescent="0.2">
      <c r="A280" s="11" t="s">
        <v>30</v>
      </c>
      <c r="B280" s="12" t="s">
        <v>2</v>
      </c>
      <c r="C280" s="11">
        <v>1698</v>
      </c>
      <c r="D280" s="11">
        <v>2294</v>
      </c>
      <c r="E280" s="11">
        <v>2</v>
      </c>
      <c r="F280" s="11">
        <v>2</v>
      </c>
    </row>
    <row r="281" spans="1:6" x14ac:dyDescent="0.2">
      <c r="A281" s="11" t="s">
        <v>30</v>
      </c>
      <c r="B281" s="12" t="s">
        <v>3</v>
      </c>
      <c r="C281" s="11">
        <v>1698</v>
      </c>
      <c r="D281" s="11">
        <v>2323</v>
      </c>
      <c r="E281" s="11">
        <v>2</v>
      </c>
      <c r="F281" s="11">
        <v>3</v>
      </c>
    </row>
    <row r="282" spans="1:6" x14ac:dyDescent="0.2">
      <c r="A282" s="11" t="s">
        <v>30</v>
      </c>
      <c r="B282" s="12" t="s">
        <v>4</v>
      </c>
      <c r="C282" s="11">
        <v>1796</v>
      </c>
      <c r="D282" s="11">
        <v>2230</v>
      </c>
      <c r="E282" s="11">
        <v>2</v>
      </c>
      <c r="F282" s="11">
        <v>4</v>
      </c>
    </row>
    <row r="283" spans="1:6" x14ac:dyDescent="0.2">
      <c r="A283" s="11" t="s">
        <v>30</v>
      </c>
      <c r="B283" s="12" t="s">
        <v>5</v>
      </c>
      <c r="C283" s="11">
        <v>1778</v>
      </c>
      <c r="D283" s="11">
        <v>2266</v>
      </c>
      <c r="E283" s="11">
        <v>3</v>
      </c>
      <c r="F283" s="11">
        <v>5</v>
      </c>
    </row>
    <row r="284" spans="1:6" x14ac:dyDescent="0.2">
      <c r="A284" s="11" t="s">
        <v>30</v>
      </c>
      <c r="B284" s="12" t="s">
        <v>6</v>
      </c>
      <c r="C284" s="11">
        <v>1740</v>
      </c>
      <c r="D284" s="11">
        <v>2289</v>
      </c>
      <c r="E284" s="11">
        <v>2</v>
      </c>
      <c r="F284" s="11">
        <v>6</v>
      </c>
    </row>
    <row r="285" spans="1:6" x14ac:dyDescent="0.2">
      <c r="A285" s="11" t="s">
        <v>30</v>
      </c>
      <c r="B285" s="12" t="s">
        <v>7</v>
      </c>
      <c r="C285" s="11">
        <v>1746</v>
      </c>
      <c r="D285" s="11">
        <v>2313</v>
      </c>
      <c r="E285" s="11">
        <v>2</v>
      </c>
      <c r="F285" s="11">
        <v>7</v>
      </c>
    </row>
    <row r="286" spans="1:6" x14ac:dyDescent="0.2">
      <c r="A286" s="11" t="s">
        <v>422</v>
      </c>
      <c r="B286" s="12" t="s">
        <v>1</v>
      </c>
      <c r="C286" s="11">
        <v>667</v>
      </c>
      <c r="D286" s="11">
        <v>2642</v>
      </c>
      <c r="E286" s="11">
        <v>2</v>
      </c>
      <c r="F286" s="11">
        <v>1</v>
      </c>
    </row>
    <row r="287" spans="1:6" x14ac:dyDescent="0.2">
      <c r="A287" s="11" t="s">
        <v>422</v>
      </c>
      <c r="B287" s="12" t="s">
        <v>2</v>
      </c>
      <c r="C287" s="11">
        <v>831</v>
      </c>
      <c r="D287" s="11">
        <v>2161</v>
      </c>
      <c r="E287" s="11">
        <v>2</v>
      </c>
      <c r="F287" s="11">
        <v>2</v>
      </c>
    </row>
    <row r="288" spans="1:6" x14ac:dyDescent="0.2">
      <c r="A288" s="11" t="s">
        <v>422</v>
      </c>
      <c r="B288" s="12" t="s">
        <v>3</v>
      </c>
      <c r="C288" s="11">
        <v>791</v>
      </c>
      <c r="D288" s="11">
        <v>2385</v>
      </c>
      <c r="E288" s="11">
        <v>2</v>
      </c>
      <c r="F288" s="11">
        <v>3</v>
      </c>
    </row>
    <row r="289" spans="1:6" x14ac:dyDescent="0.2">
      <c r="A289" s="11" t="s">
        <v>422</v>
      </c>
      <c r="B289" s="12" t="s">
        <v>4</v>
      </c>
      <c r="C289" s="11">
        <v>885</v>
      </c>
      <c r="D289" s="11">
        <v>2426</v>
      </c>
      <c r="E289" s="11">
        <v>1</v>
      </c>
      <c r="F289" s="11">
        <v>4</v>
      </c>
    </row>
    <row r="290" spans="1:6" x14ac:dyDescent="0.2">
      <c r="A290" s="11" t="s">
        <v>422</v>
      </c>
      <c r="B290" s="12" t="s">
        <v>5</v>
      </c>
      <c r="C290" s="11">
        <v>1005</v>
      </c>
      <c r="D290" s="11">
        <v>2421</v>
      </c>
      <c r="E290" s="11">
        <v>4</v>
      </c>
      <c r="F290" s="11">
        <v>5</v>
      </c>
    </row>
    <row r="291" spans="1:6" x14ac:dyDescent="0.2">
      <c r="A291" s="11" t="s">
        <v>422</v>
      </c>
      <c r="B291" s="12" t="s">
        <v>6</v>
      </c>
      <c r="C291" s="11">
        <v>875</v>
      </c>
      <c r="D291" s="11">
        <v>2606</v>
      </c>
      <c r="E291" s="11">
        <v>3</v>
      </c>
      <c r="F291" s="11">
        <v>6</v>
      </c>
    </row>
    <row r="292" spans="1:6" x14ac:dyDescent="0.2">
      <c r="A292" s="11" t="s">
        <v>422</v>
      </c>
      <c r="B292" s="12" t="s">
        <v>7</v>
      </c>
      <c r="C292" s="11">
        <v>792</v>
      </c>
      <c r="D292" s="11">
        <v>2288</v>
      </c>
      <c r="E292" s="11">
        <v>3</v>
      </c>
      <c r="F292" s="11">
        <v>7</v>
      </c>
    </row>
    <row r="293" spans="1:6" x14ac:dyDescent="0.2">
      <c r="A293" s="11" t="s">
        <v>422</v>
      </c>
      <c r="B293" s="12" t="s">
        <v>8</v>
      </c>
      <c r="C293" s="11">
        <v>749</v>
      </c>
      <c r="D293" s="11">
        <v>2531</v>
      </c>
      <c r="E293" s="11">
        <v>2</v>
      </c>
      <c r="F293" s="11">
        <v>8</v>
      </c>
    </row>
    <row r="294" spans="1:6" x14ac:dyDescent="0.2">
      <c r="A294" s="11" t="s">
        <v>422</v>
      </c>
      <c r="B294" s="12" t="s">
        <v>951</v>
      </c>
      <c r="C294" s="11">
        <v>910</v>
      </c>
      <c r="D294" s="11">
        <v>2145</v>
      </c>
      <c r="E294" s="11">
        <v>4</v>
      </c>
      <c r="F294" s="11">
        <v>9</v>
      </c>
    </row>
    <row r="295" spans="1:6" x14ac:dyDescent="0.2">
      <c r="E295" s="11">
        <v>3</v>
      </c>
    </row>
    <row r="296" spans="1:6" x14ac:dyDescent="0.2">
      <c r="E296" s="11">
        <v>4</v>
      </c>
    </row>
    <row r="297" spans="1:6" x14ac:dyDescent="0.2">
      <c r="E297" s="11">
        <v>3</v>
      </c>
    </row>
    <row r="298" spans="1:6" x14ac:dyDescent="0.2">
      <c r="E298" s="11">
        <v>3</v>
      </c>
    </row>
    <row r="299" spans="1:6" x14ac:dyDescent="0.2">
      <c r="E299" s="11">
        <v>2</v>
      </c>
    </row>
    <row r="300" spans="1:6" x14ac:dyDescent="0.2">
      <c r="E300" s="11">
        <v>1</v>
      </c>
    </row>
    <row r="301" spans="1:6" x14ac:dyDescent="0.2">
      <c r="E301" s="11">
        <v>1</v>
      </c>
    </row>
    <row r="302" spans="1:6" x14ac:dyDescent="0.2">
      <c r="E302" s="11">
        <v>1</v>
      </c>
    </row>
    <row r="303" spans="1:6" x14ac:dyDescent="0.2">
      <c r="E303" s="11">
        <v>1</v>
      </c>
    </row>
    <row r="304" spans="1:6" x14ac:dyDescent="0.2">
      <c r="E304" s="11">
        <v>5</v>
      </c>
    </row>
    <row r="305" spans="5:5" x14ac:dyDescent="0.2">
      <c r="E305" s="11">
        <v>2</v>
      </c>
    </row>
    <row r="306" spans="5:5" x14ac:dyDescent="0.2">
      <c r="E306" s="11">
        <v>2</v>
      </c>
    </row>
    <row r="307" spans="5:5" x14ac:dyDescent="0.2">
      <c r="E307" s="11">
        <v>2</v>
      </c>
    </row>
    <row r="308" spans="5:5" x14ac:dyDescent="0.2">
      <c r="E308" s="11">
        <v>3</v>
      </c>
    </row>
    <row r="309" spans="5:5" x14ac:dyDescent="0.2">
      <c r="E309" s="11">
        <v>2</v>
      </c>
    </row>
    <row r="310" spans="5:5" x14ac:dyDescent="0.2">
      <c r="E310" s="11">
        <v>2</v>
      </c>
    </row>
    <row r="311" spans="5:5" x14ac:dyDescent="0.2">
      <c r="E311" s="11">
        <v>1</v>
      </c>
    </row>
    <row r="312" spans="5:5" x14ac:dyDescent="0.2">
      <c r="E312" s="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4800-6CC5-CA42-90FC-C6D0FE1ECA4F}">
  <dimension ref="A1:B92"/>
  <sheetViews>
    <sheetView zoomScale="175" workbookViewId="0">
      <selection sqref="A1:A88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s="14" t="s">
        <v>147</v>
      </c>
      <c r="B1" s="14" t="s">
        <v>1484</v>
      </c>
    </row>
    <row r="2" spans="1:2" x14ac:dyDescent="0.2">
      <c r="A2" s="14" t="s">
        <v>1559</v>
      </c>
      <c r="B2" s="14" t="s">
        <v>1560</v>
      </c>
    </row>
    <row r="3" spans="1:2" x14ac:dyDescent="0.2">
      <c r="A3" s="14" t="s">
        <v>1561</v>
      </c>
      <c r="B3" s="14" t="s">
        <v>1562</v>
      </c>
    </row>
    <row r="4" spans="1:2" x14ac:dyDescent="0.2">
      <c r="A4" s="14" t="s">
        <v>573</v>
      </c>
      <c r="B4" s="14" t="s">
        <v>1485</v>
      </c>
    </row>
    <row r="5" spans="1:2" x14ac:dyDescent="0.2">
      <c r="A5" s="14" t="s">
        <v>533</v>
      </c>
      <c r="B5" s="14" t="s">
        <v>1486</v>
      </c>
    </row>
    <row r="6" spans="1:2" x14ac:dyDescent="0.2">
      <c r="A6" s="14" t="s">
        <v>1563</v>
      </c>
      <c r="B6" s="14" t="s">
        <v>1563</v>
      </c>
    </row>
    <row r="7" spans="1:2" x14ac:dyDescent="0.2">
      <c r="A7" s="14" t="s">
        <v>317</v>
      </c>
      <c r="B7" s="14" t="s">
        <v>1487</v>
      </c>
    </row>
    <row r="8" spans="1:2" x14ac:dyDescent="0.2">
      <c r="A8" s="14" t="s">
        <v>115</v>
      </c>
      <c r="B8" s="14" t="s">
        <v>1488</v>
      </c>
    </row>
    <row r="9" spans="1:2" x14ac:dyDescent="0.2">
      <c r="A9" t="s">
        <v>1644</v>
      </c>
      <c r="B9" s="14" t="s">
        <v>1489</v>
      </c>
    </row>
    <row r="10" spans="1:2" x14ac:dyDescent="0.2">
      <c r="A10" s="14" t="s">
        <v>1564</v>
      </c>
      <c r="B10" s="14" t="s">
        <v>1565</v>
      </c>
    </row>
    <row r="11" spans="1:2" x14ac:dyDescent="0.2">
      <c r="A11" s="14" t="s">
        <v>1566</v>
      </c>
      <c r="B11" s="14" t="s">
        <v>1567</v>
      </c>
    </row>
    <row r="12" spans="1:2" x14ac:dyDescent="0.2">
      <c r="A12" s="14" t="s">
        <v>554</v>
      </c>
      <c r="B12" s="14" t="s">
        <v>1490</v>
      </c>
    </row>
    <row r="13" spans="1:2" x14ac:dyDescent="0.2">
      <c r="A13" s="14" t="s">
        <v>1568</v>
      </c>
      <c r="B13" s="14" t="s">
        <v>1569</v>
      </c>
    </row>
    <row r="14" spans="1:2" x14ac:dyDescent="0.2">
      <c r="A14" s="14" t="s">
        <v>89</v>
      </c>
      <c r="B14" s="14" t="s">
        <v>1491</v>
      </c>
    </row>
    <row r="15" spans="1:2" x14ac:dyDescent="0.2">
      <c r="A15" s="14" t="s">
        <v>1570</v>
      </c>
      <c r="B15" s="14" t="s">
        <v>1571</v>
      </c>
    </row>
    <row r="16" spans="1:2" x14ac:dyDescent="0.2">
      <c r="A16" s="14" t="s">
        <v>45</v>
      </c>
      <c r="B16" s="14" t="s">
        <v>1492</v>
      </c>
    </row>
    <row r="17" spans="1:2" x14ac:dyDescent="0.2">
      <c r="A17" s="14" t="s">
        <v>525</v>
      </c>
      <c r="B17" s="14" t="s">
        <v>1493</v>
      </c>
    </row>
    <row r="18" spans="1:2" x14ac:dyDescent="0.2">
      <c r="A18" s="14" t="s">
        <v>1572</v>
      </c>
      <c r="B18" s="14" t="s">
        <v>1573</v>
      </c>
    </row>
    <row r="19" spans="1:2" x14ac:dyDescent="0.2">
      <c r="A19" s="14" t="s">
        <v>1574</v>
      </c>
      <c r="B19" s="14" t="s">
        <v>1575</v>
      </c>
    </row>
    <row r="20" spans="1:2" x14ac:dyDescent="0.2">
      <c r="A20" s="14" t="s">
        <v>1645</v>
      </c>
      <c r="B20" s="14" t="s">
        <v>1494</v>
      </c>
    </row>
    <row r="21" spans="1:2" x14ac:dyDescent="0.2">
      <c r="A21" s="14" t="s">
        <v>494</v>
      </c>
      <c r="B21" s="14" t="s">
        <v>1495</v>
      </c>
    </row>
    <row r="22" spans="1:2" x14ac:dyDescent="0.2">
      <c r="A22" s="14" t="s">
        <v>268</v>
      </c>
      <c r="B22" s="14" t="s">
        <v>1496</v>
      </c>
    </row>
    <row r="23" spans="1:2" x14ac:dyDescent="0.2">
      <c r="A23" s="14" t="s">
        <v>708</v>
      </c>
      <c r="B23" s="14" t="s">
        <v>1576</v>
      </c>
    </row>
    <row r="24" spans="1:2" x14ac:dyDescent="0.2">
      <c r="A24" s="14" t="s">
        <v>1577</v>
      </c>
      <c r="B24" s="14" t="s">
        <v>1578</v>
      </c>
    </row>
    <row r="25" spans="1:2" x14ac:dyDescent="0.2">
      <c r="A25" s="14" t="s">
        <v>1579</v>
      </c>
      <c r="B25" s="14" t="s">
        <v>1580</v>
      </c>
    </row>
    <row r="26" spans="1:2" x14ac:dyDescent="0.2">
      <c r="A26" s="14" t="s">
        <v>216</v>
      </c>
      <c r="B26" s="14" t="s">
        <v>1497</v>
      </c>
    </row>
    <row r="27" spans="1:2" x14ac:dyDescent="0.2">
      <c r="A27" s="14" t="s">
        <v>450</v>
      </c>
      <c r="B27" s="14" t="s">
        <v>1498</v>
      </c>
    </row>
    <row r="28" spans="1:2" x14ac:dyDescent="0.2">
      <c r="A28" s="14" t="s">
        <v>1581</v>
      </c>
      <c r="B28" s="14" t="s">
        <v>1582</v>
      </c>
    </row>
    <row r="29" spans="1:2" x14ac:dyDescent="0.2">
      <c r="A29" s="14" t="s">
        <v>441</v>
      </c>
      <c r="B29" s="14" t="s">
        <v>1499</v>
      </c>
    </row>
    <row r="30" spans="1:2" x14ac:dyDescent="0.2">
      <c r="A30" s="14" t="s">
        <v>246</v>
      </c>
      <c r="B30" s="14" t="s">
        <v>1500</v>
      </c>
    </row>
    <row r="31" spans="1:2" x14ac:dyDescent="0.2">
      <c r="A31" s="14" t="s">
        <v>160</v>
      </c>
      <c r="B31" s="14" t="s">
        <v>1501</v>
      </c>
    </row>
    <row r="32" spans="1:2" x14ac:dyDescent="0.2">
      <c r="A32" s="14" t="s">
        <v>391</v>
      </c>
      <c r="B32" s="14" t="s">
        <v>1502</v>
      </c>
    </row>
    <row r="33" spans="1:2" x14ac:dyDescent="0.2">
      <c r="A33" s="14" t="s">
        <v>1583</v>
      </c>
      <c r="B33" s="14" t="s">
        <v>1584</v>
      </c>
    </row>
    <row r="34" spans="1:2" x14ac:dyDescent="0.2">
      <c r="A34" s="14" t="s">
        <v>60</v>
      </c>
      <c r="B34" s="14" t="s">
        <v>1503</v>
      </c>
    </row>
    <row r="35" spans="1:2" x14ac:dyDescent="0.2">
      <c r="A35" s="14" t="s">
        <v>384</v>
      </c>
      <c r="B35" s="14" t="s">
        <v>1504</v>
      </c>
    </row>
    <row r="36" spans="1:2" x14ac:dyDescent="0.2">
      <c r="A36" s="14" t="s">
        <v>516</v>
      </c>
      <c r="B36" s="14" t="s">
        <v>1505</v>
      </c>
    </row>
    <row r="37" spans="1:2" x14ac:dyDescent="0.2">
      <c r="A37" s="14" t="s">
        <v>1585</v>
      </c>
      <c r="B37" s="14" t="s">
        <v>1586</v>
      </c>
    </row>
    <row r="38" spans="1:2" x14ac:dyDescent="0.2">
      <c r="A38" s="14" t="s">
        <v>279</v>
      </c>
      <c r="B38" s="14" t="s">
        <v>1506</v>
      </c>
    </row>
    <row r="39" spans="1:2" x14ac:dyDescent="0.2">
      <c r="A39" s="14" t="s">
        <v>1587</v>
      </c>
      <c r="B39" s="14" t="s">
        <v>1588</v>
      </c>
    </row>
    <row r="40" spans="1:2" x14ac:dyDescent="0.2">
      <c r="A40" s="14" t="s">
        <v>190</v>
      </c>
      <c r="B40" s="14" t="s">
        <v>1507</v>
      </c>
    </row>
    <row r="41" spans="1:2" x14ac:dyDescent="0.2">
      <c r="A41" s="14" t="s">
        <v>1589</v>
      </c>
      <c r="B41" s="14" t="s">
        <v>1590</v>
      </c>
    </row>
    <row r="42" spans="1:2" x14ac:dyDescent="0.2">
      <c r="A42" s="14" t="s">
        <v>459</v>
      </c>
      <c r="B42" s="14" t="s">
        <v>1508</v>
      </c>
    </row>
    <row r="43" spans="1:2" x14ac:dyDescent="0.2">
      <c r="A43" s="14" t="s">
        <v>1591</v>
      </c>
      <c r="B43" s="14" t="s">
        <v>1592</v>
      </c>
    </row>
    <row r="44" spans="1:2" x14ac:dyDescent="0.2">
      <c r="A44" s="14" t="s">
        <v>1593</v>
      </c>
      <c r="B44" s="14" t="s">
        <v>1594</v>
      </c>
    </row>
    <row r="45" spans="1:2" x14ac:dyDescent="0.2">
      <c r="A45" s="14" t="s">
        <v>1595</v>
      </c>
      <c r="B45" s="14" t="s">
        <v>1596</v>
      </c>
    </row>
    <row r="46" spans="1:2" x14ac:dyDescent="0.2">
      <c r="A46" s="14" t="s">
        <v>249</v>
      </c>
      <c r="B46" s="14" t="s">
        <v>249</v>
      </c>
    </row>
    <row r="47" spans="1:2" x14ac:dyDescent="0.2">
      <c r="A47" s="14" t="s">
        <v>692</v>
      </c>
      <c r="B47" s="14" t="s">
        <v>1509</v>
      </c>
    </row>
    <row r="48" spans="1:2" x14ac:dyDescent="0.2">
      <c r="A48" s="14" t="s">
        <v>648</v>
      </c>
      <c r="B48" s="14" t="s">
        <v>1510</v>
      </c>
    </row>
    <row r="49" spans="1:2" x14ac:dyDescent="0.2">
      <c r="A49" s="14" t="s">
        <v>1597</v>
      </c>
      <c r="B49" s="14" t="s">
        <v>1598</v>
      </c>
    </row>
    <row r="50" spans="1:2" x14ac:dyDescent="0.2">
      <c r="A50" s="14" t="s">
        <v>1599</v>
      </c>
      <c r="B50" s="14" t="s">
        <v>1600</v>
      </c>
    </row>
    <row r="51" spans="1:2" x14ac:dyDescent="0.2">
      <c r="A51" s="14" t="s">
        <v>1601</v>
      </c>
      <c r="B51" s="14" t="s">
        <v>1602</v>
      </c>
    </row>
    <row r="52" spans="1:2" x14ac:dyDescent="0.2">
      <c r="A52" s="14" t="s">
        <v>179</v>
      </c>
      <c r="B52" s="14" t="s">
        <v>1511</v>
      </c>
    </row>
    <row r="53" spans="1:2" x14ac:dyDescent="0.2">
      <c r="A53" s="14" t="s">
        <v>1603</v>
      </c>
      <c r="B53" s="14" t="s">
        <v>1604</v>
      </c>
    </row>
    <row r="54" spans="1:2" x14ac:dyDescent="0.2">
      <c r="A54" s="14" t="s">
        <v>1605</v>
      </c>
      <c r="B54" s="14" t="s">
        <v>1606</v>
      </c>
    </row>
    <row r="55" spans="1:2" x14ac:dyDescent="0.2">
      <c r="A55" s="14" t="s">
        <v>1607</v>
      </c>
      <c r="B55" s="14" t="s">
        <v>1608</v>
      </c>
    </row>
    <row r="56" spans="1:2" x14ac:dyDescent="0.2">
      <c r="A56" s="14" t="s">
        <v>1609</v>
      </c>
      <c r="B56" s="14" t="s">
        <v>1610</v>
      </c>
    </row>
    <row r="57" spans="1:2" x14ac:dyDescent="0.2">
      <c r="A57" s="14" t="s">
        <v>1611</v>
      </c>
      <c r="B57" s="14" t="s">
        <v>1612</v>
      </c>
    </row>
    <row r="58" spans="1:2" x14ac:dyDescent="0.2">
      <c r="A58" s="14" t="s">
        <v>1613</v>
      </c>
      <c r="B58" s="14" t="s">
        <v>1614</v>
      </c>
    </row>
    <row r="59" spans="1:2" x14ac:dyDescent="0.2">
      <c r="A59" s="14" t="s">
        <v>599</v>
      </c>
      <c r="B59" s="14" t="s">
        <v>1512</v>
      </c>
    </row>
    <row r="60" spans="1:2" x14ac:dyDescent="0.2">
      <c r="A60" s="14" t="s">
        <v>499</v>
      </c>
      <c r="B60" s="14" t="s">
        <v>1513</v>
      </c>
    </row>
    <row r="61" spans="1:2" x14ac:dyDescent="0.2">
      <c r="A61" s="14" t="s">
        <v>1615</v>
      </c>
      <c r="B61" s="14" t="s">
        <v>1616</v>
      </c>
    </row>
    <row r="62" spans="1:2" x14ac:dyDescent="0.2">
      <c r="A62" s="14" t="s">
        <v>368</v>
      </c>
      <c r="B62" s="14" t="s">
        <v>1514</v>
      </c>
    </row>
    <row r="63" spans="1:2" x14ac:dyDescent="0.2">
      <c r="A63" s="14" t="s">
        <v>126</v>
      </c>
      <c r="B63" s="14" t="s">
        <v>1515</v>
      </c>
    </row>
    <row r="64" spans="1:2" x14ac:dyDescent="0.2">
      <c r="A64" s="14" t="s">
        <v>1617</v>
      </c>
      <c r="B64" s="14" t="s">
        <v>1618</v>
      </c>
    </row>
    <row r="65" spans="1:2" x14ac:dyDescent="0.2">
      <c r="A65" s="14" t="s">
        <v>1619</v>
      </c>
      <c r="B65" s="14" t="s">
        <v>1620</v>
      </c>
    </row>
    <row r="66" spans="1:2" x14ac:dyDescent="0.2">
      <c r="A66" s="14" t="s">
        <v>713</v>
      </c>
      <c r="B66" s="14" t="s">
        <v>1516</v>
      </c>
    </row>
    <row r="67" spans="1:2" x14ac:dyDescent="0.2">
      <c r="A67" s="14" t="s">
        <v>333</v>
      </c>
      <c r="B67" s="14" t="s">
        <v>1517</v>
      </c>
    </row>
    <row r="68" spans="1:2" x14ac:dyDescent="0.2">
      <c r="A68" s="14" t="s">
        <v>657</v>
      </c>
      <c r="B68" s="14" t="s">
        <v>1518</v>
      </c>
    </row>
    <row r="69" spans="1:2" x14ac:dyDescent="0.2">
      <c r="A69" s="14" t="s">
        <v>1621</v>
      </c>
      <c r="B69" s="14" t="s">
        <v>1622</v>
      </c>
    </row>
    <row r="70" spans="1:2" x14ac:dyDescent="0.2">
      <c r="A70" s="14" t="s">
        <v>1623</v>
      </c>
      <c r="B70" s="14" t="s">
        <v>1624</v>
      </c>
    </row>
    <row r="71" spans="1:2" x14ac:dyDescent="0.2">
      <c r="A71" s="14" t="s">
        <v>1625</v>
      </c>
      <c r="B71" s="14" t="s">
        <v>1626</v>
      </c>
    </row>
    <row r="72" spans="1:2" x14ac:dyDescent="0.2">
      <c r="A72" s="14" t="s">
        <v>617</v>
      </c>
      <c r="B72" s="14" t="s">
        <v>1519</v>
      </c>
    </row>
    <row r="73" spans="1:2" x14ac:dyDescent="0.2">
      <c r="A73" s="14" t="s">
        <v>1627</v>
      </c>
      <c r="B73" s="14" t="s">
        <v>1628</v>
      </c>
    </row>
    <row r="74" spans="1:2" x14ac:dyDescent="0.2">
      <c r="A74" s="14" t="s">
        <v>1629</v>
      </c>
      <c r="B74" s="14" t="s">
        <v>1520</v>
      </c>
    </row>
    <row r="75" spans="1:2" x14ac:dyDescent="0.2">
      <c r="A75" s="14" t="s">
        <v>1630</v>
      </c>
      <c r="B75" s="14" t="s">
        <v>1631</v>
      </c>
    </row>
    <row r="76" spans="1:2" x14ac:dyDescent="0.2">
      <c r="A76" s="14" t="s">
        <v>402</v>
      </c>
      <c r="B76" s="14" t="s">
        <v>1521</v>
      </c>
    </row>
    <row r="77" spans="1:2" x14ac:dyDescent="0.2">
      <c r="A77" s="14" t="s">
        <v>716</v>
      </c>
      <c r="B77" s="14" t="s">
        <v>1522</v>
      </c>
    </row>
    <row r="78" spans="1:2" x14ac:dyDescent="0.2">
      <c r="A78" s="14" t="s">
        <v>296</v>
      </c>
      <c r="B78" s="14" t="s">
        <v>1523</v>
      </c>
    </row>
    <row r="79" spans="1:2" x14ac:dyDescent="0.2">
      <c r="A79" s="14" t="s">
        <v>1632</v>
      </c>
      <c r="B79" s="14" t="s">
        <v>1633</v>
      </c>
    </row>
    <row r="80" spans="1:2" x14ac:dyDescent="0.2">
      <c r="A80" s="14" t="s">
        <v>1634</v>
      </c>
      <c r="B80" s="14" t="s">
        <v>1635</v>
      </c>
    </row>
    <row r="81" spans="1:2" x14ac:dyDescent="0.2">
      <c r="A81" s="14" t="s">
        <v>326</v>
      </c>
      <c r="B81" s="14" t="s">
        <v>1524</v>
      </c>
    </row>
    <row r="82" spans="1:2" x14ac:dyDescent="0.2">
      <c r="A82" s="14" t="s">
        <v>1636</v>
      </c>
      <c r="B82" s="14" t="s">
        <v>1637</v>
      </c>
    </row>
    <row r="83" spans="1:2" x14ac:dyDescent="0.2">
      <c r="A83" s="14" t="s">
        <v>1646</v>
      </c>
      <c r="B83" s="14" t="s">
        <v>1525</v>
      </c>
    </row>
    <row r="84" spans="1:2" x14ac:dyDescent="0.2">
      <c r="A84" s="14" t="s">
        <v>30</v>
      </c>
      <c r="B84" s="14" t="s">
        <v>1526</v>
      </c>
    </row>
    <row r="85" spans="1:2" x14ac:dyDescent="0.2">
      <c r="A85" s="14" t="s">
        <v>1638</v>
      </c>
      <c r="B85" s="14" t="s">
        <v>1639</v>
      </c>
    </row>
    <row r="86" spans="1:2" x14ac:dyDescent="0.2">
      <c r="A86" s="14" t="s">
        <v>422</v>
      </c>
      <c r="B86" s="14" t="s">
        <v>1527</v>
      </c>
    </row>
    <row r="87" spans="1:2" x14ac:dyDescent="0.2">
      <c r="A87" s="14" t="s">
        <v>1640</v>
      </c>
      <c r="B87" s="14" t="s">
        <v>1641</v>
      </c>
    </row>
    <row r="88" spans="1:2" x14ac:dyDescent="0.2">
      <c r="A88" s="14" t="s">
        <v>1642</v>
      </c>
      <c r="B88" s="14" t="s">
        <v>1643</v>
      </c>
    </row>
    <row r="91" spans="1:2" x14ac:dyDescent="0.2">
      <c r="A91" s="14" t="s">
        <v>1484</v>
      </c>
      <c r="B91">
        <f>MATCH(A91,B1:B88,0)</f>
        <v>1</v>
      </c>
    </row>
    <row r="92" spans="1:2" x14ac:dyDescent="0.2">
      <c r="A92" t="str" cm="1">
        <f t="array" aca="1" ref="A92" ca="1">INDIRECT("a"&amp;B91)</f>
        <v>Andromeda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0EE4-2A0E-9243-9350-3D637157F339}">
  <dimension ref="A1:N312"/>
  <sheetViews>
    <sheetView zoomScale="177" workbookViewId="0">
      <selection activeCell="G2" sqref="G2"/>
    </sheetView>
  </sheetViews>
  <sheetFormatPr baseColWidth="10" defaultRowHeight="16" x14ac:dyDescent="0.2"/>
  <cols>
    <col min="1" max="1" width="11.6640625" style="11" bestFit="1" customWidth="1"/>
    <col min="2" max="2" width="9.1640625" style="11" bestFit="1" customWidth="1"/>
    <col min="3" max="3" width="8.83203125" style="11" bestFit="1" customWidth="1"/>
    <col min="4" max="4" width="5.83203125" style="11" bestFit="1" customWidth="1"/>
    <col min="5" max="5" width="5.33203125" style="11" bestFit="1" customWidth="1"/>
    <col min="6" max="6" width="3.33203125" style="11" bestFit="1" customWidth="1"/>
    <col min="7" max="8" width="12.33203125" style="11" bestFit="1" customWidth="1"/>
    <col min="9" max="10" width="5.1640625" style="11" bestFit="1" customWidth="1"/>
    <col min="11" max="11" width="6.83203125" style="11" bestFit="1" customWidth="1"/>
    <col min="12" max="16384" width="10.83203125" style="11"/>
  </cols>
  <sheetData>
    <row r="1" spans="1:14" x14ac:dyDescent="0.2">
      <c r="A1" s="11" t="s">
        <v>1478</v>
      </c>
      <c r="B1" s="11" t="s">
        <v>1479</v>
      </c>
      <c r="C1" s="11" t="s">
        <v>1480</v>
      </c>
      <c r="D1" s="11" t="s">
        <v>1481</v>
      </c>
      <c r="E1" s="11" t="s">
        <v>1482</v>
      </c>
      <c r="F1" s="11" t="s">
        <v>1483</v>
      </c>
      <c r="G1" s="11" t="s">
        <v>956</v>
      </c>
      <c r="H1" s="11" t="s">
        <v>957</v>
      </c>
      <c r="I1" s="11" t="s">
        <v>960</v>
      </c>
      <c r="J1" s="11" t="s">
        <v>961</v>
      </c>
      <c r="K1" s="11" t="s">
        <v>959</v>
      </c>
      <c r="L1" s="11" t="s">
        <v>1556</v>
      </c>
      <c r="M1" s="11" t="s">
        <v>1555</v>
      </c>
      <c r="N1" s="11" t="s">
        <v>1557</v>
      </c>
    </row>
    <row r="2" spans="1:14" x14ac:dyDescent="0.2">
      <c r="A2" s="11" t="s">
        <v>963</v>
      </c>
      <c r="B2" s="11">
        <v>2.0971000000000002</v>
      </c>
      <c r="C2" s="11">
        <v>29.090599999999998</v>
      </c>
      <c r="D2" s="11" t="s">
        <v>964</v>
      </c>
      <c r="E2" s="11" t="str">
        <f t="shared" ref="E2:E65" si="0">RIGHT(A2,3)</f>
        <v>And</v>
      </c>
      <c r="F2" s="12" t="s">
        <v>1</v>
      </c>
      <c r="G2" s="11">
        <f>TAN(PI()/4-C2*PI()/360)*1000</f>
        <v>587.9805482719878</v>
      </c>
      <c r="H2" s="11">
        <f>PI()*B2/180</f>
        <v>3.6601299743573082E-2</v>
      </c>
      <c r="I2" s="11">
        <f t="shared" ref="I2:I65" si="1">ROUND(1800+COS(H2)*G2,0)</f>
        <v>2388</v>
      </c>
      <c r="J2" s="11">
        <f t="shared" ref="J2:J65" si="2">ROUND(2200-SIN(H2)*G2,0)</f>
        <v>2178</v>
      </c>
      <c r="K2" s="11" t="str">
        <f>IF(G2&gt;1650,"YES","")</f>
        <v/>
      </c>
      <c r="N2" s="11">
        <f>IF(OR(VALUE(D2)&gt;5,G2&gt;1650),0,ROUNDUP(5-D2,0))</f>
        <v>3</v>
      </c>
    </row>
    <row r="3" spans="1:14" x14ac:dyDescent="0.2">
      <c r="A3" s="11" t="s">
        <v>965</v>
      </c>
      <c r="B3" s="11">
        <v>17.4329</v>
      </c>
      <c r="C3" s="11">
        <v>35.620600000000003</v>
      </c>
      <c r="D3" s="11" t="s">
        <v>964</v>
      </c>
      <c r="E3" s="11" t="str">
        <f t="shared" si="0"/>
        <v>And</v>
      </c>
      <c r="F3" s="12" t="s">
        <v>2</v>
      </c>
      <c r="G3" s="11">
        <f t="shared" ref="G3:G66" si="3">TAN(PI()/4-C3*PI()/360)*1000</f>
        <v>513.7029622612697</v>
      </c>
      <c r="H3" s="11">
        <f t="shared" ref="H3:H66" si="4">PI()*B3/180</f>
        <v>0.30426150317091949</v>
      </c>
      <c r="I3" s="11">
        <f t="shared" si="1"/>
        <v>2290</v>
      </c>
      <c r="J3" s="11">
        <f t="shared" si="2"/>
        <v>2046</v>
      </c>
      <c r="K3" s="11" t="str">
        <f t="shared" ref="K3:K66" si="5">IF(G3&gt;1650,"YES","")</f>
        <v/>
      </c>
      <c r="N3" s="11">
        <f t="shared" ref="N3:N66" si="6">IF(OR(VALUE(D3)&gt;5,G3&gt;1650),0,ROUNDUP(5-D3,0))</f>
        <v>3</v>
      </c>
    </row>
    <row r="4" spans="1:14" x14ac:dyDescent="0.2">
      <c r="A4" s="11" t="s">
        <v>966</v>
      </c>
      <c r="B4" s="11">
        <v>30.975000000000001</v>
      </c>
      <c r="C4" s="11">
        <v>42.329700000000003</v>
      </c>
      <c r="D4" s="11" t="s">
        <v>967</v>
      </c>
      <c r="E4" s="11" t="str">
        <f t="shared" si="0"/>
        <v>And</v>
      </c>
      <c r="F4" s="12" t="s">
        <v>3</v>
      </c>
      <c r="G4" s="11">
        <f t="shared" si="3"/>
        <v>441.7855727912638</v>
      </c>
      <c r="H4" s="11">
        <f t="shared" si="4"/>
        <v>0.54061573580524358</v>
      </c>
      <c r="I4" s="11">
        <f t="shared" si="1"/>
        <v>2179</v>
      </c>
      <c r="J4" s="11">
        <f t="shared" si="2"/>
        <v>1973</v>
      </c>
      <c r="K4" s="11" t="str">
        <f t="shared" si="5"/>
        <v/>
      </c>
      <c r="N4" s="11">
        <f t="shared" si="6"/>
        <v>3</v>
      </c>
    </row>
    <row r="5" spans="1:14" x14ac:dyDescent="0.2">
      <c r="A5" s="11" t="s">
        <v>968</v>
      </c>
      <c r="B5" s="11">
        <v>9.8321000000000005</v>
      </c>
      <c r="C5" s="11">
        <v>30.860800000000001</v>
      </c>
      <c r="D5" s="11" t="s">
        <v>969</v>
      </c>
      <c r="E5" s="11" t="str">
        <f t="shared" si="0"/>
        <v>And</v>
      </c>
      <c r="F5" s="12" t="s">
        <v>4</v>
      </c>
      <c r="G5" s="11">
        <f t="shared" si="3"/>
        <v>567.37747078937173</v>
      </c>
      <c r="H5" s="11">
        <f t="shared" si="4"/>
        <v>0.1716025173853345</v>
      </c>
      <c r="I5" s="11">
        <f t="shared" si="1"/>
        <v>2359</v>
      </c>
      <c r="J5" s="11">
        <f t="shared" si="2"/>
        <v>2103</v>
      </c>
      <c r="K5" s="11" t="str">
        <f t="shared" si="5"/>
        <v/>
      </c>
      <c r="N5" s="11">
        <f t="shared" si="6"/>
        <v>2</v>
      </c>
    </row>
    <row r="6" spans="1:14" x14ac:dyDescent="0.2">
      <c r="A6" s="11" t="s">
        <v>970</v>
      </c>
      <c r="B6" s="11">
        <v>14.1883</v>
      </c>
      <c r="C6" s="11">
        <v>38.499400000000001</v>
      </c>
      <c r="D6" s="11" t="s">
        <v>971</v>
      </c>
      <c r="E6" s="11" t="str">
        <f t="shared" si="0"/>
        <v>And</v>
      </c>
      <c r="F6" s="12" t="s">
        <v>14</v>
      </c>
      <c r="G6" s="11">
        <f t="shared" si="3"/>
        <v>482.34919499784291</v>
      </c>
      <c r="H6" s="11">
        <f t="shared" si="4"/>
        <v>0.24763255026071146</v>
      </c>
      <c r="I6" s="11">
        <f t="shared" si="1"/>
        <v>2268</v>
      </c>
      <c r="J6" s="11">
        <f t="shared" si="2"/>
        <v>2082</v>
      </c>
      <c r="K6" s="11" t="str">
        <f t="shared" si="5"/>
        <v/>
      </c>
      <c r="N6" s="11">
        <f t="shared" si="6"/>
        <v>2</v>
      </c>
    </row>
    <row r="7" spans="1:14" x14ac:dyDescent="0.2">
      <c r="A7" s="11" t="s">
        <v>972</v>
      </c>
      <c r="B7" s="11">
        <v>12.4533</v>
      </c>
      <c r="C7" s="11">
        <v>41.078899999999997</v>
      </c>
      <c r="D7" s="11" t="s">
        <v>973</v>
      </c>
      <c r="E7" s="11" t="str">
        <f t="shared" si="0"/>
        <v>And</v>
      </c>
      <c r="F7" s="12" t="s">
        <v>951</v>
      </c>
      <c r="G7" s="11">
        <f t="shared" si="3"/>
        <v>454.89498502217117</v>
      </c>
      <c r="H7" s="11">
        <f t="shared" si="4"/>
        <v>0.21735108773860984</v>
      </c>
      <c r="I7" s="11">
        <f t="shared" si="1"/>
        <v>2244</v>
      </c>
      <c r="J7" s="11">
        <f t="shared" si="2"/>
        <v>2102</v>
      </c>
      <c r="K7" s="11" t="str">
        <f t="shared" si="5"/>
        <v/>
      </c>
      <c r="N7" s="11">
        <f t="shared" si="6"/>
        <v>1</v>
      </c>
    </row>
    <row r="8" spans="1:14" x14ac:dyDescent="0.2">
      <c r="A8" s="11" t="s">
        <v>974</v>
      </c>
      <c r="B8" s="11">
        <v>297.69580000000002</v>
      </c>
      <c r="C8" s="11">
        <v>8.8682999999999996</v>
      </c>
      <c r="D8" s="11" t="s">
        <v>975</v>
      </c>
      <c r="E8" s="11" t="str">
        <f t="shared" si="0"/>
        <v>Aql</v>
      </c>
      <c r="F8" s="12" t="s">
        <v>1</v>
      </c>
      <c r="G8" s="11">
        <f t="shared" si="3"/>
        <v>856.07029941638598</v>
      </c>
      <c r="H8" s="11">
        <f t="shared" si="4"/>
        <v>5.1957718793585359</v>
      </c>
      <c r="I8" s="11">
        <f t="shared" si="1"/>
        <v>2198</v>
      </c>
      <c r="J8" s="11">
        <f t="shared" si="2"/>
        <v>2958</v>
      </c>
      <c r="K8" s="11" t="str">
        <f t="shared" si="5"/>
        <v/>
      </c>
      <c r="N8" s="11">
        <f t="shared" si="6"/>
        <v>5</v>
      </c>
    </row>
    <row r="9" spans="1:14" x14ac:dyDescent="0.2">
      <c r="A9" s="11" t="s">
        <v>976</v>
      </c>
      <c r="B9" s="11">
        <v>298.82830000000001</v>
      </c>
      <c r="C9" s="11">
        <v>6.4066999999999998</v>
      </c>
      <c r="D9" s="11" t="s">
        <v>977</v>
      </c>
      <c r="E9" s="11" t="str">
        <f t="shared" si="0"/>
        <v>Aql</v>
      </c>
      <c r="F9" s="12" t="s">
        <v>2</v>
      </c>
      <c r="G9" s="11">
        <f t="shared" si="3"/>
        <v>893.99798718702482</v>
      </c>
      <c r="H9" s="11">
        <f t="shared" si="4"/>
        <v>5.2155377331373716</v>
      </c>
      <c r="I9" s="11">
        <f t="shared" si="1"/>
        <v>2231</v>
      </c>
      <c r="J9" s="11">
        <f t="shared" si="2"/>
        <v>2983</v>
      </c>
      <c r="K9" s="11" t="str">
        <f t="shared" si="5"/>
        <v/>
      </c>
      <c r="N9" s="11">
        <f t="shared" si="6"/>
        <v>2</v>
      </c>
    </row>
    <row r="10" spans="1:14" x14ac:dyDescent="0.2">
      <c r="A10" s="11" t="s">
        <v>978</v>
      </c>
      <c r="B10" s="11">
        <v>296.565</v>
      </c>
      <c r="C10" s="11">
        <v>10.613300000000001</v>
      </c>
      <c r="D10" s="11" t="s">
        <v>979</v>
      </c>
      <c r="E10" s="11" t="str">
        <f t="shared" si="0"/>
        <v>Aql</v>
      </c>
      <c r="F10" s="12" t="s">
        <v>3</v>
      </c>
      <c r="G10" s="11">
        <f t="shared" si="3"/>
        <v>830.01995159248554</v>
      </c>
      <c r="H10" s="11">
        <f t="shared" si="4"/>
        <v>5.1760356961769833</v>
      </c>
      <c r="I10" s="11">
        <f t="shared" si="1"/>
        <v>2171</v>
      </c>
      <c r="J10" s="11">
        <f t="shared" si="2"/>
        <v>2942</v>
      </c>
      <c r="K10" s="11" t="str">
        <f t="shared" si="5"/>
        <v/>
      </c>
      <c r="N10" s="11">
        <f t="shared" si="6"/>
        <v>3</v>
      </c>
    </row>
    <row r="11" spans="1:14" x14ac:dyDescent="0.2">
      <c r="A11" s="11" t="s">
        <v>980</v>
      </c>
      <c r="B11" s="11">
        <v>291.37459999999999</v>
      </c>
      <c r="C11" s="11">
        <v>3.1147</v>
      </c>
      <c r="D11" s="11" t="s">
        <v>981</v>
      </c>
      <c r="E11" s="11" t="str">
        <f t="shared" si="0"/>
        <v>Aql</v>
      </c>
      <c r="F11" s="12" t="s">
        <v>4</v>
      </c>
      <c r="G11" s="11">
        <f t="shared" si="3"/>
        <v>947.06403904690001</v>
      </c>
      <c r="H11" s="11">
        <f t="shared" si="4"/>
        <v>5.085446126681469</v>
      </c>
      <c r="I11" s="11">
        <f t="shared" si="1"/>
        <v>2145</v>
      </c>
      <c r="J11" s="11">
        <f t="shared" si="2"/>
        <v>3082</v>
      </c>
      <c r="K11" s="11" t="str">
        <f t="shared" si="5"/>
        <v/>
      </c>
      <c r="N11" s="11">
        <f t="shared" si="6"/>
        <v>2</v>
      </c>
    </row>
    <row r="12" spans="1:14" x14ac:dyDescent="0.2">
      <c r="A12" s="11" t="s">
        <v>982</v>
      </c>
      <c r="B12" s="11">
        <v>284.9058</v>
      </c>
      <c r="C12" s="11">
        <v>15.068300000000001</v>
      </c>
      <c r="D12" s="11" t="s">
        <v>983</v>
      </c>
      <c r="E12" s="11" t="str">
        <f t="shared" si="0"/>
        <v>Aql</v>
      </c>
      <c r="F12" s="12" t="s">
        <v>5</v>
      </c>
      <c r="G12" s="11">
        <f t="shared" si="3"/>
        <v>766.380453935334</v>
      </c>
      <c r="H12" s="11">
        <f t="shared" si="4"/>
        <v>4.9725442680284608</v>
      </c>
      <c r="I12" s="11">
        <f t="shared" si="1"/>
        <v>1997</v>
      </c>
      <c r="J12" s="11">
        <f t="shared" si="2"/>
        <v>2941</v>
      </c>
      <c r="K12" s="11" t="str">
        <f t="shared" si="5"/>
        <v/>
      </c>
      <c r="N12" s="11">
        <f t="shared" si="6"/>
        <v>1</v>
      </c>
    </row>
    <row r="13" spans="1:14" x14ac:dyDescent="0.2">
      <c r="A13" s="11" t="s">
        <v>984</v>
      </c>
      <c r="B13" s="11">
        <v>286.35250000000002</v>
      </c>
      <c r="C13" s="11">
        <v>13.863300000000001</v>
      </c>
      <c r="D13" s="11" t="s">
        <v>985</v>
      </c>
      <c r="E13" s="11" t="str">
        <f t="shared" si="0"/>
        <v>Aql</v>
      </c>
      <c r="F13" s="12" t="s">
        <v>6</v>
      </c>
      <c r="G13" s="11">
        <f t="shared" si="3"/>
        <v>783.20852679597601</v>
      </c>
      <c r="H13" s="11">
        <f t="shared" si="4"/>
        <v>4.9977939463170626</v>
      </c>
      <c r="I13" s="11">
        <f t="shared" si="1"/>
        <v>2021</v>
      </c>
      <c r="J13" s="11">
        <f t="shared" si="2"/>
        <v>2952</v>
      </c>
      <c r="K13" s="11" t="str">
        <f t="shared" si="5"/>
        <v/>
      </c>
      <c r="N13" s="11">
        <f t="shared" si="6"/>
        <v>3</v>
      </c>
    </row>
    <row r="14" spans="1:14" x14ac:dyDescent="0.2">
      <c r="A14" s="11" t="s">
        <v>986</v>
      </c>
      <c r="B14" s="11">
        <v>298.11829999999998</v>
      </c>
      <c r="C14" s="11">
        <v>1.0056</v>
      </c>
      <c r="D14" s="11" t="s">
        <v>987</v>
      </c>
      <c r="E14" s="11" t="str">
        <f t="shared" si="0"/>
        <v>Aql</v>
      </c>
      <c r="F14" s="12" t="s">
        <v>7</v>
      </c>
      <c r="G14" s="11">
        <f t="shared" si="3"/>
        <v>982.60120580230603</v>
      </c>
      <c r="H14" s="11">
        <f t="shared" si="4"/>
        <v>5.2031458954482108</v>
      </c>
      <c r="I14" s="11">
        <f t="shared" si="1"/>
        <v>2263</v>
      </c>
      <c r="J14" s="11">
        <f t="shared" si="2"/>
        <v>3067</v>
      </c>
      <c r="K14" s="11" t="str">
        <f t="shared" si="5"/>
        <v/>
      </c>
      <c r="N14" s="11">
        <f t="shared" si="6"/>
        <v>2</v>
      </c>
    </row>
    <row r="15" spans="1:14" x14ac:dyDescent="0.2">
      <c r="A15" s="11" t="s">
        <v>988</v>
      </c>
      <c r="B15" s="11">
        <v>302.8263</v>
      </c>
      <c r="C15" s="11">
        <v>-0.82140000000000002</v>
      </c>
      <c r="D15" s="11" t="s">
        <v>989</v>
      </c>
      <c r="E15" s="11" t="str">
        <f t="shared" si="0"/>
        <v>Aql</v>
      </c>
      <c r="F15" s="12" t="s">
        <v>8</v>
      </c>
      <c r="G15" s="11">
        <f t="shared" si="3"/>
        <v>1014.439887876802</v>
      </c>
      <c r="H15" s="11">
        <f t="shared" si="4"/>
        <v>5.2853159966321037</v>
      </c>
      <c r="I15" s="11">
        <f t="shared" si="1"/>
        <v>2350</v>
      </c>
      <c r="J15" s="11">
        <f t="shared" si="2"/>
        <v>3052</v>
      </c>
      <c r="K15" s="11" t="str">
        <f t="shared" si="5"/>
        <v/>
      </c>
      <c r="N15" s="11">
        <f t="shared" si="6"/>
        <v>2</v>
      </c>
    </row>
    <row r="16" spans="1:14" x14ac:dyDescent="0.2">
      <c r="A16" s="11" t="s">
        <v>990</v>
      </c>
      <c r="B16" s="11">
        <v>286.56209999999999</v>
      </c>
      <c r="C16" s="11">
        <v>-4.8825000000000003</v>
      </c>
      <c r="D16" s="11" t="s">
        <v>991</v>
      </c>
      <c r="E16" s="11" t="str">
        <f t="shared" si="0"/>
        <v>Aql</v>
      </c>
      <c r="F16" s="12" t="s">
        <v>13</v>
      </c>
      <c r="G16" s="11">
        <f t="shared" si="3"/>
        <v>1089.0644486800086</v>
      </c>
      <c r="H16" s="11">
        <f t="shared" si="4"/>
        <v>5.0014521564292425</v>
      </c>
      <c r="I16" s="11">
        <f t="shared" si="1"/>
        <v>2110</v>
      </c>
      <c r="J16" s="11">
        <f t="shared" si="2"/>
        <v>3244</v>
      </c>
      <c r="K16" s="11" t="str">
        <f t="shared" si="5"/>
        <v/>
      </c>
      <c r="N16" s="11">
        <f t="shared" si="6"/>
        <v>2</v>
      </c>
    </row>
    <row r="17" spans="1:14" x14ac:dyDescent="0.2">
      <c r="A17" s="11" t="s">
        <v>992</v>
      </c>
      <c r="B17" s="11">
        <v>347.36169999999998</v>
      </c>
      <c r="C17" s="11">
        <v>-21.172499999999999</v>
      </c>
      <c r="D17" s="11" t="s">
        <v>993</v>
      </c>
      <c r="E17" s="11" t="str">
        <f t="shared" si="0"/>
        <v>Aqr</v>
      </c>
      <c r="F17" s="11">
        <v>88</v>
      </c>
      <c r="G17" s="11">
        <f t="shared" si="3"/>
        <v>1459.7115743381632</v>
      </c>
      <c r="H17" s="11">
        <f t="shared" si="4"/>
        <v>6.0626053603247874</v>
      </c>
      <c r="I17" s="11">
        <f t="shared" si="1"/>
        <v>3224</v>
      </c>
      <c r="J17" s="11">
        <f t="shared" si="2"/>
        <v>2519</v>
      </c>
      <c r="K17" s="11" t="str">
        <f t="shared" si="5"/>
        <v/>
      </c>
      <c r="N17" s="11">
        <f t="shared" si="6"/>
        <v>2</v>
      </c>
    </row>
    <row r="18" spans="1:14" x14ac:dyDescent="0.2">
      <c r="A18" s="11" t="s">
        <v>994</v>
      </c>
      <c r="B18" s="11">
        <v>331.44580000000002</v>
      </c>
      <c r="C18" s="11">
        <v>-0.31969999999999998</v>
      </c>
      <c r="D18" s="11" t="s">
        <v>995</v>
      </c>
      <c r="E18" s="11" t="str">
        <f t="shared" si="0"/>
        <v>Aqr</v>
      </c>
      <c r="F18" s="12" t="s">
        <v>1</v>
      </c>
      <c r="G18" s="11">
        <f t="shared" si="3"/>
        <v>1005.5954429116514</v>
      </c>
      <c r="H18" s="11">
        <f t="shared" si="4"/>
        <v>5.784820501906621</v>
      </c>
      <c r="I18" s="11">
        <f t="shared" si="1"/>
        <v>2683</v>
      </c>
      <c r="J18" s="11">
        <f t="shared" si="2"/>
        <v>2681</v>
      </c>
      <c r="K18" s="11" t="str">
        <f t="shared" si="5"/>
        <v/>
      </c>
      <c r="N18" s="11">
        <f t="shared" si="6"/>
        <v>3</v>
      </c>
    </row>
    <row r="19" spans="1:14" x14ac:dyDescent="0.2">
      <c r="A19" s="11" t="s">
        <v>996</v>
      </c>
      <c r="B19" s="11">
        <v>322.88959999999997</v>
      </c>
      <c r="C19" s="11">
        <v>-5.5711000000000004</v>
      </c>
      <c r="D19" s="11" t="s">
        <v>997</v>
      </c>
      <c r="E19" s="11" t="str">
        <f t="shared" si="0"/>
        <v>Aqr</v>
      </c>
      <c r="F19" s="12" t="s">
        <v>2</v>
      </c>
      <c r="G19" s="11">
        <f t="shared" si="3"/>
        <v>1102.2875561706844</v>
      </c>
      <c r="H19" s="11">
        <f t="shared" si="4"/>
        <v>5.6354866404474819</v>
      </c>
      <c r="I19" s="11">
        <f t="shared" si="1"/>
        <v>2679</v>
      </c>
      <c r="J19" s="11">
        <f t="shared" si="2"/>
        <v>2865</v>
      </c>
      <c r="K19" s="11" t="str">
        <f t="shared" si="5"/>
        <v/>
      </c>
      <c r="N19" s="11">
        <f t="shared" si="6"/>
        <v>3</v>
      </c>
    </row>
    <row r="20" spans="1:14" x14ac:dyDescent="0.2">
      <c r="A20" s="11" t="s">
        <v>998</v>
      </c>
      <c r="B20" s="11">
        <v>335.41419999999999</v>
      </c>
      <c r="C20" s="11">
        <v>-1.3872</v>
      </c>
      <c r="D20" s="11" t="s">
        <v>999</v>
      </c>
      <c r="E20" s="11" t="str">
        <f t="shared" si="0"/>
        <v>Aqr</v>
      </c>
      <c r="F20" s="12" t="s">
        <v>3</v>
      </c>
      <c r="G20" s="11">
        <f t="shared" si="3"/>
        <v>1024.5091021063279</v>
      </c>
      <c r="H20" s="11">
        <f t="shared" si="4"/>
        <v>5.8540821479427638</v>
      </c>
      <c r="I20" s="11">
        <f t="shared" si="1"/>
        <v>2732</v>
      </c>
      <c r="J20" s="11">
        <f t="shared" si="2"/>
        <v>2626</v>
      </c>
      <c r="K20" s="11" t="str">
        <f t="shared" si="5"/>
        <v/>
      </c>
      <c r="N20" s="11">
        <f t="shared" si="6"/>
        <v>2</v>
      </c>
    </row>
    <row r="21" spans="1:14" x14ac:dyDescent="0.2">
      <c r="A21" s="11" t="s">
        <v>1000</v>
      </c>
      <c r="B21" s="11">
        <v>343.66250000000002</v>
      </c>
      <c r="C21" s="11">
        <v>-15.8208</v>
      </c>
      <c r="D21" s="11" t="s">
        <v>969</v>
      </c>
      <c r="E21" s="11" t="str">
        <f t="shared" si="0"/>
        <v>Aqr</v>
      </c>
      <c r="F21" s="12" t="s">
        <v>4</v>
      </c>
      <c r="G21" s="11">
        <f t="shared" si="3"/>
        <v>1322.7359917779656</v>
      </c>
      <c r="H21" s="11">
        <f t="shared" si="4"/>
        <v>5.9980421406350137</v>
      </c>
      <c r="I21" s="11">
        <f t="shared" si="1"/>
        <v>3069</v>
      </c>
      <c r="J21" s="11">
        <f t="shared" si="2"/>
        <v>2572</v>
      </c>
      <c r="K21" s="11" t="str">
        <f t="shared" si="5"/>
        <v/>
      </c>
      <c r="N21" s="11">
        <f t="shared" si="6"/>
        <v>2</v>
      </c>
    </row>
    <row r="22" spans="1:14" x14ac:dyDescent="0.2">
      <c r="A22" s="11" t="s">
        <v>1001</v>
      </c>
      <c r="B22" s="11">
        <v>311.91919999999999</v>
      </c>
      <c r="C22" s="11">
        <v>-9.4957999999999991</v>
      </c>
      <c r="D22" s="11" t="s">
        <v>1002</v>
      </c>
      <c r="E22" s="11" t="str">
        <f t="shared" si="0"/>
        <v>Aqr</v>
      </c>
      <c r="F22" s="12" t="s">
        <v>5</v>
      </c>
      <c r="G22" s="11">
        <f t="shared" si="3"/>
        <v>1181.1599173851869</v>
      </c>
      <c r="H22" s="11">
        <f t="shared" si="4"/>
        <v>5.4440170401866963</v>
      </c>
      <c r="I22" s="11">
        <f t="shared" si="1"/>
        <v>2589</v>
      </c>
      <c r="J22" s="11">
        <f t="shared" si="2"/>
        <v>3079</v>
      </c>
      <c r="K22" s="11" t="str">
        <f t="shared" si="5"/>
        <v/>
      </c>
      <c r="N22" s="11">
        <f t="shared" si="6"/>
        <v>2</v>
      </c>
    </row>
    <row r="23" spans="1:14" x14ac:dyDescent="0.2">
      <c r="A23" s="11" t="s">
        <v>1003</v>
      </c>
      <c r="B23" s="11">
        <v>337.20870000000002</v>
      </c>
      <c r="C23" s="11">
        <v>-0.02</v>
      </c>
      <c r="D23" s="11" t="s">
        <v>1004</v>
      </c>
      <c r="E23" s="11" t="str">
        <f t="shared" si="0"/>
        <v>Aqr</v>
      </c>
      <c r="F23" s="12" t="s">
        <v>6</v>
      </c>
      <c r="G23" s="11">
        <f t="shared" si="3"/>
        <v>1000.3491267880634</v>
      </c>
      <c r="H23" s="11">
        <f t="shared" si="4"/>
        <v>5.8854020813698034</v>
      </c>
      <c r="I23" s="11">
        <f t="shared" si="1"/>
        <v>2722</v>
      </c>
      <c r="J23" s="11">
        <f t="shared" si="2"/>
        <v>2588</v>
      </c>
      <c r="K23" s="11" t="str">
        <f t="shared" si="5"/>
        <v/>
      </c>
      <c r="N23" s="11">
        <f t="shared" si="6"/>
        <v>1</v>
      </c>
    </row>
    <row r="24" spans="1:14" x14ac:dyDescent="0.2">
      <c r="A24" s="11" t="s">
        <v>1005</v>
      </c>
      <c r="B24" s="11">
        <v>338.83920000000001</v>
      </c>
      <c r="C24" s="11">
        <v>-0.11749999999999999</v>
      </c>
      <c r="D24" s="11" t="s">
        <v>983</v>
      </c>
      <c r="E24" s="11" t="str">
        <f t="shared" si="0"/>
        <v>Aqr</v>
      </c>
      <c r="F24" s="12" t="s">
        <v>7</v>
      </c>
      <c r="G24" s="11">
        <f t="shared" si="3"/>
        <v>1002.0528675618203</v>
      </c>
      <c r="H24" s="11">
        <f t="shared" si="4"/>
        <v>5.9138596748235699</v>
      </c>
      <c r="I24" s="11">
        <f t="shared" si="1"/>
        <v>2734</v>
      </c>
      <c r="J24" s="11">
        <f t="shared" si="2"/>
        <v>2562</v>
      </c>
      <c r="K24" s="11" t="str">
        <f t="shared" si="5"/>
        <v/>
      </c>
      <c r="N24" s="11">
        <f t="shared" si="6"/>
        <v>1</v>
      </c>
    </row>
    <row r="25" spans="1:14" x14ac:dyDescent="0.2">
      <c r="A25" s="11" t="s">
        <v>1006</v>
      </c>
      <c r="B25" s="11">
        <v>343.15370000000001</v>
      </c>
      <c r="C25" s="11">
        <v>-7.5796999999999999</v>
      </c>
      <c r="D25" s="11" t="s">
        <v>1007</v>
      </c>
      <c r="E25" s="11" t="str">
        <f t="shared" si="0"/>
        <v>Aqr</v>
      </c>
      <c r="F25" s="12" t="s">
        <v>13</v>
      </c>
      <c r="G25" s="11">
        <f t="shared" si="3"/>
        <v>1141.8825779478154</v>
      </c>
      <c r="H25" s="11">
        <f t="shared" si="4"/>
        <v>5.9891619054008656</v>
      </c>
      <c r="I25" s="11">
        <f t="shared" si="1"/>
        <v>2893</v>
      </c>
      <c r="J25" s="11">
        <f t="shared" si="2"/>
        <v>2531</v>
      </c>
      <c r="K25" s="11" t="str">
        <f t="shared" si="5"/>
        <v/>
      </c>
      <c r="N25" s="11">
        <f t="shared" si="6"/>
        <v>2</v>
      </c>
    </row>
    <row r="26" spans="1:14" x14ac:dyDescent="0.2">
      <c r="A26" s="11" t="s">
        <v>1008</v>
      </c>
      <c r="B26" s="11">
        <v>342.39789999999999</v>
      </c>
      <c r="C26" s="11">
        <v>-13.592499999999999</v>
      </c>
      <c r="D26" s="11" t="s">
        <v>1009</v>
      </c>
      <c r="E26" s="11" t="str">
        <f t="shared" si="0"/>
        <v>Aqr</v>
      </c>
      <c r="F26" s="12" t="s">
        <v>20</v>
      </c>
      <c r="G26" s="11">
        <f t="shared" si="3"/>
        <v>1270.6021973740646</v>
      </c>
      <c r="H26" s="11">
        <f t="shared" si="4"/>
        <v>5.9759707069142918</v>
      </c>
      <c r="I26" s="11">
        <f t="shared" si="1"/>
        <v>3011</v>
      </c>
      <c r="J26" s="11">
        <f t="shared" si="2"/>
        <v>2584</v>
      </c>
      <c r="K26" s="11" t="str">
        <f t="shared" si="5"/>
        <v/>
      </c>
      <c r="N26" s="11">
        <f t="shared" si="6"/>
        <v>1</v>
      </c>
    </row>
    <row r="27" spans="1:14" x14ac:dyDescent="0.2">
      <c r="A27" s="11" t="s">
        <v>1010</v>
      </c>
      <c r="B27" s="11">
        <v>42.495800000000003</v>
      </c>
      <c r="C27" s="11">
        <v>27.2606</v>
      </c>
      <c r="D27" s="11" t="s">
        <v>1011</v>
      </c>
      <c r="E27" s="11" t="str">
        <f t="shared" si="0"/>
        <v>Ari</v>
      </c>
      <c r="F27" s="12" t="s">
        <v>952</v>
      </c>
      <c r="G27" s="11">
        <f t="shared" si="3"/>
        <v>609.67696712539384</v>
      </c>
      <c r="H27" s="11">
        <f t="shared" si="4"/>
        <v>0.74169162826900625</v>
      </c>
      <c r="I27" s="11">
        <f t="shared" si="1"/>
        <v>2250</v>
      </c>
      <c r="J27" s="11">
        <f t="shared" si="2"/>
        <v>1788</v>
      </c>
      <c r="K27" s="11" t="str">
        <f t="shared" si="5"/>
        <v/>
      </c>
      <c r="N27" s="11">
        <f t="shared" si="6"/>
        <v>2</v>
      </c>
    </row>
    <row r="28" spans="1:14" x14ac:dyDescent="0.2">
      <c r="A28" s="11" t="s">
        <v>1012</v>
      </c>
      <c r="B28" s="11">
        <v>31.793299999999999</v>
      </c>
      <c r="C28" s="11">
        <v>23.462499999999999</v>
      </c>
      <c r="D28" s="11" t="s">
        <v>1013</v>
      </c>
      <c r="E28" s="11" t="str">
        <f t="shared" si="0"/>
        <v>Ari</v>
      </c>
      <c r="F28" s="12" t="s">
        <v>1</v>
      </c>
      <c r="G28" s="11">
        <f t="shared" si="3"/>
        <v>656.09674652976742</v>
      </c>
      <c r="H28" s="11">
        <f t="shared" si="4"/>
        <v>0.5548977650743131</v>
      </c>
      <c r="I28" s="11">
        <f t="shared" si="1"/>
        <v>2358</v>
      </c>
      <c r="J28" s="11">
        <f t="shared" si="2"/>
        <v>1854</v>
      </c>
      <c r="K28" s="11" t="str">
        <f t="shared" si="5"/>
        <v/>
      </c>
      <c r="N28" s="11">
        <f t="shared" si="6"/>
        <v>3</v>
      </c>
    </row>
    <row r="29" spans="1:14" x14ac:dyDescent="0.2">
      <c r="A29" s="11" t="s">
        <v>1014</v>
      </c>
      <c r="B29" s="11">
        <v>28.66</v>
      </c>
      <c r="C29" s="11">
        <v>20.8081</v>
      </c>
      <c r="D29" s="11" t="s">
        <v>1015</v>
      </c>
      <c r="E29" s="11" t="str">
        <f t="shared" si="0"/>
        <v>Ari</v>
      </c>
      <c r="F29" s="12" t="s">
        <v>2</v>
      </c>
      <c r="G29" s="11">
        <f t="shared" si="3"/>
        <v>689.74947184885798</v>
      </c>
      <c r="H29" s="11">
        <f t="shared" si="4"/>
        <v>0.50021136362157492</v>
      </c>
      <c r="I29" s="11">
        <f t="shared" si="1"/>
        <v>2405</v>
      </c>
      <c r="J29" s="11">
        <f t="shared" si="2"/>
        <v>1869</v>
      </c>
      <c r="K29" s="11" t="str">
        <f t="shared" si="5"/>
        <v/>
      </c>
      <c r="N29" s="11">
        <f t="shared" si="6"/>
        <v>3</v>
      </c>
    </row>
    <row r="30" spans="1:14" x14ac:dyDescent="0.2">
      <c r="A30" s="11" t="s">
        <v>1016</v>
      </c>
      <c r="B30" s="11">
        <v>79.172499999999999</v>
      </c>
      <c r="C30" s="11">
        <v>45.998100000000001</v>
      </c>
      <c r="D30" s="11" t="s">
        <v>1017</v>
      </c>
      <c r="E30" s="11" t="str">
        <f t="shared" si="0"/>
        <v>Aur</v>
      </c>
      <c r="F30" s="12" t="s">
        <v>1</v>
      </c>
      <c r="G30" s="11">
        <f t="shared" si="3"/>
        <v>404.0455131673836</v>
      </c>
      <c r="H30" s="11">
        <f t="shared" si="4"/>
        <v>1.3818208020352105</v>
      </c>
      <c r="I30" s="11">
        <f t="shared" si="1"/>
        <v>1876</v>
      </c>
      <c r="J30" s="11">
        <f t="shared" si="2"/>
        <v>1803</v>
      </c>
      <c r="K30" s="11" t="str">
        <f t="shared" si="5"/>
        <v/>
      </c>
      <c r="N30" s="11">
        <f t="shared" si="6"/>
        <v>5</v>
      </c>
    </row>
    <row r="31" spans="1:14" x14ac:dyDescent="0.2">
      <c r="A31" s="11" t="s">
        <v>1018</v>
      </c>
      <c r="B31" s="11">
        <v>89.882099999999994</v>
      </c>
      <c r="C31" s="11">
        <v>44.947499999999998</v>
      </c>
      <c r="D31" s="11" t="s">
        <v>1019</v>
      </c>
      <c r="E31" s="11" t="str">
        <f t="shared" si="0"/>
        <v>Aur</v>
      </c>
      <c r="F31" s="12" t="s">
        <v>2</v>
      </c>
      <c r="G31" s="11">
        <f t="shared" si="3"/>
        <v>414.75041914840386</v>
      </c>
      <c r="H31" s="11">
        <f t="shared" si="4"/>
        <v>1.5687385836067951</v>
      </c>
      <c r="I31" s="11">
        <f t="shared" si="1"/>
        <v>1801</v>
      </c>
      <c r="J31" s="11">
        <f t="shared" si="2"/>
        <v>1785</v>
      </c>
      <c r="K31" s="11" t="str">
        <f t="shared" si="5"/>
        <v/>
      </c>
      <c r="N31" s="11">
        <f t="shared" si="6"/>
        <v>4</v>
      </c>
    </row>
    <row r="32" spans="1:14" x14ac:dyDescent="0.2">
      <c r="A32" s="11" t="s">
        <v>1020</v>
      </c>
      <c r="B32" s="11">
        <v>75.492099999999994</v>
      </c>
      <c r="C32" s="11">
        <v>43.823300000000003</v>
      </c>
      <c r="D32" s="11" t="s">
        <v>985</v>
      </c>
      <c r="E32" s="11" t="str">
        <f t="shared" si="0"/>
        <v>Aur</v>
      </c>
      <c r="F32" s="12" t="s">
        <v>5</v>
      </c>
      <c r="G32" s="11">
        <f t="shared" si="3"/>
        <v>426.29584350890855</v>
      </c>
      <c r="H32" s="11">
        <f t="shared" si="4"/>
        <v>1.3175857042448111</v>
      </c>
      <c r="I32" s="11">
        <f t="shared" si="1"/>
        <v>1907</v>
      </c>
      <c r="J32" s="11">
        <f t="shared" si="2"/>
        <v>1787</v>
      </c>
      <c r="K32" s="11" t="str">
        <f t="shared" si="5"/>
        <v/>
      </c>
      <c r="N32" s="11">
        <f t="shared" si="6"/>
        <v>3</v>
      </c>
    </row>
    <row r="33" spans="1:14" x14ac:dyDescent="0.2">
      <c r="A33" s="11" t="s">
        <v>1021</v>
      </c>
      <c r="B33" s="11">
        <v>76.628799999999998</v>
      </c>
      <c r="C33" s="11">
        <v>41.234400000000001</v>
      </c>
      <c r="D33" s="11" t="s">
        <v>1022</v>
      </c>
      <c r="E33" s="11" t="str">
        <f t="shared" si="0"/>
        <v>Aur</v>
      </c>
      <c r="F33" s="12" t="s">
        <v>7</v>
      </c>
      <c r="G33" s="11">
        <f t="shared" si="3"/>
        <v>453.25819898124524</v>
      </c>
      <c r="H33" s="11">
        <f t="shared" si="4"/>
        <v>1.3374248618522309</v>
      </c>
      <c r="I33" s="11">
        <f t="shared" si="1"/>
        <v>1905</v>
      </c>
      <c r="J33" s="11">
        <f t="shared" si="2"/>
        <v>1759</v>
      </c>
      <c r="K33" s="11" t="str">
        <f t="shared" si="5"/>
        <v/>
      </c>
      <c r="N33" s="11">
        <f t="shared" si="6"/>
        <v>2</v>
      </c>
    </row>
    <row r="34" spans="1:14" x14ac:dyDescent="0.2">
      <c r="A34" s="11" t="s">
        <v>1023</v>
      </c>
      <c r="B34" s="11">
        <v>89.930400000000006</v>
      </c>
      <c r="C34" s="11">
        <v>37.212499999999999</v>
      </c>
      <c r="D34" s="11" t="s">
        <v>1024</v>
      </c>
      <c r="E34" s="11" t="str">
        <f t="shared" si="0"/>
        <v>Aur</v>
      </c>
      <c r="F34" s="12" t="s">
        <v>8</v>
      </c>
      <c r="G34" s="11">
        <f t="shared" si="3"/>
        <v>496.26835531941447</v>
      </c>
      <c r="H34" s="11">
        <f t="shared" si="4"/>
        <v>1.5695815776355087</v>
      </c>
      <c r="I34" s="11">
        <f t="shared" si="1"/>
        <v>1801</v>
      </c>
      <c r="J34" s="11">
        <f t="shared" si="2"/>
        <v>1704</v>
      </c>
      <c r="K34" s="11" t="str">
        <f t="shared" si="5"/>
        <v/>
      </c>
      <c r="N34" s="11">
        <f t="shared" si="6"/>
        <v>3</v>
      </c>
    </row>
    <row r="35" spans="1:14" x14ac:dyDescent="0.2">
      <c r="A35" s="11" t="s">
        <v>1025</v>
      </c>
      <c r="B35" s="11">
        <v>74.2483</v>
      </c>
      <c r="C35" s="11">
        <v>33.1661</v>
      </c>
      <c r="D35" s="11" t="s">
        <v>1026</v>
      </c>
      <c r="E35" s="11" t="str">
        <f t="shared" si="0"/>
        <v>Aur</v>
      </c>
      <c r="F35" s="12" t="s">
        <v>9</v>
      </c>
      <c r="G35" s="11">
        <f t="shared" si="3"/>
        <v>541.08036559498316</v>
      </c>
      <c r="H35" s="11">
        <f t="shared" si="4"/>
        <v>1.2958772990085059</v>
      </c>
      <c r="I35" s="11">
        <f t="shared" si="1"/>
        <v>1947</v>
      </c>
      <c r="J35" s="11">
        <f t="shared" si="2"/>
        <v>1679</v>
      </c>
      <c r="K35" s="11" t="str">
        <f t="shared" si="5"/>
        <v/>
      </c>
      <c r="N35" s="11">
        <f t="shared" si="6"/>
        <v>3</v>
      </c>
    </row>
    <row r="36" spans="1:14" x14ac:dyDescent="0.2">
      <c r="A36" s="11" t="s">
        <v>1027</v>
      </c>
      <c r="B36" s="11">
        <v>213.91540000000001</v>
      </c>
      <c r="C36" s="11">
        <v>19.182500000000001</v>
      </c>
      <c r="D36" s="11">
        <v>-0.04</v>
      </c>
      <c r="E36" s="11" t="str">
        <f t="shared" si="0"/>
        <v>Boo</v>
      </c>
      <c r="F36" s="12" t="s">
        <v>1</v>
      </c>
      <c r="G36" s="11">
        <f t="shared" si="3"/>
        <v>710.89287877728123</v>
      </c>
      <c r="H36" s="11">
        <f t="shared" si="4"/>
        <v>3.7335280507206785</v>
      </c>
      <c r="I36" s="11">
        <f t="shared" si="1"/>
        <v>1210</v>
      </c>
      <c r="J36" s="11">
        <f t="shared" si="2"/>
        <v>2597</v>
      </c>
      <c r="K36" s="11" t="str">
        <f t="shared" si="5"/>
        <v/>
      </c>
      <c r="N36" s="11">
        <f t="shared" si="6"/>
        <v>6</v>
      </c>
    </row>
    <row r="37" spans="1:14" x14ac:dyDescent="0.2">
      <c r="A37" s="11" t="s">
        <v>1028</v>
      </c>
      <c r="B37" s="11">
        <v>225.48670000000001</v>
      </c>
      <c r="C37" s="11">
        <v>40.390599999999999</v>
      </c>
      <c r="D37" s="11" t="s">
        <v>1029</v>
      </c>
      <c r="E37" s="11" t="str">
        <f t="shared" si="0"/>
        <v>Boo</v>
      </c>
      <c r="F37" s="12" t="s">
        <v>2</v>
      </c>
      <c r="G37" s="11">
        <f t="shared" si="3"/>
        <v>462.16441790075743</v>
      </c>
      <c r="H37" s="11">
        <f t="shared" si="4"/>
        <v>3.9354853344566978</v>
      </c>
      <c r="I37" s="11">
        <f t="shared" si="1"/>
        <v>1476</v>
      </c>
      <c r="J37" s="11">
        <f t="shared" si="2"/>
        <v>2530</v>
      </c>
      <c r="K37" s="11" t="str">
        <f t="shared" si="5"/>
        <v/>
      </c>
      <c r="N37" s="11">
        <f t="shared" si="6"/>
        <v>2</v>
      </c>
    </row>
    <row r="38" spans="1:14" x14ac:dyDescent="0.2">
      <c r="A38" s="11" t="s">
        <v>1030</v>
      </c>
      <c r="B38" s="11">
        <v>218.0196</v>
      </c>
      <c r="C38" s="11">
        <v>38.308300000000003</v>
      </c>
      <c r="D38" s="11" t="s">
        <v>1031</v>
      </c>
      <c r="E38" s="11" t="str">
        <f t="shared" si="0"/>
        <v>Boo</v>
      </c>
      <c r="F38" s="12" t="s">
        <v>3</v>
      </c>
      <c r="G38" s="11">
        <f t="shared" si="3"/>
        <v>484.40651341112527</v>
      </c>
      <c r="H38" s="11">
        <f t="shared" si="4"/>
        <v>3.8051598538810292</v>
      </c>
      <c r="I38" s="11">
        <f t="shared" si="1"/>
        <v>1418</v>
      </c>
      <c r="J38" s="11">
        <f t="shared" si="2"/>
        <v>2498</v>
      </c>
      <c r="K38" s="11" t="str">
        <f t="shared" si="5"/>
        <v/>
      </c>
      <c r="N38" s="11">
        <f t="shared" si="6"/>
        <v>2</v>
      </c>
    </row>
    <row r="39" spans="1:14" x14ac:dyDescent="0.2">
      <c r="A39" s="11" t="s">
        <v>1032</v>
      </c>
      <c r="B39" s="11">
        <v>228.8758</v>
      </c>
      <c r="C39" s="11">
        <v>33.314700000000002</v>
      </c>
      <c r="D39" s="11" t="s">
        <v>1033</v>
      </c>
      <c r="E39" s="11" t="str">
        <f t="shared" si="0"/>
        <v>Boo</v>
      </c>
      <c r="F39" s="12" t="s">
        <v>4</v>
      </c>
      <c r="G39" s="11">
        <f t="shared" si="3"/>
        <v>539.40510495769854</v>
      </c>
      <c r="H39" s="11">
        <f t="shared" si="4"/>
        <v>3.9946362881360375</v>
      </c>
      <c r="I39" s="11">
        <f t="shared" si="1"/>
        <v>1445</v>
      </c>
      <c r="J39" s="11">
        <f t="shared" si="2"/>
        <v>2606</v>
      </c>
      <c r="K39" s="11" t="str">
        <f t="shared" si="5"/>
        <v/>
      </c>
      <c r="N39" s="11">
        <f t="shared" si="6"/>
        <v>2</v>
      </c>
    </row>
    <row r="40" spans="1:14" x14ac:dyDescent="0.2">
      <c r="A40" s="11" t="s">
        <v>1034</v>
      </c>
      <c r="B40" s="11">
        <v>221.2467</v>
      </c>
      <c r="C40" s="11">
        <v>27.074200000000001</v>
      </c>
      <c r="D40" s="11" t="s">
        <v>1035</v>
      </c>
      <c r="E40" s="11" t="str">
        <f t="shared" si="0"/>
        <v>Boo</v>
      </c>
      <c r="F40" s="12" t="s">
        <v>5</v>
      </c>
      <c r="G40" s="11">
        <f t="shared" si="3"/>
        <v>611.91046538917249</v>
      </c>
      <c r="H40" s="11">
        <f t="shared" si="4"/>
        <v>3.8614833741721384</v>
      </c>
      <c r="I40" s="11">
        <f t="shared" si="1"/>
        <v>1340</v>
      </c>
      <c r="J40" s="11">
        <f t="shared" si="2"/>
        <v>2603</v>
      </c>
      <c r="K40" s="11" t="str">
        <f t="shared" si="5"/>
        <v/>
      </c>
      <c r="N40" s="11">
        <f t="shared" si="6"/>
        <v>3</v>
      </c>
    </row>
    <row r="41" spans="1:14" x14ac:dyDescent="0.2">
      <c r="A41" s="11" t="s">
        <v>1036</v>
      </c>
      <c r="B41" s="11">
        <v>208.6712</v>
      </c>
      <c r="C41" s="11">
        <v>18.3978</v>
      </c>
      <c r="D41" s="11" t="s">
        <v>1037</v>
      </c>
      <c r="E41" s="11" t="str">
        <f t="shared" si="0"/>
        <v>Boo</v>
      </c>
      <c r="F41" s="12" t="s">
        <v>7</v>
      </c>
      <c r="G41" s="11">
        <f t="shared" si="3"/>
        <v>721.25193176261303</v>
      </c>
      <c r="H41" s="11">
        <f t="shared" si="4"/>
        <v>3.6419994940875915</v>
      </c>
      <c r="I41" s="11">
        <f t="shared" si="1"/>
        <v>1167</v>
      </c>
      <c r="J41" s="11">
        <f t="shared" si="2"/>
        <v>2546</v>
      </c>
      <c r="K41" s="11" t="str">
        <f t="shared" si="5"/>
        <v/>
      </c>
      <c r="N41" s="11">
        <f t="shared" si="6"/>
        <v>3</v>
      </c>
    </row>
    <row r="42" spans="1:14" x14ac:dyDescent="0.2">
      <c r="A42" s="11" t="s">
        <v>1038</v>
      </c>
      <c r="B42" s="11">
        <v>217.95750000000001</v>
      </c>
      <c r="C42" s="11">
        <v>30.371400000000001</v>
      </c>
      <c r="D42" s="11" t="s">
        <v>1039</v>
      </c>
      <c r="E42" s="11" t="str">
        <f t="shared" si="0"/>
        <v>Boo</v>
      </c>
      <c r="F42" s="12" t="s">
        <v>18</v>
      </c>
      <c r="G42" s="11">
        <f t="shared" si="3"/>
        <v>573.03689020978379</v>
      </c>
      <c r="H42" s="11">
        <f t="shared" si="4"/>
        <v>3.8040760044155411</v>
      </c>
      <c r="I42" s="11">
        <f t="shared" si="1"/>
        <v>1348</v>
      </c>
      <c r="J42" s="11">
        <f t="shared" si="2"/>
        <v>2552</v>
      </c>
      <c r="K42" s="11" t="str">
        <f t="shared" si="5"/>
        <v/>
      </c>
      <c r="N42" s="11">
        <f t="shared" si="6"/>
        <v>2</v>
      </c>
    </row>
    <row r="43" spans="1:14" x14ac:dyDescent="0.2">
      <c r="A43" s="11" t="s">
        <v>1040</v>
      </c>
      <c r="B43" s="11">
        <v>304.5138</v>
      </c>
      <c r="C43" s="11">
        <v>-12.544700000000001</v>
      </c>
      <c r="D43" s="11" t="s">
        <v>1041</v>
      </c>
      <c r="E43" s="11" t="str">
        <f t="shared" si="0"/>
        <v>Cap</v>
      </c>
      <c r="F43" s="12" t="s">
        <v>1</v>
      </c>
      <c r="G43" s="11">
        <f t="shared" si="3"/>
        <v>1246.970324282521</v>
      </c>
      <c r="H43" s="11">
        <f t="shared" si="4"/>
        <v>5.3147684277595086</v>
      </c>
      <c r="I43" s="11">
        <f t="shared" si="1"/>
        <v>2507</v>
      </c>
      <c r="J43" s="11">
        <f t="shared" si="2"/>
        <v>3227</v>
      </c>
      <c r="K43" s="11" t="str">
        <f t="shared" si="5"/>
        <v/>
      </c>
      <c r="N43" s="11">
        <f t="shared" si="6"/>
        <v>2</v>
      </c>
    </row>
    <row r="44" spans="1:14" x14ac:dyDescent="0.2">
      <c r="A44" s="11" t="s">
        <v>1042</v>
      </c>
      <c r="B44" s="11">
        <v>305.25290000000001</v>
      </c>
      <c r="C44" s="11">
        <v>-14.7814</v>
      </c>
      <c r="D44" s="11" t="s">
        <v>1043</v>
      </c>
      <c r="E44" s="11" t="str">
        <f t="shared" si="0"/>
        <v>Cap</v>
      </c>
      <c r="F44" s="12" t="s">
        <v>2</v>
      </c>
      <c r="G44" s="11">
        <f t="shared" si="3"/>
        <v>1298.0905502461208</v>
      </c>
      <c r="H44" s="11">
        <f t="shared" si="4"/>
        <v>5.3276681562609989</v>
      </c>
      <c r="I44" s="11">
        <f t="shared" si="1"/>
        <v>2549</v>
      </c>
      <c r="J44" s="11">
        <f t="shared" si="2"/>
        <v>3260</v>
      </c>
      <c r="K44" s="11" t="str">
        <f t="shared" si="5"/>
        <v/>
      </c>
      <c r="N44" s="11">
        <f t="shared" si="6"/>
        <v>2</v>
      </c>
    </row>
    <row r="45" spans="1:14" x14ac:dyDescent="0.2">
      <c r="A45" s="11" t="s">
        <v>1044</v>
      </c>
      <c r="B45" s="11">
        <v>325.02289999999999</v>
      </c>
      <c r="C45" s="11">
        <v>-16.662199999999999</v>
      </c>
      <c r="D45" s="11" t="s">
        <v>1045</v>
      </c>
      <c r="E45" s="11" t="str">
        <f t="shared" si="0"/>
        <v>Cap</v>
      </c>
      <c r="F45" s="12" t="s">
        <v>3</v>
      </c>
      <c r="G45" s="11">
        <f t="shared" si="3"/>
        <v>1343.1238085926318</v>
      </c>
      <c r="H45" s="11">
        <f t="shared" si="4"/>
        <v>5.6727197493802777</v>
      </c>
      <c r="I45" s="11">
        <f t="shared" si="1"/>
        <v>2901</v>
      </c>
      <c r="J45" s="11">
        <f t="shared" si="2"/>
        <v>2970</v>
      </c>
      <c r="K45" s="11" t="str">
        <f t="shared" si="5"/>
        <v/>
      </c>
      <c r="N45" s="11">
        <f t="shared" si="6"/>
        <v>2</v>
      </c>
    </row>
    <row r="46" spans="1:14" x14ac:dyDescent="0.2">
      <c r="A46" s="11" t="s">
        <v>1046</v>
      </c>
      <c r="B46" s="11">
        <v>326.76</v>
      </c>
      <c r="C46" s="11">
        <v>-16.127199999999998</v>
      </c>
      <c r="D46" s="11" t="s">
        <v>1047</v>
      </c>
      <c r="E46" s="11" t="str">
        <f t="shared" si="0"/>
        <v>Cap</v>
      </c>
      <c r="F46" s="12" t="s">
        <v>4</v>
      </c>
      <c r="G46" s="11">
        <f t="shared" si="3"/>
        <v>1330.1141886597397</v>
      </c>
      <c r="H46" s="11">
        <f t="shared" si="4"/>
        <v>5.7030378638166708</v>
      </c>
      <c r="I46" s="11">
        <f t="shared" si="1"/>
        <v>2912</v>
      </c>
      <c r="J46" s="11">
        <f t="shared" si="2"/>
        <v>2929</v>
      </c>
      <c r="K46" s="11" t="str">
        <f t="shared" si="5"/>
        <v/>
      </c>
      <c r="N46" s="11">
        <f t="shared" si="6"/>
        <v>3</v>
      </c>
    </row>
    <row r="47" spans="1:14" x14ac:dyDescent="0.2">
      <c r="A47" s="11" t="s">
        <v>1048</v>
      </c>
      <c r="B47" s="11">
        <v>321.66669999999999</v>
      </c>
      <c r="C47" s="11">
        <v>-22.4114</v>
      </c>
      <c r="D47" s="11" t="s">
        <v>1007</v>
      </c>
      <c r="E47" s="11" t="str">
        <f t="shared" si="0"/>
        <v>Cap</v>
      </c>
      <c r="F47" s="12" t="s">
        <v>6</v>
      </c>
      <c r="G47" s="11">
        <f t="shared" si="3"/>
        <v>1494.1036838195052</v>
      </c>
      <c r="H47" s="11">
        <f t="shared" si="4"/>
        <v>5.6141430090248443</v>
      </c>
      <c r="I47" s="11">
        <f t="shared" si="1"/>
        <v>2972</v>
      </c>
      <c r="J47" s="11">
        <f t="shared" si="2"/>
        <v>3127</v>
      </c>
      <c r="K47" s="11" t="str">
        <f t="shared" si="5"/>
        <v/>
      </c>
      <c r="N47" s="11">
        <f t="shared" si="6"/>
        <v>2</v>
      </c>
    </row>
    <row r="48" spans="1:14" x14ac:dyDescent="0.2">
      <c r="A48" s="11" t="s">
        <v>1049</v>
      </c>
      <c r="B48" s="11">
        <v>316.48669999999998</v>
      </c>
      <c r="C48" s="11">
        <v>-17.232800000000001</v>
      </c>
      <c r="D48" s="11" t="s">
        <v>1050</v>
      </c>
      <c r="E48" s="11" t="str">
        <f t="shared" si="0"/>
        <v>Cap</v>
      </c>
      <c r="F48" s="12" t="s">
        <v>8</v>
      </c>
      <c r="G48" s="11">
        <f t="shared" si="3"/>
        <v>1357.1801474271765</v>
      </c>
      <c r="H48" s="11">
        <f t="shared" si="4"/>
        <v>5.5237349537715374</v>
      </c>
      <c r="I48" s="11">
        <f t="shared" si="1"/>
        <v>2784</v>
      </c>
      <c r="J48" s="11">
        <f t="shared" si="2"/>
        <v>3134</v>
      </c>
      <c r="K48" s="11" t="str">
        <f t="shared" si="5"/>
        <v/>
      </c>
      <c r="N48" s="11">
        <f t="shared" si="6"/>
        <v>1</v>
      </c>
    </row>
    <row r="49" spans="1:14" x14ac:dyDescent="0.2">
      <c r="A49" s="11" t="s">
        <v>1051</v>
      </c>
      <c r="B49" s="11">
        <v>320.56169999999997</v>
      </c>
      <c r="C49" s="11">
        <v>-16.834399999999999</v>
      </c>
      <c r="D49" s="11" t="s">
        <v>1052</v>
      </c>
      <c r="E49" s="11" t="str">
        <f t="shared" si="0"/>
        <v>Cap</v>
      </c>
      <c r="F49" s="12" t="s">
        <v>9</v>
      </c>
      <c r="G49" s="11">
        <f t="shared" si="3"/>
        <v>1347.3459565169219</v>
      </c>
      <c r="H49" s="11">
        <f t="shared" si="4"/>
        <v>5.5948571207903068</v>
      </c>
      <c r="I49" s="11">
        <f t="shared" si="1"/>
        <v>2841</v>
      </c>
      <c r="J49" s="11">
        <f t="shared" si="2"/>
        <v>3056</v>
      </c>
      <c r="K49" s="11" t="str">
        <f t="shared" si="5"/>
        <v/>
      </c>
      <c r="N49" s="11">
        <f t="shared" si="6"/>
        <v>1</v>
      </c>
    </row>
    <row r="50" spans="1:14" x14ac:dyDescent="0.2">
      <c r="A50" s="11" t="s">
        <v>1053</v>
      </c>
      <c r="B50" s="11">
        <v>311.52370000000002</v>
      </c>
      <c r="C50" s="11">
        <v>-25.270800000000001</v>
      </c>
      <c r="D50" s="11" t="s">
        <v>1054</v>
      </c>
      <c r="E50" s="11" t="str">
        <f t="shared" si="0"/>
        <v>Cap</v>
      </c>
      <c r="F50" s="12" t="s">
        <v>954</v>
      </c>
      <c r="G50" s="11">
        <f t="shared" si="3"/>
        <v>1577.9019053668487</v>
      </c>
      <c r="H50" s="11">
        <f t="shared" si="4"/>
        <v>5.4371142629950588</v>
      </c>
      <c r="I50" s="11">
        <f t="shared" si="1"/>
        <v>2846</v>
      </c>
      <c r="J50" s="11">
        <f t="shared" si="2"/>
        <v>3381</v>
      </c>
      <c r="K50" s="11" t="str">
        <f t="shared" si="5"/>
        <v/>
      </c>
      <c r="N50" s="11">
        <f t="shared" si="6"/>
        <v>1</v>
      </c>
    </row>
    <row r="51" spans="1:14" x14ac:dyDescent="0.2">
      <c r="A51" s="11" t="s">
        <v>1055</v>
      </c>
      <c r="B51" s="11">
        <v>312.9554</v>
      </c>
      <c r="C51" s="11">
        <v>-26.9192</v>
      </c>
      <c r="D51" s="11" t="s">
        <v>1056</v>
      </c>
      <c r="E51" s="11" t="str">
        <f t="shared" si="0"/>
        <v>Cap</v>
      </c>
      <c r="F51" s="12" t="s">
        <v>953</v>
      </c>
      <c r="G51" s="11">
        <f t="shared" si="3"/>
        <v>1629.2718685161612</v>
      </c>
      <c r="H51" s="11">
        <f t="shared" si="4"/>
        <v>5.462102141895862</v>
      </c>
      <c r="I51" s="11">
        <f t="shared" si="1"/>
        <v>2910</v>
      </c>
      <c r="J51" s="11">
        <f t="shared" si="2"/>
        <v>3392</v>
      </c>
      <c r="K51" s="11" t="str">
        <f t="shared" si="5"/>
        <v/>
      </c>
      <c r="N51" s="11">
        <f t="shared" si="6"/>
        <v>1</v>
      </c>
    </row>
    <row r="52" spans="1:14" x14ac:dyDescent="0.2">
      <c r="A52" s="11" t="s">
        <v>1057</v>
      </c>
      <c r="B52" s="11">
        <v>10.1271</v>
      </c>
      <c r="C52" s="11">
        <v>56.537199999999999</v>
      </c>
      <c r="D52" s="11" t="s">
        <v>1058</v>
      </c>
      <c r="E52" s="11" t="str">
        <f t="shared" si="0"/>
        <v>Cas</v>
      </c>
      <c r="F52" s="12" t="s">
        <v>1</v>
      </c>
      <c r="G52" s="11">
        <f t="shared" si="3"/>
        <v>300.61183722699644</v>
      </c>
      <c r="H52" s="11">
        <f t="shared" si="4"/>
        <v>0.17675123867871775</v>
      </c>
      <c r="I52" s="11">
        <f t="shared" si="1"/>
        <v>2096</v>
      </c>
      <c r="J52" s="11">
        <f t="shared" si="2"/>
        <v>2147</v>
      </c>
      <c r="K52" s="11" t="str">
        <f t="shared" si="5"/>
        <v/>
      </c>
      <c r="N52" s="11">
        <f t="shared" si="6"/>
        <v>3</v>
      </c>
    </row>
    <row r="53" spans="1:14" x14ac:dyDescent="0.2">
      <c r="A53" s="11" t="s">
        <v>1059</v>
      </c>
      <c r="B53" s="11">
        <v>2.2946</v>
      </c>
      <c r="C53" s="11">
        <v>59.149700000000003</v>
      </c>
      <c r="D53" s="11" t="s">
        <v>1060</v>
      </c>
      <c r="E53" s="11" t="str">
        <f t="shared" si="0"/>
        <v>Cas</v>
      </c>
      <c r="F53" s="12" t="s">
        <v>2</v>
      </c>
      <c r="G53" s="11">
        <f t="shared" si="3"/>
        <v>275.91820164857978</v>
      </c>
      <c r="H53" s="11">
        <f t="shared" si="4"/>
        <v>4.0048325016261883E-2</v>
      </c>
      <c r="I53" s="11">
        <f t="shared" si="1"/>
        <v>2076</v>
      </c>
      <c r="J53" s="11">
        <f t="shared" si="2"/>
        <v>2189</v>
      </c>
      <c r="K53" s="11" t="str">
        <f t="shared" si="5"/>
        <v/>
      </c>
      <c r="N53" s="11">
        <f t="shared" si="6"/>
        <v>3</v>
      </c>
    </row>
    <row r="54" spans="1:14" x14ac:dyDescent="0.2">
      <c r="A54" s="11" t="s">
        <v>1061</v>
      </c>
      <c r="B54" s="11">
        <v>14.177099999999999</v>
      </c>
      <c r="C54" s="11">
        <v>60.716700000000003</v>
      </c>
      <c r="D54" s="11" t="s">
        <v>1062</v>
      </c>
      <c r="E54" s="11" t="str">
        <f t="shared" si="0"/>
        <v>Cas</v>
      </c>
      <c r="F54" s="12" t="s">
        <v>3</v>
      </c>
      <c r="G54" s="11">
        <f t="shared" si="3"/>
        <v>261.25688833618256</v>
      </c>
      <c r="H54" s="11">
        <f t="shared" si="4"/>
        <v>0.24743707338448809</v>
      </c>
      <c r="I54" s="11">
        <f t="shared" si="1"/>
        <v>2053</v>
      </c>
      <c r="J54" s="11">
        <f t="shared" si="2"/>
        <v>2136</v>
      </c>
      <c r="K54" s="11" t="str">
        <f t="shared" si="5"/>
        <v/>
      </c>
      <c r="N54" s="11">
        <f t="shared" si="6"/>
        <v>3</v>
      </c>
    </row>
    <row r="55" spans="1:14" x14ac:dyDescent="0.2">
      <c r="A55" s="11" t="s">
        <v>1063</v>
      </c>
      <c r="B55" s="11">
        <v>21.4542</v>
      </c>
      <c r="C55" s="11">
        <v>60.235300000000002</v>
      </c>
      <c r="D55" s="11" t="s">
        <v>1037</v>
      </c>
      <c r="E55" s="11" t="str">
        <f t="shared" si="0"/>
        <v>Cas</v>
      </c>
      <c r="F55" s="12" t="s">
        <v>4</v>
      </c>
      <c r="G55" s="11">
        <f t="shared" si="3"/>
        <v>265.74959365588222</v>
      </c>
      <c r="H55" s="11">
        <f t="shared" si="4"/>
        <v>0.37444642838136744</v>
      </c>
      <c r="I55" s="11">
        <f t="shared" si="1"/>
        <v>2047</v>
      </c>
      <c r="J55" s="11">
        <f t="shared" si="2"/>
        <v>2103</v>
      </c>
      <c r="K55" s="11" t="str">
        <f t="shared" si="5"/>
        <v/>
      </c>
      <c r="N55" s="11">
        <f t="shared" si="6"/>
        <v>3</v>
      </c>
    </row>
    <row r="56" spans="1:14" x14ac:dyDescent="0.2">
      <c r="A56" s="11" t="s">
        <v>1064</v>
      </c>
      <c r="B56" s="11">
        <v>28.598700000000001</v>
      </c>
      <c r="C56" s="11">
        <v>63.67</v>
      </c>
      <c r="D56" s="11" t="s">
        <v>1065</v>
      </c>
      <c r="E56" s="11" t="str">
        <f t="shared" si="0"/>
        <v>Cas</v>
      </c>
      <c r="F56" s="12" t="s">
        <v>5</v>
      </c>
      <c r="G56" s="11">
        <f t="shared" si="3"/>
        <v>233.90350414959272</v>
      </c>
      <c r="H56" s="11">
        <f t="shared" si="4"/>
        <v>0.49914147679010229</v>
      </c>
      <c r="I56" s="11">
        <f t="shared" si="1"/>
        <v>2005</v>
      </c>
      <c r="J56" s="11">
        <f t="shared" si="2"/>
        <v>2088</v>
      </c>
      <c r="K56" s="11" t="str">
        <f t="shared" si="5"/>
        <v/>
      </c>
      <c r="N56" s="11">
        <f t="shared" si="6"/>
        <v>2</v>
      </c>
    </row>
    <row r="57" spans="1:14" x14ac:dyDescent="0.2">
      <c r="A57" s="11" t="s">
        <v>1066</v>
      </c>
      <c r="B57" s="11">
        <v>319.64499999999998</v>
      </c>
      <c r="C57" s="11">
        <v>62.585599999999999</v>
      </c>
      <c r="D57" s="11" t="s">
        <v>1067</v>
      </c>
      <c r="E57" s="11" t="str">
        <f t="shared" si="0"/>
        <v>Cep</v>
      </c>
      <c r="F57" s="12" t="s">
        <v>1</v>
      </c>
      <c r="G57" s="11">
        <f t="shared" si="3"/>
        <v>243.90685843651457</v>
      </c>
      <c r="H57" s="11">
        <f t="shared" si="4"/>
        <v>5.5788576875372744</v>
      </c>
      <c r="I57" s="11">
        <f t="shared" si="1"/>
        <v>1986</v>
      </c>
      <c r="J57" s="11">
        <f t="shared" si="2"/>
        <v>2358</v>
      </c>
      <c r="K57" s="11" t="str">
        <f t="shared" si="5"/>
        <v/>
      </c>
      <c r="N57" s="11">
        <f t="shared" si="6"/>
        <v>3</v>
      </c>
    </row>
    <row r="58" spans="1:14" x14ac:dyDescent="0.2">
      <c r="A58" s="11" t="s">
        <v>1068</v>
      </c>
      <c r="B58" s="11">
        <v>322.16500000000002</v>
      </c>
      <c r="C58" s="11">
        <v>70.5608</v>
      </c>
      <c r="D58" s="11" t="s">
        <v>989</v>
      </c>
      <c r="E58" s="11" t="str">
        <f t="shared" si="0"/>
        <v>Cep</v>
      </c>
      <c r="F58" s="12" t="s">
        <v>2</v>
      </c>
      <c r="G58" s="11">
        <f t="shared" si="3"/>
        <v>171.28523055452402</v>
      </c>
      <c r="H58" s="11">
        <f t="shared" si="4"/>
        <v>5.6228399846875323</v>
      </c>
      <c r="I58" s="11">
        <f t="shared" si="1"/>
        <v>1935</v>
      </c>
      <c r="J58" s="11">
        <f t="shared" si="2"/>
        <v>2305</v>
      </c>
      <c r="K58" s="11" t="str">
        <f t="shared" si="5"/>
        <v/>
      </c>
      <c r="N58" s="11">
        <f t="shared" si="6"/>
        <v>2</v>
      </c>
    </row>
    <row r="59" spans="1:14" x14ac:dyDescent="0.2">
      <c r="A59" s="11" t="s">
        <v>1069</v>
      </c>
      <c r="B59" s="11">
        <v>354.83670000000001</v>
      </c>
      <c r="C59" s="11">
        <v>77.632499999999993</v>
      </c>
      <c r="D59" s="11" t="s">
        <v>1070</v>
      </c>
      <c r="E59" s="11" t="str">
        <f t="shared" si="0"/>
        <v>Cep</v>
      </c>
      <c r="F59" s="12" t="s">
        <v>3</v>
      </c>
      <c r="G59" s="11">
        <f t="shared" si="3"/>
        <v>108.34781008900593</v>
      </c>
      <c r="H59" s="11">
        <f t="shared" si="4"/>
        <v>6.1930687219113629</v>
      </c>
      <c r="I59" s="11">
        <f t="shared" si="1"/>
        <v>1908</v>
      </c>
      <c r="J59" s="11">
        <f t="shared" si="2"/>
        <v>2210</v>
      </c>
      <c r="K59" s="11" t="str">
        <f t="shared" si="5"/>
        <v/>
      </c>
      <c r="N59" s="11">
        <f t="shared" si="6"/>
        <v>2</v>
      </c>
    </row>
    <row r="60" spans="1:14" x14ac:dyDescent="0.2">
      <c r="A60" s="11" t="s">
        <v>1071</v>
      </c>
      <c r="B60" s="11">
        <v>332.71370000000002</v>
      </c>
      <c r="C60" s="11">
        <v>58.201099999999997</v>
      </c>
      <c r="D60" s="11" t="s">
        <v>1072</v>
      </c>
      <c r="E60" s="11" t="str">
        <f t="shared" si="0"/>
        <v>Cep</v>
      </c>
      <c r="F60" s="12" t="s">
        <v>6</v>
      </c>
      <c r="G60" s="11">
        <f t="shared" si="3"/>
        <v>284.847115146232</v>
      </c>
      <c r="H60" s="11">
        <f t="shared" si="4"/>
        <v>5.8069495314926574</v>
      </c>
      <c r="I60" s="11">
        <f t="shared" si="1"/>
        <v>2053</v>
      </c>
      <c r="J60" s="11">
        <f t="shared" si="2"/>
        <v>2331</v>
      </c>
      <c r="K60" s="11" t="str">
        <f t="shared" si="5"/>
        <v/>
      </c>
      <c r="N60" s="11">
        <f t="shared" si="6"/>
        <v>2</v>
      </c>
    </row>
    <row r="61" spans="1:14" x14ac:dyDescent="0.2">
      <c r="A61" s="11" t="s">
        <v>1073</v>
      </c>
      <c r="B61" s="11">
        <v>311.32249999999999</v>
      </c>
      <c r="C61" s="11">
        <v>61.838900000000002</v>
      </c>
      <c r="D61" s="11" t="s">
        <v>1074</v>
      </c>
      <c r="E61" s="11" t="str">
        <f t="shared" si="0"/>
        <v>Cep</v>
      </c>
      <c r="F61" s="12" t="s">
        <v>7</v>
      </c>
      <c r="G61" s="11">
        <f t="shared" si="3"/>
        <v>250.82178482817679</v>
      </c>
      <c r="H61" s="11">
        <f t="shared" si="4"/>
        <v>5.4336026605400463</v>
      </c>
      <c r="I61" s="11">
        <f t="shared" si="1"/>
        <v>1966</v>
      </c>
      <c r="J61" s="11">
        <f t="shared" si="2"/>
        <v>2388</v>
      </c>
      <c r="K61" s="11" t="str">
        <f t="shared" si="5"/>
        <v/>
      </c>
      <c r="N61" s="11">
        <f t="shared" si="6"/>
        <v>2</v>
      </c>
    </row>
    <row r="62" spans="1:14" x14ac:dyDescent="0.2">
      <c r="A62" s="11" t="s">
        <v>1075</v>
      </c>
      <c r="B62" s="11">
        <v>307.3954</v>
      </c>
      <c r="C62" s="11">
        <v>62.994199999999999</v>
      </c>
      <c r="D62" s="11" t="s">
        <v>1076</v>
      </c>
      <c r="E62" s="11" t="str">
        <f t="shared" si="0"/>
        <v>Cep</v>
      </c>
      <c r="F62" s="12" t="s">
        <v>8</v>
      </c>
      <c r="G62" s="11">
        <f t="shared" si="3"/>
        <v>240.13229159071568</v>
      </c>
      <c r="H62" s="11">
        <f t="shared" si="4"/>
        <v>5.3650618354849771</v>
      </c>
      <c r="I62" s="11">
        <f t="shared" si="1"/>
        <v>1946</v>
      </c>
      <c r="J62" s="11">
        <f t="shared" si="2"/>
        <v>2391</v>
      </c>
      <c r="K62" s="11" t="str">
        <f t="shared" si="5"/>
        <v/>
      </c>
      <c r="N62" s="11">
        <f t="shared" si="6"/>
        <v>1</v>
      </c>
    </row>
    <row r="63" spans="1:14" x14ac:dyDescent="0.2">
      <c r="A63" s="11" t="s">
        <v>1077</v>
      </c>
      <c r="B63" s="11">
        <v>342.42</v>
      </c>
      <c r="C63" s="11">
        <v>66.200599999999994</v>
      </c>
      <c r="D63" s="11" t="s">
        <v>1078</v>
      </c>
      <c r="E63" s="11" t="str">
        <f t="shared" si="0"/>
        <v>Cep</v>
      </c>
      <c r="F63" s="12" t="s">
        <v>9</v>
      </c>
      <c r="G63" s="11">
        <f t="shared" si="3"/>
        <v>210.72758406527379</v>
      </c>
      <c r="H63" s="11">
        <f t="shared" si="4"/>
        <v>5.9763564246789835</v>
      </c>
      <c r="I63" s="11">
        <f t="shared" si="1"/>
        <v>2001</v>
      </c>
      <c r="J63" s="11">
        <f t="shared" si="2"/>
        <v>2264</v>
      </c>
      <c r="K63" s="11" t="str">
        <f t="shared" si="5"/>
        <v/>
      </c>
      <c r="N63" s="11">
        <f t="shared" si="6"/>
        <v>2</v>
      </c>
    </row>
    <row r="64" spans="1:14" x14ac:dyDescent="0.2">
      <c r="A64" s="11" t="s">
        <v>1079</v>
      </c>
      <c r="B64" s="11">
        <v>45.57</v>
      </c>
      <c r="C64" s="11">
        <v>4.0896999999999997</v>
      </c>
      <c r="D64" s="11" t="s">
        <v>1080</v>
      </c>
      <c r="E64" s="11" t="str">
        <f t="shared" si="0"/>
        <v>Cet</v>
      </c>
      <c r="F64" s="12" t="s">
        <v>1</v>
      </c>
      <c r="G64" s="11">
        <f t="shared" si="3"/>
        <v>931.05267974632102</v>
      </c>
      <c r="H64" s="11">
        <f t="shared" si="4"/>
        <v>0.79534654013381589</v>
      </c>
      <c r="I64" s="11">
        <f t="shared" si="1"/>
        <v>2452</v>
      </c>
      <c r="J64" s="11">
        <f t="shared" si="2"/>
        <v>1535</v>
      </c>
      <c r="K64" s="11" t="str">
        <f t="shared" si="5"/>
        <v/>
      </c>
      <c r="N64" s="11">
        <f t="shared" si="6"/>
        <v>3</v>
      </c>
    </row>
    <row r="65" spans="1:14" x14ac:dyDescent="0.2">
      <c r="A65" s="11" t="s">
        <v>1081</v>
      </c>
      <c r="B65" s="11">
        <v>10.897500000000001</v>
      </c>
      <c r="C65" s="11">
        <v>-17.986699999999999</v>
      </c>
      <c r="D65" s="11" t="s">
        <v>1082</v>
      </c>
      <c r="E65" s="11" t="str">
        <f t="shared" si="0"/>
        <v>Cet</v>
      </c>
      <c r="F65" s="12" t="s">
        <v>2</v>
      </c>
      <c r="G65" s="11">
        <f t="shared" si="3"/>
        <v>1376.0460341856012</v>
      </c>
      <c r="H65" s="11">
        <f t="shared" si="4"/>
        <v>0.19019725523608208</v>
      </c>
      <c r="I65" s="11">
        <f t="shared" si="1"/>
        <v>3151</v>
      </c>
      <c r="J65" s="11">
        <f t="shared" si="2"/>
        <v>1940</v>
      </c>
      <c r="K65" s="11" t="str">
        <f t="shared" si="5"/>
        <v/>
      </c>
      <c r="N65" s="11">
        <f t="shared" si="6"/>
        <v>3</v>
      </c>
    </row>
    <row r="66" spans="1:14" x14ac:dyDescent="0.2">
      <c r="A66" s="11" t="s">
        <v>1083</v>
      </c>
      <c r="B66" s="11">
        <v>101.2871</v>
      </c>
      <c r="C66" s="11">
        <v>-16.716100000000001</v>
      </c>
      <c r="D66" s="11">
        <v>-1.46</v>
      </c>
      <c r="E66" s="11" t="str">
        <f t="shared" ref="E66:E129" si="7">RIGHT(A66,3)</f>
        <v>CMa</v>
      </c>
      <c r="F66" s="12" t="s">
        <v>1</v>
      </c>
      <c r="G66" s="11">
        <f t="shared" si="3"/>
        <v>1344.4435406914099</v>
      </c>
      <c r="H66" s="11">
        <f t="shared" si="4"/>
        <v>1.7677933847967486</v>
      </c>
      <c r="I66" s="11">
        <f t="shared" ref="I66:I129" si="8">ROUND(1800+COS(H66)*G66,0)</f>
        <v>1537</v>
      </c>
      <c r="J66" s="11">
        <f t="shared" ref="J66:J129" si="9">ROUND(2200-SIN(H66)*G66,0)</f>
        <v>882</v>
      </c>
      <c r="K66" s="11" t="str">
        <f t="shared" si="5"/>
        <v/>
      </c>
      <c r="N66" s="11">
        <f t="shared" si="6"/>
        <v>7</v>
      </c>
    </row>
    <row r="67" spans="1:14" x14ac:dyDescent="0.2">
      <c r="A67" s="11" t="s">
        <v>1084</v>
      </c>
      <c r="B67" s="11">
        <v>95.674999999999997</v>
      </c>
      <c r="C67" s="11">
        <v>-17.9558</v>
      </c>
      <c r="D67" s="11" t="s">
        <v>1085</v>
      </c>
      <c r="E67" s="11" t="str">
        <f t="shared" si="7"/>
        <v>CMa</v>
      </c>
      <c r="F67" s="12" t="s">
        <v>2</v>
      </c>
      <c r="G67" s="11">
        <f t="shared" ref="G67:G130" si="10">TAN(PI()/4-C67*PI()/360)*1000</f>
        <v>1375.2660808233059</v>
      </c>
      <c r="H67" s="11">
        <f t="shared" ref="H67:H130" si="11">PI()*B67/180</f>
        <v>1.6698437618455746</v>
      </c>
      <c r="I67" s="11">
        <f t="shared" si="8"/>
        <v>1664</v>
      </c>
      <c r="J67" s="11">
        <f t="shared" si="9"/>
        <v>831</v>
      </c>
      <c r="K67" s="11" t="str">
        <f t="shared" ref="K67:K130" si="12">IF(G67&gt;1650,"YES","")</f>
        <v/>
      </c>
      <c r="N67" s="11">
        <f t="shared" ref="N67:N130" si="13">IF(OR(VALUE(D67)&gt;5,G67&gt;1650),0,ROUNDUP(5-D67,0))</f>
        <v>4</v>
      </c>
    </row>
    <row r="68" spans="1:14" x14ac:dyDescent="0.2">
      <c r="A68" s="11" t="s">
        <v>1086</v>
      </c>
      <c r="B68" s="11">
        <v>107.0979</v>
      </c>
      <c r="C68" s="11">
        <v>-26.3933</v>
      </c>
      <c r="D68" s="11" t="s">
        <v>1087</v>
      </c>
      <c r="E68" s="11" t="str">
        <f t="shared" si="7"/>
        <v>CMa</v>
      </c>
      <c r="F68" s="12" t="s">
        <v>4</v>
      </c>
      <c r="G68" s="11">
        <f t="shared" si="10"/>
        <v>1612.6243518469989</v>
      </c>
      <c r="H68" s="11">
        <f t="shared" si="11"/>
        <v>1.869210976971635</v>
      </c>
      <c r="I68" s="11">
        <f t="shared" si="8"/>
        <v>1326</v>
      </c>
      <c r="J68" s="11">
        <f t="shared" si="9"/>
        <v>659</v>
      </c>
      <c r="K68" s="11" t="str">
        <f t="shared" si="12"/>
        <v/>
      </c>
      <c r="N68" s="11">
        <f t="shared" si="13"/>
        <v>4</v>
      </c>
    </row>
    <row r="69" spans="1:14" x14ac:dyDescent="0.2">
      <c r="A69" s="13" t="s">
        <v>1088</v>
      </c>
      <c r="B69" s="13">
        <v>104.6562</v>
      </c>
      <c r="C69" s="13">
        <v>-28.972200000000001</v>
      </c>
      <c r="D69" s="13" t="s">
        <v>1089</v>
      </c>
      <c r="E69" s="13" t="str">
        <f t="shared" si="7"/>
        <v>CMa</v>
      </c>
      <c r="F69" s="13" t="s">
        <v>5</v>
      </c>
      <c r="G69" s="13">
        <f t="shared" si="10"/>
        <v>1696.7217162826305</v>
      </c>
      <c r="H69" s="13">
        <f t="shared" si="11"/>
        <v>1.8265952726256895</v>
      </c>
      <c r="I69" s="11">
        <f t="shared" si="8"/>
        <v>1371</v>
      </c>
      <c r="J69" s="11">
        <f t="shared" si="9"/>
        <v>558</v>
      </c>
      <c r="K69" s="13" t="str">
        <f t="shared" si="12"/>
        <v>YES</v>
      </c>
      <c r="N69" s="11">
        <f t="shared" si="13"/>
        <v>0</v>
      </c>
    </row>
    <row r="70" spans="1:14" x14ac:dyDescent="0.2">
      <c r="A70" s="13" t="s">
        <v>1090</v>
      </c>
      <c r="B70" s="13">
        <v>95.078299999999999</v>
      </c>
      <c r="C70" s="13">
        <v>-30.063300000000002</v>
      </c>
      <c r="D70" s="13" t="s">
        <v>1091</v>
      </c>
      <c r="E70" s="13" t="str">
        <f t="shared" si="7"/>
        <v>CMa</v>
      </c>
      <c r="F70" s="13" t="s">
        <v>6</v>
      </c>
      <c r="G70" s="13">
        <f t="shared" si="10"/>
        <v>1734.2625107383744</v>
      </c>
      <c r="H70" s="13">
        <f t="shared" si="11"/>
        <v>1.6594293821989246</v>
      </c>
      <c r="I70" s="11">
        <f t="shared" si="8"/>
        <v>1646</v>
      </c>
      <c r="J70" s="11">
        <f t="shared" si="9"/>
        <v>473</v>
      </c>
      <c r="K70" s="13" t="str">
        <f t="shared" si="12"/>
        <v>YES</v>
      </c>
      <c r="N70" s="11">
        <f t="shared" si="13"/>
        <v>0</v>
      </c>
    </row>
    <row r="71" spans="1:14" x14ac:dyDescent="0.2">
      <c r="A71" s="11" t="s">
        <v>1092</v>
      </c>
      <c r="B71" s="11">
        <v>111.02379999999999</v>
      </c>
      <c r="C71" s="11">
        <v>-29.303100000000001</v>
      </c>
      <c r="D71" s="11" t="s">
        <v>1093</v>
      </c>
      <c r="E71" s="11" t="str">
        <f t="shared" si="7"/>
        <v>CMa</v>
      </c>
      <c r="F71" s="12" t="s">
        <v>7</v>
      </c>
      <c r="G71" s="11">
        <f t="shared" si="10"/>
        <v>1707.9776892232562</v>
      </c>
      <c r="H71" s="11">
        <f t="shared" si="11"/>
        <v>1.9377308580756802</v>
      </c>
      <c r="I71" s="11">
        <f t="shared" si="8"/>
        <v>1187</v>
      </c>
      <c r="J71" s="11">
        <f t="shared" si="9"/>
        <v>606</v>
      </c>
      <c r="K71" s="11" t="str">
        <f t="shared" si="12"/>
        <v>YES</v>
      </c>
      <c r="L71" s="11">
        <v>1269.7092907632305</v>
      </c>
      <c r="M71" s="11">
        <v>637.53663604641156</v>
      </c>
      <c r="N71" s="11">
        <f t="shared" si="13"/>
        <v>0</v>
      </c>
    </row>
    <row r="72" spans="1:14" x14ac:dyDescent="0.2">
      <c r="A72" s="11" t="s">
        <v>1094</v>
      </c>
      <c r="B72" s="11">
        <v>105.75620000000001</v>
      </c>
      <c r="C72" s="11">
        <v>-23.833300000000001</v>
      </c>
      <c r="D72" s="11" t="s">
        <v>1091</v>
      </c>
      <c r="E72" s="11" t="str">
        <f t="shared" si="7"/>
        <v>CMa</v>
      </c>
      <c r="F72" s="12" t="s">
        <v>16</v>
      </c>
      <c r="G72" s="11">
        <f t="shared" si="10"/>
        <v>1534.9717524330792</v>
      </c>
      <c r="H72" s="11">
        <f t="shared" si="11"/>
        <v>1.8457938943976273</v>
      </c>
      <c r="I72" s="11">
        <f t="shared" si="8"/>
        <v>1383</v>
      </c>
      <c r="J72" s="11">
        <f t="shared" si="9"/>
        <v>723</v>
      </c>
      <c r="K72" s="11" t="str">
        <f t="shared" si="12"/>
        <v/>
      </c>
      <c r="N72" s="11">
        <f t="shared" si="13"/>
        <v>2</v>
      </c>
    </row>
    <row r="73" spans="1:14" x14ac:dyDescent="0.2">
      <c r="A73" s="11" t="s">
        <v>1095</v>
      </c>
      <c r="B73" s="11">
        <v>105.42959999999999</v>
      </c>
      <c r="C73" s="11">
        <v>-27.934699999999999</v>
      </c>
      <c r="D73" s="11" t="s">
        <v>1033</v>
      </c>
      <c r="E73" s="11" t="str">
        <f t="shared" si="7"/>
        <v>CMa</v>
      </c>
      <c r="F73" s="12" t="s">
        <v>19</v>
      </c>
      <c r="G73" s="11">
        <f t="shared" si="10"/>
        <v>1662.1332820919904</v>
      </c>
      <c r="H73" s="11">
        <f t="shared" si="11"/>
        <v>1.8400936490606137</v>
      </c>
      <c r="I73" s="11">
        <f t="shared" si="8"/>
        <v>1358</v>
      </c>
      <c r="J73" s="11">
        <f t="shared" si="9"/>
        <v>598</v>
      </c>
      <c r="K73" s="11" t="str">
        <f t="shared" si="12"/>
        <v>YES</v>
      </c>
      <c r="L73" s="11">
        <v>1350.4318050783409</v>
      </c>
      <c r="M73" s="11">
        <v>612.42687156941315</v>
      </c>
      <c r="N73" s="11">
        <f t="shared" si="13"/>
        <v>0</v>
      </c>
    </row>
    <row r="74" spans="1:14" x14ac:dyDescent="0.2">
      <c r="A74" s="11" t="s">
        <v>1096</v>
      </c>
      <c r="B74" s="11">
        <v>114.8254</v>
      </c>
      <c r="C74" s="11">
        <v>5.2249999999999996</v>
      </c>
      <c r="D74" s="11" t="s">
        <v>1097</v>
      </c>
      <c r="E74" s="11" t="str">
        <f t="shared" si="7"/>
        <v>CMi</v>
      </c>
      <c r="F74" s="12" t="s">
        <v>1</v>
      </c>
      <c r="G74" s="11">
        <f t="shared" si="10"/>
        <v>912.72548727759659</v>
      </c>
      <c r="H74" s="11">
        <f t="shared" si="11"/>
        <v>2.0040812949194966</v>
      </c>
      <c r="I74" s="11">
        <f t="shared" si="8"/>
        <v>1417</v>
      </c>
      <c r="J74" s="11">
        <f t="shared" si="9"/>
        <v>1372</v>
      </c>
      <c r="K74" s="11" t="str">
        <f t="shared" si="12"/>
        <v/>
      </c>
      <c r="N74" s="11">
        <f t="shared" si="13"/>
        <v>5</v>
      </c>
    </row>
    <row r="75" spans="1:14" x14ac:dyDescent="0.2">
      <c r="A75" s="11" t="s">
        <v>1098</v>
      </c>
      <c r="B75" s="11">
        <v>111.78749999999999</v>
      </c>
      <c r="C75" s="11">
        <v>8.2894000000000005</v>
      </c>
      <c r="D75" s="11" t="s">
        <v>1099</v>
      </c>
      <c r="E75" s="11" t="str">
        <f t="shared" si="7"/>
        <v>CMi</v>
      </c>
      <c r="F75" s="12" t="s">
        <v>2</v>
      </c>
      <c r="G75" s="11">
        <f t="shared" si="10"/>
        <v>864.86253834572267</v>
      </c>
      <c r="H75" s="11">
        <f t="shared" si="11"/>
        <v>1.951059937573161</v>
      </c>
      <c r="I75" s="11">
        <f t="shared" si="8"/>
        <v>1479</v>
      </c>
      <c r="J75" s="11">
        <f t="shared" si="9"/>
        <v>1397</v>
      </c>
      <c r="K75" s="11" t="str">
        <f t="shared" si="12"/>
        <v/>
      </c>
      <c r="N75" s="11">
        <f t="shared" si="13"/>
        <v>3</v>
      </c>
    </row>
    <row r="76" spans="1:14" x14ac:dyDescent="0.2">
      <c r="A76" s="11" t="s">
        <v>1100</v>
      </c>
      <c r="B76" s="11">
        <v>134.6217</v>
      </c>
      <c r="C76" s="11">
        <v>11.857799999999999</v>
      </c>
      <c r="D76" s="11" t="s">
        <v>1101</v>
      </c>
      <c r="E76" s="11" t="str">
        <f t="shared" si="7"/>
        <v>Cnc</v>
      </c>
      <c r="F76" s="12" t="s">
        <v>1</v>
      </c>
      <c r="G76" s="11">
        <f t="shared" si="10"/>
        <v>811.84076961160008</v>
      </c>
      <c r="H76" s="11">
        <f t="shared" si="11"/>
        <v>2.3495919096320503</v>
      </c>
      <c r="I76" s="11">
        <f t="shared" si="8"/>
        <v>1230</v>
      </c>
      <c r="J76" s="11">
        <f t="shared" si="9"/>
        <v>1622</v>
      </c>
      <c r="K76" s="11" t="str">
        <f t="shared" si="12"/>
        <v/>
      </c>
      <c r="N76" s="11">
        <f t="shared" si="13"/>
        <v>1</v>
      </c>
    </row>
    <row r="77" spans="1:14" x14ac:dyDescent="0.2">
      <c r="A77" s="11" t="s">
        <v>1102</v>
      </c>
      <c r="B77" s="11">
        <v>124.1288</v>
      </c>
      <c r="C77" s="11">
        <v>9.1856000000000009</v>
      </c>
      <c r="D77" s="11" t="s">
        <v>1078</v>
      </c>
      <c r="E77" s="11" t="str">
        <f t="shared" si="7"/>
        <v>Cnc</v>
      </c>
      <c r="F77" s="12" t="s">
        <v>2</v>
      </c>
      <c r="G77" s="11">
        <f t="shared" si="10"/>
        <v>851.28341578967206</v>
      </c>
      <c r="H77" s="11">
        <f t="shared" si="11"/>
        <v>2.1664562565495373</v>
      </c>
      <c r="I77" s="11">
        <f t="shared" si="8"/>
        <v>1322</v>
      </c>
      <c r="J77" s="11">
        <f t="shared" si="9"/>
        <v>1495</v>
      </c>
      <c r="K77" s="11" t="str">
        <f t="shared" si="12"/>
        <v/>
      </c>
      <c r="N77" s="11">
        <f t="shared" si="13"/>
        <v>2</v>
      </c>
    </row>
    <row r="78" spans="1:14" x14ac:dyDescent="0.2">
      <c r="A78" s="11" t="s">
        <v>1103</v>
      </c>
      <c r="B78" s="11">
        <v>130.8212</v>
      </c>
      <c r="C78" s="11">
        <v>21.468599999999999</v>
      </c>
      <c r="D78" s="11" t="s">
        <v>1104</v>
      </c>
      <c r="E78" s="11" t="str">
        <f t="shared" si="7"/>
        <v>Cnc</v>
      </c>
      <c r="F78" s="12" t="s">
        <v>3</v>
      </c>
      <c r="G78" s="11">
        <f t="shared" si="10"/>
        <v>681.27688833395905</v>
      </c>
      <c r="H78" s="11">
        <f t="shared" si="11"/>
        <v>2.2832606714100057</v>
      </c>
      <c r="I78" s="11">
        <f t="shared" si="8"/>
        <v>1355</v>
      </c>
      <c r="J78" s="11">
        <f t="shared" si="9"/>
        <v>1684</v>
      </c>
      <c r="K78" s="11" t="str">
        <f t="shared" si="12"/>
        <v/>
      </c>
      <c r="N78" s="11">
        <f t="shared" si="13"/>
        <v>1</v>
      </c>
    </row>
    <row r="79" spans="1:14" x14ac:dyDescent="0.2">
      <c r="A79" s="11" t="s">
        <v>1105</v>
      </c>
      <c r="B79" s="11">
        <v>131.1712</v>
      </c>
      <c r="C79" s="11">
        <v>18.154199999999999</v>
      </c>
      <c r="D79" s="11" t="s">
        <v>1106</v>
      </c>
      <c r="E79" s="11" t="str">
        <f t="shared" si="7"/>
        <v>Cnc</v>
      </c>
      <c r="F79" s="12" t="s">
        <v>4</v>
      </c>
      <c r="G79" s="11">
        <f t="shared" si="10"/>
        <v>724.48856636445237</v>
      </c>
      <c r="H79" s="11">
        <f t="shared" si="11"/>
        <v>2.2893693237919859</v>
      </c>
      <c r="I79" s="11">
        <f t="shared" si="8"/>
        <v>1323</v>
      </c>
      <c r="J79" s="11">
        <f t="shared" si="9"/>
        <v>1655</v>
      </c>
      <c r="K79" s="11" t="str">
        <f t="shared" si="12"/>
        <v/>
      </c>
      <c r="N79" s="11">
        <f t="shared" si="13"/>
        <v>2</v>
      </c>
    </row>
    <row r="80" spans="1:14" x14ac:dyDescent="0.2">
      <c r="A80" s="11" t="s">
        <v>1107</v>
      </c>
      <c r="B80" s="11">
        <v>131.67420000000001</v>
      </c>
      <c r="C80" s="11">
        <v>28.76</v>
      </c>
      <c r="D80" s="11" t="s">
        <v>983</v>
      </c>
      <c r="E80" s="11" t="str">
        <f t="shared" si="7"/>
        <v>Cnc</v>
      </c>
      <c r="F80" s="12" t="s">
        <v>9</v>
      </c>
      <c r="G80" s="11">
        <f t="shared" si="10"/>
        <v>591.86960103516878</v>
      </c>
      <c r="H80" s="11">
        <f t="shared" si="11"/>
        <v>2.2981483299295178</v>
      </c>
      <c r="I80" s="11">
        <f t="shared" si="8"/>
        <v>1406</v>
      </c>
      <c r="J80" s="11">
        <f t="shared" si="9"/>
        <v>1758</v>
      </c>
      <c r="K80" s="11" t="str">
        <f t="shared" si="12"/>
        <v/>
      </c>
      <c r="N80" s="11">
        <f t="shared" si="13"/>
        <v>1</v>
      </c>
    </row>
    <row r="81" spans="1:14" x14ac:dyDescent="0.2">
      <c r="A81" s="11" t="s">
        <v>1108</v>
      </c>
      <c r="B81" s="11">
        <v>233.6721</v>
      </c>
      <c r="C81" s="11">
        <v>26.714700000000001</v>
      </c>
      <c r="D81" s="11" t="s">
        <v>1058</v>
      </c>
      <c r="E81" s="11" t="str">
        <f t="shared" si="7"/>
        <v>CrB</v>
      </c>
      <c r="F81" s="12" t="s">
        <v>1</v>
      </c>
      <c r="G81" s="11">
        <f t="shared" si="10"/>
        <v>616.23068907891229</v>
      </c>
      <c r="H81" s="11">
        <f t="shared" si="11"/>
        <v>4.0783475150494413</v>
      </c>
      <c r="I81" s="11">
        <f t="shared" si="8"/>
        <v>1435</v>
      </c>
      <c r="J81" s="11">
        <f t="shared" si="9"/>
        <v>2696</v>
      </c>
      <c r="K81" s="11" t="str">
        <f t="shared" si="12"/>
        <v/>
      </c>
      <c r="N81" s="11">
        <f t="shared" si="13"/>
        <v>3</v>
      </c>
    </row>
    <row r="82" spans="1:14" x14ac:dyDescent="0.2">
      <c r="A82" s="11" t="s">
        <v>1109</v>
      </c>
      <c r="B82" s="11">
        <v>231.9571</v>
      </c>
      <c r="C82" s="11">
        <v>29.105799999999999</v>
      </c>
      <c r="D82" s="11" t="s">
        <v>1045</v>
      </c>
      <c r="E82" s="11" t="str">
        <f t="shared" si="7"/>
        <v>CrB</v>
      </c>
      <c r="F82" s="12" t="s">
        <v>2</v>
      </c>
      <c r="G82" s="11">
        <f t="shared" si="10"/>
        <v>587.80205898200074</v>
      </c>
      <c r="H82" s="11">
        <f t="shared" si="11"/>
        <v>4.048415118377739</v>
      </c>
      <c r="I82" s="11">
        <f t="shared" si="8"/>
        <v>1438</v>
      </c>
      <c r="J82" s="11">
        <f t="shared" si="9"/>
        <v>2663</v>
      </c>
      <c r="K82" s="11" t="str">
        <f t="shared" si="12"/>
        <v/>
      </c>
      <c r="N82" s="11">
        <f t="shared" si="13"/>
        <v>2</v>
      </c>
    </row>
    <row r="83" spans="1:14" x14ac:dyDescent="0.2">
      <c r="A83" s="11" t="s">
        <v>1110</v>
      </c>
      <c r="B83" s="11">
        <v>235.6858</v>
      </c>
      <c r="C83" s="11">
        <v>26.2956</v>
      </c>
      <c r="D83" s="11" t="s">
        <v>999</v>
      </c>
      <c r="E83" s="11" t="str">
        <f t="shared" si="7"/>
        <v>CrB</v>
      </c>
      <c r="F83" s="12" t="s">
        <v>3</v>
      </c>
      <c r="G83" s="11">
        <f t="shared" si="10"/>
        <v>621.28828598566247</v>
      </c>
      <c r="H83" s="11">
        <f t="shared" si="11"/>
        <v>4.1134932101968511</v>
      </c>
      <c r="I83" s="11">
        <f t="shared" si="8"/>
        <v>1450</v>
      </c>
      <c r="J83" s="11">
        <f t="shared" si="9"/>
        <v>2713</v>
      </c>
      <c r="K83" s="11" t="str">
        <f t="shared" si="12"/>
        <v/>
      </c>
      <c r="N83" s="11">
        <f t="shared" si="13"/>
        <v>2</v>
      </c>
    </row>
    <row r="84" spans="1:14" x14ac:dyDescent="0.2">
      <c r="A84" s="11" t="s">
        <v>1111</v>
      </c>
      <c r="B84" s="11">
        <v>237.39869999999999</v>
      </c>
      <c r="C84" s="11">
        <v>26.068300000000001</v>
      </c>
      <c r="D84" s="11" t="s">
        <v>1112</v>
      </c>
      <c r="E84" s="11" t="str">
        <f t="shared" si="7"/>
        <v>CrB</v>
      </c>
      <c r="F84" s="12" t="s">
        <v>4</v>
      </c>
      <c r="G84" s="11">
        <f t="shared" si="10"/>
        <v>624.04090355207688</v>
      </c>
      <c r="H84" s="11">
        <f t="shared" si="11"/>
        <v>4.1433889549542622</v>
      </c>
      <c r="I84" s="11">
        <f t="shared" si="8"/>
        <v>1464</v>
      </c>
      <c r="J84" s="11">
        <f t="shared" si="9"/>
        <v>2726</v>
      </c>
      <c r="K84" s="11" t="str">
        <f t="shared" si="12"/>
        <v/>
      </c>
      <c r="N84" s="11">
        <f t="shared" si="13"/>
        <v>1</v>
      </c>
    </row>
    <row r="85" spans="1:14" x14ac:dyDescent="0.2">
      <c r="A85" s="11" t="s">
        <v>1113</v>
      </c>
      <c r="B85" s="11">
        <v>239.39709999999999</v>
      </c>
      <c r="C85" s="11">
        <v>26.877800000000001</v>
      </c>
      <c r="D85" s="11" t="s">
        <v>1114</v>
      </c>
      <c r="E85" s="11" t="str">
        <f t="shared" si="7"/>
        <v>CrB</v>
      </c>
      <c r="F85" s="12" t="s">
        <v>5</v>
      </c>
      <c r="G85" s="11">
        <f t="shared" si="10"/>
        <v>614.26860228475425</v>
      </c>
      <c r="H85" s="11">
        <f t="shared" si="11"/>
        <v>4.1782676147261171</v>
      </c>
      <c r="I85" s="11">
        <f t="shared" si="8"/>
        <v>1487</v>
      </c>
      <c r="J85" s="11">
        <f t="shared" si="9"/>
        <v>2729</v>
      </c>
      <c r="K85" s="11" t="str">
        <f t="shared" si="12"/>
        <v/>
      </c>
      <c r="N85" s="11">
        <f t="shared" si="13"/>
        <v>1</v>
      </c>
    </row>
    <row r="86" spans="1:14" x14ac:dyDescent="0.2">
      <c r="A86" s="11" t="s">
        <v>1115</v>
      </c>
      <c r="B86" s="11">
        <v>233.23249999999999</v>
      </c>
      <c r="C86" s="11">
        <v>31.359200000000001</v>
      </c>
      <c r="D86" s="11" t="s">
        <v>1054</v>
      </c>
      <c r="E86" s="11" t="str">
        <f t="shared" si="7"/>
        <v>CrB</v>
      </c>
      <c r="F86" s="12" t="s">
        <v>8</v>
      </c>
      <c r="G86" s="11">
        <f t="shared" si="10"/>
        <v>561.64209355760579</v>
      </c>
      <c r="H86" s="11">
        <f t="shared" si="11"/>
        <v>4.0706750476576747</v>
      </c>
      <c r="I86" s="11">
        <f t="shared" si="8"/>
        <v>1464</v>
      </c>
      <c r="J86" s="11">
        <f t="shared" si="9"/>
        <v>2650</v>
      </c>
      <c r="K86" s="11" t="str">
        <f t="shared" si="12"/>
        <v/>
      </c>
      <c r="N86" s="11">
        <f t="shared" si="13"/>
        <v>1</v>
      </c>
    </row>
    <row r="87" spans="1:14" x14ac:dyDescent="0.2">
      <c r="A87" s="11" t="s">
        <v>1116</v>
      </c>
      <c r="B87" s="11">
        <v>240.36080000000001</v>
      </c>
      <c r="C87" s="11">
        <v>29.851099999999999</v>
      </c>
      <c r="D87" s="11" t="s">
        <v>1117</v>
      </c>
      <c r="E87" s="11" t="str">
        <f t="shared" si="7"/>
        <v>CrB</v>
      </c>
      <c r="F87" s="12" t="s">
        <v>9</v>
      </c>
      <c r="G87" s="11">
        <f t="shared" si="10"/>
        <v>579.08410107006171</v>
      </c>
      <c r="H87" s="11">
        <f t="shared" si="11"/>
        <v>4.1950873527275867</v>
      </c>
      <c r="I87" s="11">
        <f t="shared" si="8"/>
        <v>1514</v>
      </c>
      <c r="J87" s="11">
        <f t="shared" si="9"/>
        <v>2703</v>
      </c>
      <c r="K87" s="11" t="str">
        <f t="shared" si="12"/>
        <v/>
      </c>
      <c r="N87" s="11">
        <f t="shared" si="13"/>
        <v>1</v>
      </c>
    </row>
    <row r="88" spans="1:14" x14ac:dyDescent="0.2">
      <c r="A88" s="11" t="s">
        <v>1118</v>
      </c>
      <c r="B88" s="11">
        <v>164.94380000000001</v>
      </c>
      <c r="C88" s="11">
        <v>-18.2989</v>
      </c>
      <c r="D88" s="11" t="s">
        <v>1119</v>
      </c>
      <c r="E88" s="11" t="str">
        <f t="shared" si="7"/>
        <v>Crt</v>
      </c>
      <c r="F88" s="12" t="s">
        <v>1</v>
      </c>
      <c r="G88" s="11">
        <f t="shared" si="10"/>
        <v>1383.9589484603066</v>
      </c>
      <c r="H88" s="11">
        <f t="shared" si="11"/>
        <v>2.878812390751023</v>
      </c>
      <c r="I88" s="11">
        <f t="shared" si="8"/>
        <v>464</v>
      </c>
      <c r="J88" s="11">
        <f t="shared" si="9"/>
        <v>1840</v>
      </c>
      <c r="K88" s="11" t="str">
        <f t="shared" si="12"/>
        <v/>
      </c>
      <c r="N88" s="11">
        <f t="shared" si="13"/>
        <v>1</v>
      </c>
    </row>
    <row r="89" spans="1:14" x14ac:dyDescent="0.2">
      <c r="A89" s="11" t="s">
        <v>1120</v>
      </c>
      <c r="B89" s="11">
        <v>167.91460000000001</v>
      </c>
      <c r="C89" s="11">
        <v>-22.825800000000001</v>
      </c>
      <c r="D89" s="11" t="s">
        <v>1121</v>
      </c>
      <c r="E89" s="11" t="str">
        <f t="shared" si="7"/>
        <v>Crt</v>
      </c>
      <c r="F89" s="12" t="s">
        <v>2</v>
      </c>
      <c r="G89" s="11">
        <f t="shared" si="10"/>
        <v>1505.8564410571171</v>
      </c>
      <c r="H89" s="11">
        <f t="shared" si="11"/>
        <v>2.9306626321692706</v>
      </c>
      <c r="I89" s="11">
        <f t="shared" si="8"/>
        <v>328</v>
      </c>
      <c r="J89" s="11">
        <f t="shared" si="9"/>
        <v>1885</v>
      </c>
      <c r="K89" s="11" t="str">
        <f t="shared" si="12"/>
        <v/>
      </c>
      <c r="N89" s="11">
        <f t="shared" si="13"/>
        <v>1</v>
      </c>
    </row>
    <row r="90" spans="1:14" x14ac:dyDescent="0.2">
      <c r="A90" s="11" t="s">
        <v>1122</v>
      </c>
      <c r="B90" s="11">
        <v>171.22040000000001</v>
      </c>
      <c r="C90" s="11">
        <v>-17.683900000000001</v>
      </c>
      <c r="D90" s="11" t="s">
        <v>1119</v>
      </c>
      <c r="E90" s="11" t="str">
        <f t="shared" si="7"/>
        <v>Crt</v>
      </c>
      <c r="F90" s="12" t="s">
        <v>3</v>
      </c>
      <c r="G90" s="11">
        <f t="shared" si="10"/>
        <v>1368.4278430518975</v>
      </c>
      <c r="H90" s="11">
        <f t="shared" si="11"/>
        <v>2.9883597265816988</v>
      </c>
      <c r="I90" s="11">
        <f t="shared" si="8"/>
        <v>448</v>
      </c>
      <c r="J90" s="11">
        <f t="shared" si="9"/>
        <v>1991</v>
      </c>
      <c r="K90" s="11" t="str">
        <f t="shared" si="12"/>
        <v/>
      </c>
      <c r="N90" s="11">
        <f t="shared" si="13"/>
        <v>1</v>
      </c>
    </row>
    <row r="91" spans="1:14" x14ac:dyDescent="0.2">
      <c r="A91" s="11" t="s">
        <v>1123</v>
      </c>
      <c r="B91" s="11">
        <v>169.83539999999999</v>
      </c>
      <c r="C91" s="11">
        <v>-14.778600000000001</v>
      </c>
      <c r="D91" s="11" t="s">
        <v>1124</v>
      </c>
      <c r="E91" s="11" t="str">
        <f t="shared" si="7"/>
        <v>Crt</v>
      </c>
      <c r="F91" s="12" t="s">
        <v>4</v>
      </c>
      <c r="G91" s="11">
        <f t="shared" si="10"/>
        <v>1298.0249444456101</v>
      </c>
      <c r="H91" s="11">
        <f t="shared" si="11"/>
        <v>2.9641869164415771</v>
      </c>
      <c r="I91" s="11">
        <f t="shared" si="8"/>
        <v>522</v>
      </c>
      <c r="J91" s="11">
        <f t="shared" si="9"/>
        <v>1971</v>
      </c>
      <c r="K91" s="11" t="str">
        <f t="shared" si="12"/>
        <v/>
      </c>
      <c r="N91" s="11">
        <f t="shared" si="13"/>
        <v>2</v>
      </c>
    </row>
    <row r="92" spans="1:14" x14ac:dyDescent="0.2">
      <c r="A92" s="11" t="s">
        <v>1125</v>
      </c>
      <c r="B92" s="11">
        <v>188.5967</v>
      </c>
      <c r="C92" s="11">
        <v>-23.396699999999999</v>
      </c>
      <c r="D92" s="11" t="s">
        <v>1126</v>
      </c>
      <c r="E92" s="11" t="str">
        <f t="shared" si="7"/>
        <v>Crv</v>
      </c>
      <c r="F92" s="12" t="s">
        <v>2</v>
      </c>
      <c r="G92" s="11">
        <f t="shared" si="10"/>
        <v>1522.2589721215043</v>
      </c>
      <c r="H92" s="11">
        <f t="shared" si="11"/>
        <v>3.2916333733959897</v>
      </c>
      <c r="I92" s="11">
        <f t="shared" si="8"/>
        <v>295</v>
      </c>
      <c r="J92" s="11">
        <f t="shared" si="9"/>
        <v>2428</v>
      </c>
      <c r="K92" s="11" t="str">
        <f t="shared" si="12"/>
        <v/>
      </c>
      <c r="N92" s="11">
        <f t="shared" si="13"/>
        <v>3</v>
      </c>
    </row>
    <row r="93" spans="1:14" x14ac:dyDescent="0.2">
      <c r="A93" s="11" t="s">
        <v>1127</v>
      </c>
      <c r="B93" s="11">
        <v>183.95169999999999</v>
      </c>
      <c r="C93" s="11">
        <v>-17.541899999999998</v>
      </c>
      <c r="D93" s="11" t="s">
        <v>1128</v>
      </c>
      <c r="E93" s="11" t="str">
        <f t="shared" si="7"/>
        <v>Crv</v>
      </c>
      <c r="F93" s="12" t="s">
        <v>3</v>
      </c>
      <c r="G93" s="11">
        <f t="shared" si="10"/>
        <v>1364.8741944708363</v>
      </c>
      <c r="H93" s="11">
        <f t="shared" si="11"/>
        <v>3.2105628296408528</v>
      </c>
      <c r="I93" s="11">
        <f t="shared" si="8"/>
        <v>438</v>
      </c>
      <c r="J93" s="11">
        <f t="shared" si="9"/>
        <v>2294</v>
      </c>
      <c r="K93" s="11" t="str">
        <f t="shared" si="12"/>
        <v/>
      </c>
      <c r="N93" s="11">
        <f t="shared" si="13"/>
        <v>3</v>
      </c>
    </row>
    <row r="94" spans="1:14" x14ac:dyDescent="0.2">
      <c r="A94" s="11" t="s">
        <v>1129</v>
      </c>
      <c r="B94" s="11">
        <v>187.46619999999999</v>
      </c>
      <c r="C94" s="11">
        <v>-16.515599999999999</v>
      </c>
      <c r="D94" s="11" t="s">
        <v>1130</v>
      </c>
      <c r="E94" s="11" t="str">
        <f t="shared" si="7"/>
        <v>Crv</v>
      </c>
      <c r="F94" s="12" t="s">
        <v>4</v>
      </c>
      <c r="G94" s="11">
        <f t="shared" si="10"/>
        <v>1339.5427524669772</v>
      </c>
      <c r="H94" s="11">
        <f t="shared" si="11"/>
        <v>3.2719024262021934</v>
      </c>
      <c r="I94" s="11">
        <f t="shared" si="8"/>
        <v>472</v>
      </c>
      <c r="J94" s="11">
        <f t="shared" si="9"/>
        <v>2374</v>
      </c>
      <c r="K94" s="11" t="str">
        <f t="shared" si="12"/>
        <v/>
      </c>
      <c r="N94" s="11">
        <f t="shared" si="13"/>
        <v>3</v>
      </c>
    </row>
    <row r="95" spans="1:14" x14ac:dyDescent="0.2">
      <c r="A95" s="11" t="s">
        <v>1131</v>
      </c>
      <c r="B95" s="11">
        <v>182.53120000000001</v>
      </c>
      <c r="C95" s="11">
        <v>-22.619700000000002</v>
      </c>
      <c r="D95" s="11" t="s">
        <v>1132</v>
      </c>
      <c r="E95" s="11" t="str">
        <f t="shared" si="7"/>
        <v>Crv</v>
      </c>
      <c r="F95" s="12" t="s">
        <v>5</v>
      </c>
      <c r="G95" s="11">
        <f t="shared" si="10"/>
        <v>1499.9953218197006</v>
      </c>
      <c r="H95" s="11">
        <f t="shared" si="11"/>
        <v>3.1857704276162737</v>
      </c>
      <c r="I95" s="11">
        <f t="shared" si="8"/>
        <v>301</v>
      </c>
      <c r="J95" s="11">
        <f t="shared" si="9"/>
        <v>2266</v>
      </c>
      <c r="K95" s="11" t="str">
        <f t="shared" si="12"/>
        <v/>
      </c>
      <c r="N95" s="11">
        <f t="shared" si="13"/>
        <v>2</v>
      </c>
    </row>
    <row r="96" spans="1:14" x14ac:dyDescent="0.2">
      <c r="A96" s="11" t="s">
        <v>1133</v>
      </c>
      <c r="B96" s="11">
        <v>194.00710000000001</v>
      </c>
      <c r="C96" s="11">
        <v>38.318300000000001</v>
      </c>
      <c r="D96" s="11" t="s">
        <v>1099</v>
      </c>
      <c r="E96" s="11" t="str">
        <f t="shared" si="7"/>
        <v>CVn</v>
      </c>
      <c r="F96" s="12" t="s">
        <v>1</v>
      </c>
      <c r="G96" s="11">
        <f t="shared" si="10"/>
        <v>484.29877445596929</v>
      </c>
      <c r="H96" s="11">
        <f t="shared" si="11"/>
        <v>3.3860626672458909</v>
      </c>
      <c r="I96" s="11">
        <f t="shared" si="8"/>
        <v>1330</v>
      </c>
      <c r="J96" s="11">
        <f t="shared" si="9"/>
        <v>2317</v>
      </c>
      <c r="K96" s="11" t="str">
        <f t="shared" si="12"/>
        <v/>
      </c>
      <c r="N96" s="11">
        <f t="shared" si="13"/>
        <v>3</v>
      </c>
    </row>
    <row r="97" spans="1:14" x14ac:dyDescent="0.2">
      <c r="A97" s="11" t="s">
        <v>1134</v>
      </c>
      <c r="B97" s="11">
        <v>310.35789999999997</v>
      </c>
      <c r="C97" s="11">
        <v>45.280299999999997</v>
      </c>
      <c r="D97" s="11" t="s">
        <v>1135</v>
      </c>
      <c r="E97" s="11" t="str">
        <f t="shared" si="7"/>
        <v>Cyg</v>
      </c>
      <c r="F97" s="12" t="s">
        <v>1</v>
      </c>
      <c r="G97" s="11">
        <f t="shared" si="10"/>
        <v>411.35069757061751</v>
      </c>
      <c r="H97" s="11">
        <f t="shared" si="11"/>
        <v>5.4167672145753087</v>
      </c>
      <c r="I97" s="11">
        <f t="shared" si="8"/>
        <v>2066</v>
      </c>
      <c r="J97" s="11">
        <f t="shared" si="9"/>
        <v>2513</v>
      </c>
      <c r="K97" s="11" t="str">
        <f t="shared" si="12"/>
        <v/>
      </c>
      <c r="N97" s="11">
        <f t="shared" si="13"/>
        <v>4</v>
      </c>
    </row>
    <row r="98" spans="1:14" x14ac:dyDescent="0.2">
      <c r="A98" s="11" t="s">
        <v>1136</v>
      </c>
      <c r="B98" s="11">
        <v>292.68040000000002</v>
      </c>
      <c r="C98" s="11">
        <v>27.959700000000002</v>
      </c>
      <c r="D98" s="11" t="s">
        <v>1043</v>
      </c>
      <c r="E98" s="11" t="str">
        <f t="shared" si="7"/>
        <v>Cyg</v>
      </c>
      <c r="F98" s="12" t="s">
        <v>2</v>
      </c>
      <c r="G98" s="11">
        <f t="shared" si="10"/>
        <v>601.33937370203751</v>
      </c>
      <c r="H98" s="11">
        <f t="shared" si="11"/>
        <v>5.1082366360540119</v>
      </c>
      <c r="I98" s="11">
        <f t="shared" si="8"/>
        <v>2032</v>
      </c>
      <c r="J98" s="11">
        <f t="shared" si="9"/>
        <v>2755</v>
      </c>
      <c r="K98" s="11" t="str">
        <f t="shared" si="12"/>
        <v/>
      </c>
      <c r="N98" s="11">
        <f t="shared" si="13"/>
        <v>2</v>
      </c>
    </row>
    <row r="99" spans="1:14" x14ac:dyDescent="0.2">
      <c r="A99" s="11" t="s">
        <v>1137</v>
      </c>
      <c r="B99" s="11">
        <v>305.55709999999999</v>
      </c>
      <c r="C99" s="11">
        <v>40.256700000000002</v>
      </c>
      <c r="D99" s="11" t="s">
        <v>1138</v>
      </c>
      <c r="E99" s="11" t="str">
        <f t="shared" si="7"/>
        <v>Cyg</v>
      </c>
      <c r="F99" s="12" t="s">
        <v>3</v>
      </c>
      <c r="G99" s="11">
        <f t="shared" si="10"/>
        <v>463.58326913991635</v>
      </c>
      <c r="H99" s="11">
        <f t="shared" si="11"/>
        <v>5.3329774478455656</v>
      </c>
      <c r="I99" s="11">
        <f t="shared" si="8"/>
        <v>2070</v>
      </c>
      <c r="J99" s="11">
        <f t="shared" si="9"/>
        <v>2577</v>
      </c>
      <c r="K99" s="11" t="str">
        <f t="shared" si="12"/>
        <v/>
      </c>
      <c r="N99" s="11">
        <f t="shared" si="13"/>
        <v>3</v>
      </c>
    </row>
    <row r="100" spans="1:14" x14ac:dyDescent="0.2">
      <c r="A100" s="11" t="s">
        <v>1139</v>
      </c>
      <c r="B100" s="11">
        <v>296.24369999999999</v>
      </c>
      <c r="C100" s="11">
        <v>45.130800000000001</v>
      </c>
      <c r="D100" s="11" t="s">
        <v>1047</v>
      </c>
      <c r="E100" s="11" t="str">
        <f t="shared" si="7"/>
        <v>Cyg</v>
      </c>
      <c r="F100" s="12" t="s">
        <v>4</v>
      </c>
      <c r="G100" s="11">
        <f t="shared" si="10"/>
        <v>412.87690737776927</v>
      </c>
      <c r="H100" s="11">
        <f t="shared" si="11"/>
        <v>5.170427953290325</v>
      </c>
      <c r="I100" s="11">
        <f t="shared" si="8"/>
        <v>1983</v>
      </c>
      <c r="J100" s="11">
        <f t="shared" si="9"/>
        <v>2570</v>
      </c>
      <c r="K100" s="11" t="str">
        <f t="shared" si="12"/>
        <v/>
      </c>
      <c r="N100" s="11">
        <f t="shared" si="13"/>
        <v>3</v>
      </c>
    </row>
    <row r="101" spans="1:14" x14ac:dyDescent="0.2">
      <c r="A101" s="11" t="s">
        <v>1140</v>
      </c>
      <c r="B101" s="11">
        <v>311.55290000000002</v>
      </c>
      <c r="C101" s="11">
        <v>33.970300000000002</v>
      </c>
      <c r="D101" s="11" t="s">
        <v>1141</v>
      </c>
      <c r="E101" s="11" t="str">
        <f t="shared" si="7"/>
        <v>Cyg</v>
      </c>
      <c r="F101" s="12" t="s">
        <v>5</v>
      </c>
      <c r="G101" s="11">
        <f t="shared" si="10"/>
        <v>532.04193333160629</v>
      </c>
      <c r="H101" s="11">
        <f t="shared" si="11"/>
        <v>5.4376238991366419</v>
      </c>
      <c r="I101" s="11">
        <f t="shared" si="8"/>
        <v>2153</v>
      </c>
      <c r="J101" s="11">
        <f t="shared" si="9"/>
        <v>2598</v>
      </c>
      <c r="K101" s="11" t="str">
        <f t="shared" si="12"/>
        <v/>
      </c>
      <c r="N101" s="11">
        <f t="shared" si="13"/>
        <v>3</v>
      </c>
    </row>
    <row r="102" spans="1:14" x14ac:dyDescent="0.2">
      <c r="A102" s="11" t="s">
        <v>1142</v>
      </c>
      <c r="B102" s="11">
        <v>318.23419999999999</v>
      </c>
      <c r="C102" s="11">
        <v>30.226900000000001</v>
      </c>
      <c r="D102" s="11" t="s">
        <v>1143</v>
      </c>
      <c r="E102" s="11" t="str">
        <f t="shared" si="7"/>
        <v>Cyg</v>
      </c>
      <c r="F102" s="12" t="s">
        <v>6</v>
      </c>
      <c r="G102" s="11">
        <f t="shared" si="10"/>
        <v>574.71317907600826</v>
      </c>
      <c r="H102" s="11">
        <f t="shared" si="11"/>
        <v>5.5542345824501389</v>
      </c>
      <c r="I102" s="11">
        <f t="shared" si="8"/>
        <v>2229</v>
      </c>
      <c r="J102" s="11">
        <f t="shared" si="9"/>
        <v>2583</v>
      </c>
      <c r="K102" s="11" t="str">
        <f t="shared" si="12"/>
        <v/>
      </c>
      <c r="N102" s="11">
        <f t="shared" si="13"/>
        <v>2</v>
      </c>
    </row>
    <row r="103" spans="1:14" x14ac:dyDescent="0.2">
      <c r="A103" s="11" t="s">
        <v>1144</v>
      </c>
      <c r="B103" s="11">
        <v>299.07670000000002</v>
      </c>
      <c r="C103" s="11">
        <v>35.083300000000001</v>
      </c>
      <c r="D103" s="11" t="s">
        <v>1145</v>
      </c>
      <c r="E103" s="11" t="str">
        <f t="shared" si="7"/>
        <v>Cyg</v>
      </c>
      <c r="F103" s="12" t="s">
        <v>7</v>
      </c>
      <c r="G103" s="11">
        <f t="shared" si="10"/>
        <v>519.64347954858852</v>
      </c>
      <c r="H103" s="11">
        <f t="shared" si="11"/>
        <v>5.2198731309993249</v>
      </c>
      <c r="I103" s="11">
        <f t="shared" si="8"/>
        <v>2053</v>
      </c>
      <c r="J103" s="11">
        <f t="shared" si="9"/>
        <v>2654</v>
      </c>
      <c r="K103" s="11" t="str">
        <f t="shared" si="12"/>
        <v/>
      </c>
      <c r="N103" s="11">
        <f t="shared" si="13"/>
        <v>2</v>
      </c>
    </row>
    <row r="104" spans="1:14" x14ac:dyDescent="0.2">
      <c r="A104" s="11" t="s">
        <v>1146</v>
      </c>
      <c r="B104" s="11">
        <v>292.42619999999999</v>
      </c>
      <c r="C104" s="11">
        <v>51.729700000000001</v>
      </c>
      <c r="D104" s="11" t="s">
        <v>1147</v>
      </c>
      <c r="E104" s="11" t="str">
        <f t="shared" si="7"/>
        <v>Cyg</v>
      </c>
      <c r="F104" s="12" t="s">
        <v>9</v>
      </c>
      <c r="G104" s="11">
        <f t="shared" si="10"/>
        <v>346.96823975808661</v>
      </c>
      <c r="H104" s="11">
        <f t="shared" si="11"/>
        <v>5.1038000090954423</v>
      </c>
      <c r="I104" s="11">
        <f t="shared" si="8"/>
        <v>1932</v>
      </c>
      <c r="J104" s="11">
        <f t="shared" si="9"/>
        <v>2521</v>
      </c>
      <c r="K104" s="11" t="str">
        <f t="shared" si="12"/>
        <v/>
      </c>
      <c r="N104" s="11">
        <f t="shared" si="13"/>
        <v>2</v>
      </c>
    </row>
    <row r="105" spans="1:14" x14ac:dyDescent="0.2">
      <c r="A105" s="11" t="s">
        <v>1148</v>
      </c>
      <c r="B105" s="11">
        <v>289.2758</v>
      </c>
      <c r="C105" s="11">
        <v>53.368600000000001</v>
      </c>
      <c r="D105" s="11" t="s">
        <v>1002</v>
      </c>
      <c r="E105" s="11" t="str">
        <f t="shared" si="7"/>
        <v>Cyg</v>
      </c>
      <c r="F105" s="12" t="s">
        <v>12</v>
      </c>
      <c r="G105" s="11">
        <f t="shared" si="10"/>
        <v>331.02239480442995</v>
      </c>
      <c r="H105" s="11">
        <f t="shared" si="11"/>
        <v>5.0488151563406127</v>
      </c>
      <c r="I105" s="11">
        <f t="shared" si="8"/>
        <v>1909</v>
      </c>
      <c r="J105" s="11">
        <f t="shared" si="9"/>
        <v>2512</v>
      </c>
      <c r="K105" s="11" t="str">
        <f t="shared" si="12"/>
        <v/>
      </c>
      <c r="N105" s="11">
        <f t="shared" si="13"/>
        <v>2</v>
      </c>
    </row>
    <row r="106" spans="1:14" x14ac:dyDescent="0.2">
      <c r="A106" s="11" t="s">
        <v>1149</v>
      </c>
      <c r="B106" s="11">
        <v>309.90960000000001</v>
      </c>
      <c r="C106" s="11">
        <v>15.911899999999999</v>
      </c>
      <c r="D106" s="11" t="s">
        <v>1002</v>
      </c>
      <c r="E106" s="11" t="str">
        <f t="shared" si="7"/>
        <v>Del</v>
      </c>
      <c r="F106" s="12" t="s">
        <v>1</v>
      </c>
      <c r="G106" s="11">
        <f t="shared" si="10"/>
        <v>754.76013481468658</v>
      </c>
      <c r="H106" s="11">
        <f t="shared" si="11"/>
        <v>5.4089429035386187</v>
      </c>
      <c r="I106" s="11">
        <f t="shared" si="8"/>
        <v>2284</v>
      </c>
      <c r="J106" s="11">
        <f t="shared" si="9"/>
        <v>2779</v>
      </c>
      <c r="K106" s="11" t="str">
        <f t="shared" si="12"/>
        <v/>
      </c>
      <c r="N106" s="11">
        <f t="shared" si="13"/>
        <v>2</v>
      </c>
    </row>
    <row r="107" spans="1:14" x14ac:dyDescent="0.2">
      <c r="A107" s="11" t="s">
        <v>1150</v>
      </c>
      <c r="B107" s="11">
        <v>309.38749999999999</v>
      </c>
      <c r="C107" s="11">
        <v>14.5953</v>
      </c>
      <c r="D107" s="11" t="s">
        <v>1011</v>
      </c>
      <c r="E107" s="11" t="str">
        <f t="shared" si="7"/>
        <v>Del</v>
      </c>
      <c r="F107" s="12" t="s">
        <v>2</v>
      </c>
      <c r="G107" s="11">
        <f t="shared" si="10"/>
        <v>772.95334893852464</v>
      </c>
      <c r="H107" s="11">
        <f t="shared" si="11"/>
        <v>5.3998305395139559</v>
      </c>
      <c r="I107" s="11">
        <f t="shared" si="8"/>
        <v>2290</v>
      </c>
      <c r="J107" s="11">
        <f t="shared" si="9"/>
        <v>2797</v>
      </c>
      <c r="K107" s="11" t="str">
        <f t="shared" si="12"/>
        <v/>
      </c>
      <c r="N107" s="11">
        <f t="shared" si="13"/>
        <v>2</v>
      </c>
    </row>
    <row r="108" spans="1:14" x14ac:dyDescent="0.2">
      <c r="A108" s="11" t="s">
        <v>1151</v>
      </c>
      <c r="B108" s="11">
        <v>311.66460000000001</v>
      </c>
      <c r="C108" s="11">
        <v>16.124199999999998</v>
      </c>
      <c r="D108" s="11" t="s">
        <v>1152</v>
      </c>
      <c r="E108" s="11" t="str">
        <f t="shared" si="7"/>
        <v>Del</v>
      </c>
      <c r="F108" s="12" t="s">
        <v>3</v>
      </c>
      <c r="G108" s="11">
        <f t="shared" si="10"/>
        <v>751.85612963287747</v>
      </c>
      <c r="H108" s="11">
        <f t="shared" si="11"/>
        <v>5.4395734319111186</v>
      </c>
      <c r="I108" s="11">
        <f t="shared" si="8"/>
        <v>2300</v>
      </c>
      <c r="J108" s="11">
        <f t="shared" si="9"/>
        <v>2762</v>
      </c>
      <c r="K108" s="11" t="str">
        <f t="shared" si="12"/>
        <v/>
      </c>
      <c r="N108" s="11">
        <f t="shared" si="13"/>
        <v>1</v>
      </c>
    </row>
    <row r="109" spans="1:14" x14ac:dyDescent="0.2">
      <c r="A109" s="11" t="s">
        <v>1153</v>
      </c>
      <c r="B109" s="11">
        <v>310.8646</v>
      </c>
      <c r="C109" s="11">
        <v>15.074400000000001</v>
      </c>
      <c r="D109" s="11" t="s">
        <v>1154</v>
      </c>
      <c r="E109" s="11" t="str">
        <f t="shared" si="7"/>
        <v>Del</v>
      </c>
      <c r="F109" s="12" t="s">
        <v>4</v>
      </c>
      <c r="G109" s="11">
        <f t="shared" si="10"/>
        <v>766.29595929203981</v>
      </c>
      <c r="H109" s="11">
        <f t="shared" si="11"/>
        <v>5.425610797895164</v>
      </c>
      <c r="I109" s="11">
        <f t="shared" si="8"/>
        <v>2301</v>
      </c>
      <c r="J109" s="11">
        <f t="shared" si="9"/>
        <v>2780</v>
      </c>
      <c r="K109" s="11" t="str">
        <f t="shared" si="12"/>
        <v/>
      </c>
      <c r="N109" s="11">
        <f t="shared" si="13"/>
        <v>1</v>
      </c>
    </row>
    <row r="110" spans="1:14" x14ac:dyDescent="0.2">
      <c r="A110" s="11" t="s">
        <v>1155</v>
      </c>
      <c r="B110" s="11">
        <v>308.30329999999998</v>
      </c>
      <c r="C110" s="11">
        <v>11.3033</v>
      </c>
      <c r="D110" s="11" t="s">
        <v>1156</v>
      </c>
      <c r="E110" s="11" t="str">
        <f t="shared" si="7"/>
        <v>Del</v>
      </c>
      <c r="F110" s="12" t="s">
        <v>5</v>
      </c>
      <c r="G110" s="11">
        <f t="shared" si="10"/>
        <v>819.90068596467677</v>
      </c>
      <c r="H110" s="11">
        <f t="shared" si="11"/>
        <v>5.3809076797638333</v>
      </c>
      <c r="I110" s="11">
        <f t="shared" si="8"/>
        <v>2308</v>
      </c>
      <c r="J110" s="11">
        <f t="shared" si="9"/>
        <v>2843</v>
      </c>
      <c r="K110" s="11" t="str">
        <f t="shared" si="12"/>
        <v/>
      </c>
      <c r="N110" s="11">
        <f t="shared" si="13"/>
        <v>1</v>
      </c>
    </row>
    <row r="111" spans="1:14" x14ac:dyDescent="0.2">
      <c r="A111" s="11" t="s">
        <v>1157</v>
      </c>
      <c r="B111" s="11">
        <v>211.09710000000001</v>
      </c>
      <c r="C111" s="11">
        <v>64.375799999999998</v>
      </c>
      <c r="D111" s="11" t="s">
        <v>1158</v>
      </c>
      <c r="E111" s="11" t="str">
        <f t="shared" si="7"/>
        <v>Dra</v>
      </c>
      <c r="F111" s="12" t="s">
        <v>1</v>
      </c>
      <c r="G111" s="11">
        <f t="shared" si="10"/>
        <v>227.41652209043795</v>
      </c>
      <c r="H111" s="11">
        <f t="shared" si="11"/>
        <v>3.6843394364117223</v>
      </c>
      <c r="I111" s="11">
        <f t="shared" si="8"/>
        <v>1605</v>
      </c>
      <c r="J111" s="11">
        <f t="shared" si="9"/>
        <v>2317</v>
      </c>
      <c r="K111" s="11" t="str">
        <f t="shared" si="12"/>
        <v/>
      </c>
      <c r="N111" s="11">
        <f t="shared" si="13"/>
        <v>2</v>
      </c>
    </row>
    <row r="112" spans="1:14" x14ac:dyDescent="0.2">
      <c r="A112" s="11" t="s">
        <v>1159</v>
      </c>
      <c r="B112" s="11">
        <v>262.60829999999999</v>
      </c>
      <c r="C112" s="11">
        <v>52.301400000000001</v>
      </c>
      <c r="D112" s="11" t="s">
        <v>1160</v>
      </c>
      <c r="E112" s="11" t="str">
        <f t="shared" si="7"/>
        <v>Dra</v>
      </c>
      <c r="F112" s="12" t="s">
        <v>2</v>
      </c>
      <c r="G112" s="11">
        <f t="shared" si="10"/>
        <v>341.38821560989231</v>
      </c>
      <c r="H112" s="11">
        <f t="shared" si="11"/>
        <v>4.5833794780650248</v>
      </c>
      <c r="I112" s="11">
        <f t="shared" si="8"/>
        <v>1756</v>
      </c>
      <c r="J112" s="11">
        <f t="shared" si="9"/>
        <v>2539</v>
      </c>
      <c r="K112" s="11" t="str">
        <f t="shared" si="12"/>
        <v/>
      </c>
      <c r="N112" s="11">
        <f t="shared" si="13"/>
        <v>3</v>
      </c>
    </row>
    <row r="113" spans="1:14" x14ac:dyDescent="0.2">
      <c r="A113" s="11" t="s">
        <v>1161</v>
      </c>
      <c r="B113" s="11">
        <v>269.15170000000001</v>
      </c>
      <c r="C113" s="11">
        <v>51.488900000000001</v>
      </c>
      <c r="D113" s="11" t="s">
        <v>1058</v>
      </c>
      <c r="E113" s="11" t="str">
        <f t="shared" si="7"/>
        <v>Dra</v>
      </c>
      <c r="F113" s="12" t="s">
        <v>3</v>
      </c>
      <c r="G113" s="11">
        <f t="shared" si="10"/>
        <v>349.3243158038232</v>
      </c>
      <c r="H113" s="11">
        <f t="shared" si="11"/>
        <v>4.6975833523400219</v>
      </c>
      <c r="I113" s="11">
        <f t="shared" si="8"/>
        <v>1795</v>
      </c>
      <c r="J113" s="11">
        <f t="shared" si="9"/>
        <v>2549</v>
      </c>
      <c r="K113" s="11" t="str">
        <f t="shared" si="12"/>
        <v/>
      </c>
      <c r="N113" s="11">
        <f t="shared" si="13"/>
        <v>3</v>
      </c>
    </row>
    <row r="114" spans="1:14" x14ac:dyDescent="0.2">
      <c r="A114" s="11" t="s">
        <v>1162</v>
      </c>
      <c r="B114" s="11">
        <v>288.1388</v>
      </c>
      <c r="C114" s="11">
        <v>67.661699999999996</v>
      </c>
      <c r="D114" s="11" t="s">
        <v>1163</v>
      </c>
      <c r="E114" s="11" t="str">
        <f t="shared" si="7"/>
        <v>Dra</v>
      </c>
      <c r="F114" s="12" t="s">
        <v>4</v>
      </c>
      <c r="G114" s="11">
        <f t="shared" si="10"/>
        <v>197.44584762164564</v>
      </c>
      <c r="H114" s="11">
        <f t="shared" si="11"/>
        <v>5.0289707627454368</v>
      </c>
      <c r="I114" s="11">
        <f t="shared" si="8"/>
        <v>1861</v>
      </c>
      <c r="J114" s="11">
        <f t="shared" si="9"/>
        <v>2388</v>
      </c>
      <c r="K114" s="11" t="str">
        <f t="shared" si="12"/>
        <v/>
      </c>
      <c r="N114" s="11">
        <f t="shared" si="13"/>
        <v>2</v>
      </c>
    </row>
    <row r="115" spans="1:14" x14ac:dyDescent="0.2">
      <c r="A115" s="11" t="s">
        <v>1164</v>
      </c>
      <c r="B115" s="11">
        <v>297.04329999999999</v>
      </c>
      <c r="C115" s="11">
        <v>70.267799999999994</v>
      </c>
      <c r="D115" s="11" t="s">
        <v>1165</v>
      </c>
      <c r="E115" s="11" t="str">
        <f t="shared" si="7"/>
        <v>Dra</v>
      </c>
      <c r="F115" s="12" t="s">
        <v>5</v>
      </c>
      <c r="G115" s="11">
        <f t="shared" si="10"/>
        <v>173.91831299221124</v>
      </c>
      <c r="H115" s="11">
        <f t="shared" si="11"/>
        <v>5.1843836059892716</v>
      </c>
      <c r="I115" s="11">
        <f t="shared" si="8"/>
        <v>1879</v>
      </c>
      <c r="J115" s="11">
        <f t="shared" si="9"/>
        <v>2355</v>
      </c>
      <c r="K115" s="11" t="str">
        <f t="shared" si="12"/>
        <v/>
      </c>
      <c r="N115" s="11">
        <f t="shared" si="13"/>
        <v>2</v>
      </c>
    </row>
    <row r="116" spans="1:14" x14ac:dyDescent="0.2">
      <c r="A116" s="11" t="s">
        <v>1166</v>
      </c>
      <c r="B116" s="11">
        <v>257.19670000000002</v>
      </c>
      <c r="C116" s="11">
        <v>65.714699999999993</v>
      </c>
      <c r="D116" s="11" t="s">
        <v>1022</v>
      </c>
      <c r="E116" s="11" t="str">
        <f t="shared" si="7"/>
        <v>Dra</v>
      </c>
      <c r="F116" s="12" t="s">
        <v>6</v>
      </c>
      <c r="G116" s="11">
        <f t="shared" si="10"/>
        <v>215.16014297790301</v>
      </c>
      <c r="H116" s="11">
        <f t="shared" si="11"/>
        <v>4.4889292402640999</v>
      </c>
      <c r="I116" s="11">
        <f t="shared" si="8"/>
        <v>1752</v>
      </c>
      <c r="J116" s="11">
        <f t="shared" si="9"/>
        <v>2410</v>
      </c>
      <c r="K116" s="11" t="str">
        <f t="shared" si="12"/>
        <v/>
      </c>
      <c r="N116" s="11">
        <f t="shared" si="13"/>
        <v>2</v>
      </c>
    </row>
    <row r="117" spans="1:14" x14ac:dyDescent="0.2">
      <c r="A117" s="11" t="s">
        <v>1167</v>
      </c>
      <c r="B117" s="11">
        <v>245.99789999999999</v>
      </c>
      <c r="C117" s="11">
        <v>61.514200000000002</v>
      </c>
      <c r="D117" s="11" t="s">
        <v>1168</v>
      </c>
      <c r="E117" s="11" t="str">
        <f t="shared" si="7"/>
        <v>Dra</v>
      </c>
      <c r="F117" s="12" t="s">
        <v>7</v>
      </c>
      <c r="G117" s="11">
        <f t="shared" si="10"/>
        <v>253.83573956719169</v>
      </c>
      <c r="H117" s="11">
        <f t="shared" si="11"/>
        <v>4.2934733079917589</v>
      </c>
      <c r="I117" s="11">
        <f t="shared" si="8"/>
        <v>1697</v>
      </c>
      <c r="J117" s="11">
        <f t="shared" si="9"/>
        <v>2432</v>
      </c>
      <c r="K117" s="11" t="str">
        <f t="shared" si="12"/>
        <v/>
      </c>
      <c r="N117" s="11">
        <f t="shared" si="13"/>
        <v>3</v>
      </c>
    </row>
    <row r="118" spans="1:14" x14ac:dyDescent="0.2">
      <c r="A118" s="11" t="s">
        <v>1169</v>
      </c>
      <c r="B118" s="11">
        <v>240.47210000000001</v>
      </c>
      <c r="C118" s="11">
        <v>58.565300000000001</v>
      </c>
      <c r="D118" s="11" t="s">
        <v>1009</v>
      </c>
      <c r="E118" s="11" t="str">
        <f t="shared" si="7"/>
        <v>Dra</v>
      </c>
      <c r="F118" s="12" t="s">
        <v>8</v>
      </c>
      <c r="G118" s="11">
        <f t="shared" si="10"/>
        <v>281.41409096003235</v>
      </c>
      <c r="H118" s="11">
        <f t="shared" si="11"/>
        <v>4.1970299041850563</v>
      </c>
      <c r="I118" s="11">
        <f t="shared" si="8"/>
        <v>1661</v>
      </c>
      <c r="J118" s="11">
        <f t="shared" si="9"/>
        <v>2445</v>
      </c>
      <c r="K118" s="11" t="str">
        <f t="shared" si="12"/>
        <v/>
      </c>
      <c r="N118" s="11">
        <f t="shared" si="13"/>
        <v>1</v>
      </c>
    </row>
    <row r="119" spans="1:14" x14ac:dyDescent="0.2">
      <c r="A119" s="11" t="s">
        <v>1170</v>
      </c>
      <c r="B119" s="11">
        <v>231.23249999999999</v>
      </c>
      <c r="C119" s="11">
        <v>58.966099999999997</v>
      </c>
      <c r="D119" s="11" t="s">
        <v>1171</v>
      </c>
      <c r="E119" s="11" t="str">
        <f t="shared" si="7"/>
        <v>Dra</v>
      </c>
      <c r="F119" s="12" t="s">
        <v>9</v>
      </c>
      <c r="G119" s="11">
        <f t="shared" si="10"/>
        <v>277.6431557319612</v>
      </c>
      <c r="H119" s="11">
        <f t="shared" si="11"/>
        <v>4.0357684626177877</v>
      </c>
      <c r="I119" s="11">
        <f t="shared" si="8"/>
        <v>1626</v>
      </c>
      <c r="J119" s="11">
        <f t="shared" si="9"/>
        <v>2416</v>
      </c>
      <c r="K119" s="11" t="str">
        <f t="shared" si="12"/>
        <v/>
      </c>
      <c r="N119" s="11">
        <f t="shared" si="13"/>
        <v>2</v>
      </c>
    </row>
    <row r="120" spans="1:14" x14ac:dyDescent="0.2">
      <c r="A120" s="11" t="s">
        <v>1172</v>
      </c>
      <c r="B120" s="11">
        <v>188.3708</v>
      </c>
      <c r="C120" s="11">
        <v>69.788300000000007</v>
      </c>
      <c r="D120" s="11" t="s">
        <v>971</v>
      </c>
      <c r="E120" s="11" t="str">
        <f t="shared" si="7"/>
        <v>Dra</v>
      </c>
      <c r="F120" s="12" t="s">
        <v>12</v>
      </c>
      <c r="G120" s="11">
        <f t="shared" si="10"/>
        <v>178.23247346220577</v>
      </c>
      <c r="H120" s="11">
        <f t="shared" si="11"/>
        <v>3.2876906746157344</v>
      </c>
      <c r="I120" s="11">
        <f t="shared" si="8"/>
        <v>1624</v>
      </c>
      <c r="J120" s="11">
        <f t="shared" si="9"/>
        <v>2226</v>
      </c>
      <c r="K120" s="11" t="str">
        <f t="shared" si="12"/>
        <v/>
      </c>
      <c r="N120" s="11">
        <f t="shared" si="13"/>
        <v>2</v>
      </c>
    </row>
    <row r="121" spans="1:14" x14ac:dyDescent="0.2">
      <c r="A121" s="11" t="s">
        <v>1173</v>
      </c>
      <c r="B121" s="11">
        <v>172.85079999999999</v>
      </c>
      <c r="C121" s="11">
        <v>69.331100000000006</v>
      </c>
      <c r="D121" s="11" t="s">
        <v>999</v>
      </c>
      <c r="E121" s="11" t="str">
        <f t="shared" si="7"/>
        <v>Dra</v>
      </c>
      <c r="F121" s="12" t="s">
        <v>13</v>
      </c>
      <c r="G121" s="11">
        <f t="shared" si="10"/>
        <v>182.35199140339182</v>
      </c>
      <c r="H121" s="11">
        <f t="shared" si="11"/>
        <v>3.0168155747062144</v>
      </c>
      <c r="I121" s="11">
        <f t="shared" si="8"/>
        <v>1619</v>
      </c>
      <c r="J121" s="11">
        <f t="shared" si="9"/>
        <v>2177</v>
      </c>
      <c r="K121" s="11" t="str">
        <f t="shared" si="12"/>
        <v/>
      </c>
      <c r="N121" s="11">
        <f t="shared" si="13"/>
        <v>2</v>
      </c>
    </row>
    <row r="122" spans="1:14" x14ac:dyDescent="0.2">
      <c r="A122" s="11" t="s">
        <v>1174</v>
      </c>
      <c r="B122" s="11">
        <v>263.06670000000003</v>
      </c>
      <c r="C122" s="11">
        <v>55.173099999999998</v>
      </c>
      <c r="D122" s="11" t="s">
        <v>1175</v>
      </c>
      <c r="E122" s="11" t="str">
        <f t="shared" si="7"/>
        <v>Dra</v>
      </c>
      <c r="F122" s="12" t="s">
        <v>951</v>
      </c>
      <c r="G122" s="11">
        <f t="shared" si="10"/>
        <v>313.63882373727563</v>
      </c>
      <c r="H122" s="11">
        <f t="shared" si="11"/>
        <v>4.5913800673561669</v>
      </c>
      <c r="I122" s="11">
        <f t="shared" si="8"/>
        <v>1762</v>
      </c>
      <c r="J122" s="11">
        <f t="shared" si="9"/>
        <v>2511</v>
      </c>
      <c r="K122" s="11" t="str">
        <f t="shared" si="12"/>
        <v/>
      </c>
      <c r="N122" s="11">
        <f t="shared" si="13"/>
        <v>1</v>
      </c>
    </row>
    <row r="123" spans="1:14" x14ac:dyDescent="0.2">
      <c r="A123" s="11" t="s">
        <v>1176</v>
      </c>
      <c r="B123" s="11">
        <v>268.38209999999998</v>
      </c>
      <c r="C123" s="11">
        <v>56.872799999999998</v>
      </c>
      <c r="D123" s="11" t="s">
        <v>1177</v>
      </c>
      <c r="E123" s="11" t="str">
        <f t="shared" si="7"/>
        <v>Dra</v>
      </c>
      <c r="F123" s="12" t="s">
        <v>15</v>
      </c>
      <c r="G123" s="11">
        <f t="shared" si="10"/>
        <v>297.42131868414515</v>
      </c>
      <c r="H123" s="11">
        <f t="shared" si="11"/>
        <v>4.6841512984166727</v>
      </c>
      <c r="I123" s="11">
        <f t="shared" si="8"/>
        <v>1792</v>
      </c>
      <c r="J123" s="11">
        <f t="shared" si="9"/>
        <v>2497</v>
      </c>
      <c r="K123" s="11" t="str">
        <f t="shared" si="12"/>
        <v/>
      </c>
      <c r="N123" s="11">
        <f t="shared" si="13"/>
        <v>2</v>
      </c>
    </row>
    <row r="124" spans="1:14" x14ac:dyDescent="0.2">
      <c r="A124" s="11" t="s">
        <v>1178</v>
      </c>
      <c r="B124" s="11">
        <v>275.26420000000002</v>
      </c>
      <c r="C124" s="11">
        <v>72.732799999999997</v>
      </c>
      <c r="D124" s="11" t="s">
        <v>1041</v>
      </c>
      <c r="E124" s="11" t="str">
        <f t="shared" si="7"/>
        <v>Dra</v>
      </c>
      <c r="F124" s="12" t="s">
        <v>23</v>
      </c>
      <c r="G124" s="11">
        <f t="shared" si="10"/>
        <v>151.83567783314288</v>
      </c>
      <c r="H124" s="11">
        <f t="shared" si="11"/>
        <v>4.8042666028681751</v>
      </c>
      <c r="I124" s="11">
        <f t="shared" si="8"/>
        <v>1814</v>
      </c>
      <c r="J124" s="11">
        <f t="shared" si="9"/>
        <v>2351</v>
      </c>
      <c r="K124" s="11" t="str">
        <f t="shared" si="12"/>
        <v/>
      </c>
      <c r="N124" s="11">
        <f t="shared" si="13"/>
        <v>2</v>
      </c>
    </row>
    <row r="125" spans="1:14" x14ac:dyDescent="0.2">
      <c r="A125" s="11" t="s">
        <v>1179</v>
      </c>
      <c r="B125" s="11">
        <v>318.95580000000001</v>
      </c>
      <c r="C125" s="11">
        <v>5.2477999999999998</v>
      </c>
      <c r="D125" s="11" t="s">
        <v>1180</v>
      </c>
      <c r="E125" s="11" t="str">
        <f t="shared" si="7"/>
        <v>Equ</v>
      </c>
      <c r="F125" s="12" t="s">
        <v>1</v>
      </c>
      <c r="G125" s="11">
        <f t="shared" si="10"/>
        <v>912.36083251092589</v>
      </c>
      <c r="H125" s="11">
        <f t="shared" si="11"/>
        <v>5.5668288783325304</v>
      </c>
      <c r="I125" s="11">
        <f t="shared" si="8"/>
        <v>2488</v>
      </c>
      <c r="J125" s="11">
        <f t="shared" si="9"/>
        <v>2799</v>
      </c>
      <c r="K125" s="11" t="str">
        <f t="shared" si="12"/>
        <v/>
      </c>
      <c r="N125" s="11">
        <f t="shared" si="13"/>
        <v>2</v>
      </c>
    </row>
    <row r="126" spans="1:14" x14ac:dyDescent="0.2">
      <c r="A126" s="11" t="s">
        <v>1181</v>
      </c>
      <c r="B126" s="11">
        <v>317.58539999999999</v>
      </c>
      <c r="C126" s="11">
        <v>10.1317</v>
      </c>
      <c r="D126" s="11" t="s">
        <v>1182</v>
      </c>
      <c r="E126" s="11" t="str">
        <f t="shared" si="7"/>
        <v>Equ</v>
      </c>
      <c r="F126" s="12" t="s">
        <v>3</v>
      </c>
      <c r="G126" s="11">
        <f t="shared" si="10"/>
        <v>837.14300984936892</v>
      </c>
      <c r="H126" s="11">
        <f t="shared" si="11"/>
        <v>5.5429108862631997</v>
      </c>
      <c r="I126" s="11">
        <f t="shared" si="8"/>
        <v>2418</v>
      </c>
      <c r="J126" s="11">
        <f t="shared" si="9"/>
        <v>2765</v>
      </c>
      <c r="K126" s="11" t="str">
        <f t="shared" si="12"/>
        <v/>
      </c>
      <c r="N126" s="11">
        <f t="shared" si="13"/>
        <v>1</v>
      </c>
    </row>
    <row r="127" spans="1:14" x14ac:dyDescent="0.2">
      <c r="A127" s="11" t="s">
        <v>1183</v>
      </c>
      <c r="B127" s="11">
        <v>318.62040000000002</v>
      </c>
      <c r="C127" s="11">
        <v>10.0069</v>
      </c>
      <c r="D127" s="11" t="s">
        <v>1184</v>
      </c>
      <c r="E127" s="11" t="str">
        <f t="shared" si="7"/>
        <v>Equ</v>
      </c>
      <c r="F127" s="12" t="s">
        <v>4</v>
      </c>
      <c r="G127" s="11">
        <f t="shared" si="10"/>
        <v>838.99702663490518</v>
      </c>
      <c r="H127" s="11">
        <f t="shared" si="11"/>
        <v>5.5609750440213412</v>
      </c>
      <c r="I127" s="11">
        <f t="shared" si="8"/>
        <v>2430</v>
      </c>
      <c r="J127" s="11">
        <f t="shared" si="9"/>
        <v>2755</v>
      </c>
      <c r="K127" s="11" t="str">
        <f t="shared" si="12"/>
        <v/>
      </c>
      <c r="N127" s="11">
        <f t="shared" si="13"/>
        <v>1</v>
      </c>
    </row>
    <row r="128" spans="1:14" x14ac:dyDescent="0.2">
      <c r="A128" s="13" t="s">
        <v>1185</v>
      </c>
      <c r="B128" s="13">
        <v>24.428699999999999</v>
      </c>
      <c r="C128" s="13">
        <v>-57.236699999999999</v>
      </c>
      <c r="D128" s="13" t="s">
        <v>1186</v>
      </c>
      <c r="E128" s="13" t="str">
        <f t="shared" si="7"/>
        <v>Eri</v>
      </c>
      <c r="F128" s="13" t="s">
        <v>1</v>
      </c>
      <c r="G128" s="13">
        <f t="shared" si="10"/>
        <v>3401.7304768463482</v>
      </c>
      <c r="H128" s="13">
        <f t="shared" si="11"/>
        <v>0.42636124698193878</v>
      </c>
      <c r="I128" s="11">
        <f t="shared" si="8"/>
        <v>4897</v>
      </c>
      <c r="J128" s="11">
        <f t="shared" si="9"/>
        <v>793</v>
      </c>
      <c r="K128" s="13" t="str">
        <f t="shared" si="12"/>
        <v>YES</v>
      </c>
      <c r="N128" s="11">
        <f t="shared" si="13"/>
        <v>0</v>
      </c>
    </row>
    <row r="129" spans="1:14" x14ac:dyDescent="0.2">
      <c r="A129" s="11" t="s">
        <v>1187</v>
      </c>
      <c r="B129" s="11">
        <v>76.962500000000006</v>
      </c>
      <c r="C129" s="11">
        <v>-5.0864000000000003</v>
      </c>
      <c r="D129" s="11" t="s">
        <v>1160</v>
      </c>
      <c r="E129" s="11" t="str">
        <f t="shared" si="7"/>
        <v>Eri</v>
      </c>
      <c r="F129" s="12" t="s">
        <v>2</v>
      </c>
      <c r="G129" s="11">
        <f t="shared" si="10"/>
        <v>1092.9618023460014</v>
      </c>
      <c r="H129" s="11">
        <f t="shared" si="11"/>
        <v>1.3432490255661358</v>
      </c>
      <c r="I129" s="11">
        <f t="shared" si="8"/>
        <v>2047</v>
      </c>
      <c r="J129" s="11">
        <f t="shared" si="9"/>
        <v>1135</v>
      </c>
      <c r="K129" s="11" t="str">
        <f t="shared" si="12"/>
        <v/>
      </c>
      <c r="N129" s="11">
        <f t="shared" si="13"/>
        <v>3</v>
      </c>
    </row>
    <row r="130" spans="1:14" x14ac:dyDescent="0.2">
      <c r="A130" s="11" t="s">
        <v>1188</v>
      </c>
      <c r="B130" s="11">
        <v>59.5075</v>
      </c>
      <c r="C130" s="11">
        <v>-13.508599999999999</v>
      </c>
      <c r="D130" s="11" t="s">
        <v>1130</v>
      </c>
      <c r="E130" s="11" t="str">
        <f t="shared" ref="E130:E193" si="14">RIGHT(A130,3)</f>
        <v>Eri</v>
      </c>
      <c r="F130" s="12" t="s">
        <v>3</v>
      </c>
      <c r="G130" s="11">
        <f t="shared" si="10"/>
        <v>1268.6897804130547</v>
      </c>
      <c r="H130" s="11">
        <f t="shared" si="11"/>
        <v>1.0386018046305256</v>
      </c>
      <c r="I130" s="11">
        <f t="shared" ref="I130:I193" si="15">ROUND(1800+COS(H130)*G130,0)</f>
        <v>2444</v>
      </c>
      <c r="J130" s="11">
        <f t="shared" ref="J130:J193" si="16">ROUND(2200-SIN(H130)*G130,0)</f>
        <v>1107</v>
      </c>
      <c r="K130" s="11" t="str">
        <f t="shared" si="12"/>
        <v/>
      </c>
      <c r="N130" s="11">
        <f t="shared" si="13"/>
        <v>3</v>
      </c>
    </row>
    <row r="131" spans="1:14" x14ac:dyDescent="0.2">
      <c r="A131" s="13" t="s">
        <v>1189</v>
      </c>
      <c r="B131" s="13">
        <v>44.565399999999997</v>
      </c>
      <c r="C131" s="13">
        <v>-40.304699999999997</v>
      </c>
      <c r="D131" s="13" t="s">
        <v>1190</v>
      </c>
      <c r="E131" s="13" t="str">
        <f t="shared" si="14"/>
        <v>Eri</v>
      </c>
      <c r="F131" s="13" t="s">
        <v>8</v>
      </c>
      <c r="G131" s="13">
        <f t="shared" ref="G131:G177" si="17">TAN(PI()/4-C131*PI()/360)*1000</f>
        <v>2159.4798881494876</v>
      </c>
      <c r="H131" s="13">
        <f t="shared" ref="H131:H177" si="18">PI()*B131/180</f>
        <v>0.7778129624682808</v>
      </c>
      <c r="I131" s="11">
        <f t="shared" si="15"/>
        <v>3339</v>
      </c>
      <c r="J131" s="11">
        <f t="shared" si="16"/>
        <v>685</v>
      </c>
      <c r="K131" s="13" t="str">
        <f t="shared" ref="K131:K177" si="19">IF(G131&gt;1650,"YES","")</f>
        <v>YES</v>
      </c>
      <c r="N131" s="11">
        <f t="shared" ref="N131:N194" si="20">IF(OR(VALUE(D131)&gt;5,G131&gt;1650),0,ROUNDUP(5-D131,0))</f>
        <v>0</v>
      </c>
    </row>
    <row r="132" spans="1:14" x14ac:dyDescent="0.2">
      <c r="A132" s="11" t="s">
        <v>1191</v>
      </c>
      <c r="B132" s="11">
        <v>113.65</v>
      </c>
      <c r="C132" s="11">
        <v>31.888300000000001</v>
      </c>
      <c r="D132" s="11" t="s">
        <v>1085</v>
      </c>
      <c r="E132" s="11" t="str">
        <f t="shared" si="14"/>
        <v>Gem</v>
      </c>
      <c r="F132" s="12" t="s">
        <v>1</v>
      </c>
      <c r="G132" s="11">
        <f t="shared" si="17"/>
        <v>555.58401241495665</v>
      </c>
      <c r="H132" s="11">
        <f t="shared" si="18"/>
        <v>1.9835666948915556</v>
      </c>
      <c r="I132" s="11">
        <f t="shared" si="15"/>
        <v>1577</v>
      </c>
      <c r="J132" s="11">
        <f t="shared" si="16"/>
        <v>1691</v>
      </c>
      <c r="K132" s="11" t="str">
        <f t="shared" si="19"/>
        <v/>
      </c>
      <c r="N132" s="11">
        <f t="shared" si="20"/>
        <v>4</v>
      </c>
    </row>
    <row r="133" spans="1:14" x14ac:dyDescent="0.2">
      <c r="A133" s="11" t="s">
        <v>1192</v>
      </c>
      <c r="B133" s="11">
        <v>116.3288</v>
      </c>
      <c r="C133" s="11">
        <v>28.0261</v>
      </c>
      <c r="D133" s="11" t="s">
        <v>1193</v>
      </c>
      <c r="E133" s="11" t="str">
        <f t="shared" si="14"/>
        <v>Gem</v>
      </c>
      <c r="F133" s="12" t="s">
        <v>2</v>
      </c>
      <c r="G133" s="11">
        <f t="shared" si="17"/>
        <v>600.55066501355418</v>
      </c>
      <c r="H133" s="11">
        <f t="shared" si="18"/>
        <v>2.0303205748939797</v>
      </c>
      <c r="I133" s="11">
        <f t="shared" si="15"/>
        <v>1534</v>
      </c>
      <c r="J133" s="11">
        <f t="shared" si="16"/>
        <v>1662</v>
      </c>
      <c r="K133" s="11" t="str">
        <f t="shared" si="19"/>
        <v/>
      </c>
      <c r="N133" s="11">
        <f t="shared" si="20"/>
        <v>4</v>
      </c>
    </row>
    <row r="134" spans="1:14" x14ac:dyDescent="0.2">
      <c r="A134" s="11" t="s">
        <v>1194</v>
      </c>
      <c r="B134" s="11">
        <v>99.427899999999994</v>
      </c>
      <c r="C134" s="11">
        <v>16.3992</v>
      </c>
      <c r="D134" s="11" t="s">
        <v>1195</v>
      </c>
      <c r="E134" s="11" t="str">
        <f t="shared" si="14"/>
        <v>Gem</v>
      </c>
      <c r="F134" s="12" t="s">
        <v>3</v>
      </c>
      <c r="G134" s="11">
        <f t="shared" si="17"/>
        <v>748.10646737481375</v>
      </c>
      <c r="H134" s="11">
        <f t="shared" si="18"/>
        <v>1.73534422334367</v>
      </c>
      <c r="I134" s="11">
        <f t="shared" si="15"/>
        <v>1677</v>
      </c>
      <c r="J134" s="11">
        <f t="shared" si="16"/>
        <v>1462</v>
      </c>
      <c r="K134" s="11" t="str">
        <f t="shared" si="19"/>
        <v/>
      </c>
      <c r="N134" s="11">
        <f t="shared" si="20"/>
        <v>4</v>
      </c>
    </row>
    <row r="135" spans="1:14" x14ac:dyDescent="0.2">
      <c r="A135" s="11" t="s">
        <v>1196</v>
      </c>
      <c r="B135" s="11">
        <v>110.0308</v>
      </c>
      <c r="C135" s="11">
        <v>21.982199999999999</v>
      </c>
      <c r="D135" s="11" t="s">
        <v>1197</v>
      </c>
      <c r="E135" s="11" t="str">
        <f t="shared" si="14"/>
        <v>Gem</v>
      </c>
      <c r="F135" s="12" t="s">
        <v>4</v>
      </c>
      <c r="G135" s="11">
        <f t="shared" si="17"/>
        <v>674.73454599457978</v>
      </c>
      <c r="H135" s="11">
        <f t="shared" si="18"/>
        <v>1.9203997386033766</v>
      </c>
      <c r="I135" s="11">
        <f t="shared" si="15"/>
        <v>1569</v>
      </c>
      <c r="J135" s="11">
        <f t="shared" si="16"/>
        <v>1566</v>
      </c>
      <c r="K135" s="11" t="str">
        <f t="shared" si="19"/>
        <v/>
      </c>
      <c r="N135" s="11">
        <f t="shared" si="20"/>
        <v>2</v>
      </c>
    </row>
    <row r="136" spans="1:14" x14ac:dyDescent="0.2">
      <c r="A136" s="11" t="s">
        <v>1198</v>
      </c>
      <c r="B136" s="11">
        <v>100.9829</v>
      </c>
      <c r="C136" s="11">
        <v>25.1311</v>
      </c>
      <c r="D136" s="11" t="s">
        <v>1199</v>
      </c>
      <c r="E136" s="11" t="str">
        <f t="shared" si="14"/>
        <v>Gem</v>
      </c>
      <c r="F136" s="12" t="s">
        <v>5</v>
      </c>
      <c r="G136" s="11">
        <f t="shared" si="17"/>
        <v>635.46304035761489</v>
      </c>
      <c r="H136" s="11">
        <f t="shared" si="18"/>
        <v>1.7624840932121819</v>
      </c>
      <c r="I136" s="11">
        <f t="shared" si="15"/>
        <v>1679</v>
      </c>
      <c r="J136" s="11">
        <f t="shared" si="16"/>
        <v>1576</v>
      </c>
      <c r="K136" s="11" t="str">
        <f t="shared" si="19"/>
        <v/>
      </c>
      <c r="N136" s="11">
        <f t="shared" si="20"/>
        <v>3</v>
      </c>
    </row>
    <row r="137" spans="1:14" x14ac:dyDescent="0.2">
      <c r="A137" s="11" t="s">
        <v>1200</v>
      </c>
      <c r="B137" s="11">
        <v>93.719200000000001</v>
      </c>
      <c r="C137" s="11">
        <v>22.506699999999999</v>
      </c>
      <c r="D137" s="11" t="s">
        <v>1201</v>
      </c>
      <c r="E137" s="11" t="str">
        <f t="shared" si="14"/>
        <v>Gem</v>
      </c>
      <c r="F137" s="12" t="s">
        <v>7</v>
      </c>
      <c r="G137" s="11">
        <f t="shared" si="17"/>
        <v>668.09406867587779</v>
      </c>
      <c r="H137" s="11">
        <f t="shared" si="18"/>
        <v>1.6357086123350695</v>
      </c>
      <c r="I137" s="11">
        <f t="shared" si="15"/>
        <v>1757</v>
      </c>
      <c r="J137" s="11">
        <f t="shared" si="16"/>
        <v>1533</v>
      </c>
      <c r="K137" s="11" t="str">
        <f t="shared" si="19"/>
        <v/>
      </c>
      <c r="N137" s="11">
        <f t="shared" si="20"/>
        <v>2</v>
      </c>
    </row>
    <row r="138" spans="1:14" x14ac:dyDescent="0.2">
      <c r="A138" s="11" t="s">
        <v>1202</v>
      </c>
      <c r="B138" s="11">
        <v>95.74</v>
      </c>
      <c r="C138" s="11">
        <v>22.5136</v>
      </c>
      <c r="D138" s="11" t="s">
        <v>1203</v>
      </c>
      <c r="E138" s="11" t="str">
        <f t="shared" si="14"/>
        <v>Gem</v>
      </c>
      <c r="F138" s="12" t="s">
        <v>14</v>
      </c>
      <c r="G138" s="11">
        <f t="shared" si="17"/>
        <v>668.00698188289221</v>
      </c>
      <c r="H138" s="11">
        <f t="shared" si="18"/>
        <v>1.6709782258593711</v>
      </c>
      <c r="I138" s="11">
        <f t="shared" si="15"/>
        <v>1733</v>
      </c>
      <c r="J138" s="11">
        <f t="shared" si="16"/>
        <v>1535</v>
      </c>
      <c r="K138" s="11" t="str">
        <f t="shared" si="19"/>
        <v/>
      </c>
      <c r="N138" s="11">
        <f t="shared" si="20"/>
        <v>3</v>
      </c>
    </row>
    <row r="139" spans="1:14" x14ac:dyDescent="0.2">
      <c r="A139" s="11" t="s">
        <v>1204</v>
      </c>
      <c r="B139" s="11">
        <v>101.32250000000001</v>
      </c>
      <c r="C139" s="11">
        <v>12.8956</v>
      </c>
      <c r="D139" s="11" t="s">
        <v>981</v>
      </c>
      <c r="E139" s="11" t="str">
        <f t="shared" si="14"/>
        <v>Gem</v>
      </c>
      <c r="F139" s="12" t="s">
        <v>15</v>
      </c>
      <c r="G139" s="11">
        <f t="shared" si="17"/>
        <v>796.92450323004516</v>
      </c>
      <c r="H139" s="11">
        <f t="shared" si="18"/>
        <v>1.7684112313519547</v>
      </c>
      <c r="I139" s="11">
        <f t="shared" si="15"/>
        <v>1644</v>
      </c>
      <c r="J139" s="11">
        <f t="shared" si="16"/>
        <v>1419</v>
      </c>
      <c r="K139" s="11" t="str">
        <f t="shared" si="19"/>
        <v/>
      </c>
      <c r="N139" s="11">
        <f t="shared" si="20"/>
        <v>2</v>
      </c>
    </row>
    <row r="140" spans="1:14" x14ac:dyDescent="0.2">
      <c r="A140" s="11" t="s">
        <v>1205</v>
      </c>
      <c r="B140" s="11">
        <v>258.66210000000001</v>
      </c>
      <c r="C140" s="11">
        <v>14.3903</v>
      </c>
      <c r="D140" s="11" t="s">
        <v>1206</v>
      </c>
      <c r="E140" s="11" t="str">
        <f t="shared" si="14"/>
        <v>Her</v>
      </c>
      <c r="F140" s="12" t="s">
        <v>1</v>
      </c>
      <c r="G140" s="11">
        <f t="shared" si="17"/>
        <v>775.8150996023586</v>
      </c>
      <c r="H140" s="11">
        <f t="shared" si="18"/>
        <v>4.5145052951228246</v>
      </c>
      <c r="I140" s="11">
        <f t="shared" si="15"/>
        <v>1647</v>
      </c>
      <c r="J140" s="11">
        <f t="shared" si="16"/>
        <v>2961</v>
      </c>
      <c r="K140" s="11" t="str">
        <f t="shared" si="19"/>
        <v/>
      </c>
      <c r="N140" s="11">
        <f t="shared" si="20"/>
        <v>2</v>
      </c>
    </row>
    <row r="141" spans="1:14" x14ac:dyDescent="0.2">
      <c r="A141" s="11" t="s">
        <v>1207</v>
      </c>
      <c r="B141" s="11">
        <v>247.55500000000001</v>
      </c>
      <c r="C141" s="11">
        <v>21.489699999999999</v>
      </c>
      <c r="D141" s="11" t="s">
        <v>1208</v>
      </c>
      <c r="E141" s="11" t="str">
        <f t="shared" si="14"/>
        <v>Her</v>
      </c>
      <c r="F141" s="12" t="s">
        <v>2</v>
      </c>
      <c r="G141" s="11">
        <f t="shared" si="17"/>
        <v>681.00732710558862</v>
      </c>
      <c r="H141" s="11">
        <f t="shared" si="18"/>
        <v>4.3206498297745624</v>
      </c>
      <c r="I141" s="11">
        <f t="shared" si="15"/>
        <v>1540</v>
      </c>
      <c r="J141" s="11">
        <f t="shared" si="16"/>
        <v>2829</v>
      </c>
      <c r="K141" s="11" t="str">
        <f t="shared" si="19"/>
        <v/>
      </c>
      <c r="N141" s="11">
        <f t="shared" si="20"/>
        <v>3</v>
      </c>
    </row>
    <row r="142" spans="1:14" x14ac:dyDescent="0.2">
      <c r="A142" s="11" t="s">
        <v>1209</v>
      </c>
      <c r="B142" s="11">
        <v>245.48</v>
      </c>
      <c r="C142" s="11">
        <v>19.153099999999998</v>
      </c>
      <c r="D142" s="11" t="s">
        <v>1177</v>
      </c>
      <c r="E142" s="11" t="str">
        <f t="shared" si="14"/>
        <v>Her</v>
      </c>
      <c r="F142" s="12" t="s">
        <v>3</v>
      </c>
      <c r="G142" s="11">
        <f t="shared" si="17"/>
        <v>711.27917174954928</v>
      </c>
      <c r="H142" s="11">
        <f t="shared" si="18"/>
        <v>4.2844342477956801</v>
      </c>
      <c r="I142" s="11">
        <f t="shared" si="15"/>
        <v>1505</v>
      </c>
      <c r="J142" s="11">
        <f t="shared" si="16"/>
        <v>2847</v>
      </c>
      <c r="K142" s="11" t="str">
        <f t="shared" si="19"/>
        <v/>
      </c>
      <c r="N142" s="11">
        <f t="shared" si="20"/>
        <v>2</v>
      </c>
    </row>
    <row r="143" spans="1:14" x14ac:dyDescent="0.2">
      <c r="A143" s="11" t="s">
        <v>1210</v>
      </c>
      <c r="B143" s="11">
        <v>258.75790000000001</v>
      </c>
      <c r="C143" s="11">
        <v>24.839199999999998</v>
      </c>
      <c r="D143" s="11" t="s">
        <v>1211</v>
      </c>
      <c r="E143" s="11" t="str">
        <f t="shared" si="14"/>
        <v>Her</v>
      </c>
      <c r="F143" s="12" t="s">
        <v>4</v>
      </c>
      <c r="G143" s="11">
        <f t="shared" si="17"/>
        <v>639.04479080453257</v>
      </c>
      <c r="H143" s="11">
        <f t="shared" si="18"/>
        <v>4.5161773205462348</v>
      </c>
      <c r="I143" s="11">
        <f t="shared" si="15"/>
        <v>1675</v>
      </c>
      <c r="J143" s="11">
        <f t="shared" si="16"/>
        <v>2827</v>
      </c>
      <c r="K143" s="11" t="str">
        <f t="shared" si="19"/>
        <v/>
      </c>
      <c r="N143" s="11">
        <f t="shared" si="20"/>
        <v>2</v>
      </c>
    </row>
    <row r="144" spans="1:14" x14ac:dyDescent="0.2">
      <c r="A144" s="11" t="s">
        <v>1212</v>
      </c>
      <c r="B144" s="11">
        <v>255.07249999999999</v>
      </c>
      <c r="C144" s="11">
        <v>30.926400000000001</v>
      </c>
      <c r="D144" s="11" t="s">
        <v>1180</v>
      </c>
      <c r="E144" s="11" t="str">
        <f t="shared" si="14"/>
        <v>Her</v>
      </c>
      <c r="F144" s="12" t="s">
        <v>5</v>
      </c>
      <c r="G144" s="11">
        <f t="shared" si="17"/>
        <v>566.62096113982886</v>
      </c>
      <c r="H144" s="11">
        <f t="shared" si="18"/>
        <v>4.4518549562932357</v>
      </c>
      <c r="I144" s="11">
        <f t="shared" si="15"/>
        <v>1654</v>
      </c>
      <c r="J144" s="11">
        <f t="shared" si="16"/>
        <v>2747</v>
      </c>
      <c r="K144" s="11" t="str">
        <f t="shared" si="19"/>
        <v/>
      </c>
      <c r="N144" s="11">
        <f t="shared" si="20"/>
        <v>2</v>
      </c>
    </row>
    <row r="145" spans="1:14" x14ac:dyDescent="0.2">
      <c r="A145" s="11" t="s">
        <v>1213</v>
      </c>
      <c r="B145" s="11">
        <v>250.32169999999999</v>
      </c>
      <c r="C145" s="11">
        <v>31.603100000000001</v>
      </c>
      <c r="D145" s="11" t="s">
        <v>1214</v>
      </c>
      <c r="E145" s="11" t="str">
        <f t="shared" si="14"/>
        <v>Her</v>
      </c>
      <c r="F145" s="12" t="s">
        <v>6</v>
      </c>
      <c r="G145" s="11">
        <f t="shared" si="17"/>
        <v>558.84560770403732</v>
      </c>
      <c r="H145" s="11">
        <f t="shared" si="18"/>
        <v>4.3689378541894897</v>
      </c>
      <c r="I145" s="11">
        <f t="shared" si="15"/>
        <v>1612</v>
      </c>
      <c r="J145" s="11">
        <f t="shared" si="16"/>
        <v>2726</v>
      </c>
      <c r="K145" s="11" t="str">
        <f t="shared" si="19"/>
        <v/>
      </c>
      <c r="N145" s="11">
        <f t="shared" si="20"/>
        <v>3</v>
      </c>
    </row>
    <row r="146" spans="1:14" x14ac:dyDescent="0.2">
      <c r="A146" s="11" t="s">
        <v>1215</v>
      </c>
      <c r="B146" s="11">
        <v>250.7242</v>
      </c>
      <c r="C146" s="11">
        <v>38.922199999999997</v>
      </c>
      <c r="D146" s="11" t="s">
        <v>1197</v>
      </c>
      <c r="E146" s="11" t="str">
        <f t="shared" si="14"/>
        <v>Her</v>
      </c>
      <c r="F146" s="12" t="s">
        <v>7</v>
      </c>
      <c r="G146" s="11">
        <f t="shared" si="17"/>
        <v>477.80919699193078</v>
      </c>
      <c r="H146" s="11">
        <f t="shared" si="18"/>
        <v>4.3759628044287666</v>
      </c>
      <c r="I146" s="11">
        <f t="shared" si="15"/>
        <v>1642</v>
      </c>
      <c r="J146" s="11">
        <f t="shared" si="16"/>
        <v>2651</v>
      </c>
      <c r="K146" s="11" t="str">
        <f t="shared" si="19"/>
        <v/>
      </c>
      <c r="N146" s="11">
        <f t="shared" si="20"/>
        <v>2</v>
      </c>
    </row>
    <row r="147" spans="1:14" x14ac:dyDescent="0.2">
      <c r="A147" s="11" t="s">
        <v>1216</v>
      </c>
      <c r="B147" s="11">
        <v>269.06330000000003</v>
      </c>
      <c r="C147" s="11">
        <v>37.250599999999999</v>
      </c>
      <c r="D147" s="11" t="s">
        <v>1217</v>
      </c>
      <c r="E147" s="11" t="str">
        <f t="shared" si="14"/>
        <v>Her</v>
      </c>
      <c r="F147" s="12" t="s">
        <v>8</v>
      </c>
      <c r="G147" s="11">
        <f t="shared" si="17"/>
        <v>495.85405322344553</v>
      </c>
      <c r="H147" s="11">
        <f t="shared" si="18"/>
        <v>4.6960404812812593</v>
      </c>
      <c r="I147" s="11">
        <f t="shared" si="15"/>
        <v>1792</v>
      </c>
      <c r="J147" s="11">
        <f t="shared" si="16"/>
        <v>2696</v>
      </c>
      <c r="K147" s="11" t="str">
        <f t="shared" si="19"/>
        <v/>
      </c>
      <c r="N147" s="11">
        <f t="shared" si="20"/>
        <v>2</v>
      </c>
    </row>
    <row r="148" spans="1:14" x14ac:dyDescent="0.2">
      <c r="A148" s="11" t="s">
        <v>1218</v>
      </c>
      <c r="B148" s="11">
        <v>264.86619999999999</v>
      </c>
      <c r="C148" s="11">
        <v>46.006399999999999</v>
      </c>
      <c r="D148" s="11" t="s">
        <v>1219</v>
      </c>
      <c r="E148" s="11" t="str">
        <f t="shared" si="14"/>
        <v>Her</v>
      </c>
      <c r="F148" s="12" t="s">
        <v>9</v>
      </c>
      <c r="G148" s="11">
        <f t="shared" si="17"/>
        <v>403.96125988035556</v>
      </c>
      <c r="H148" s="11">
        <f t="shared" si="18"/>
        <v>4.6227872672458048</v>
      </c>
      <c r="I148" s="11">
        <f t="shared" si="15"/>
        <v>1764</v>
      </c>
      <c r="J148" s="11">
        <f t="shared" si="16"/>
        <v>2602</v>
      </c>
      <c r="K148" s="11" t="str">
        <f t="shared" si="19"/>
        <v/>
      </c>
      <c r="N148" s="11">
        <f t="shared" si="20"/>
        <v>2</v>
      </c>
    </row>
    <row r="149" spans="1:14" x14ac:dyDescent="0.2">
      <c r="A149" s="11" t="s">
        <v>1220</v>
      </c>
      <c r="B149" s="11">
        <v>258.76170000000002</v>
      </c>
      <c r="C149" s="11">
        <v>36.809199999999997</v>
      </c>
      <c r="D149" s="11" t="s">
        <v>1221</v>
      </c>
      <c r="E149" s="11" t="str">
        <f t="shared" si="14"/>
        <v>Her</v>
      </c>
      <c r="F149" s="12" t="s">
        <v>17</v>
      </c>
      <c r="G149" s="11">
        <f t="shared" si="17"/>
        <v>500.6622840686482</v>
      </c>
      <c r="H149" s="11">
        <f t="shared" si="18"/>
        <v>4.5162436430578108</v>
      </c>
      <c r="I149" s="11">
        <f t="shared" si="15"/>
        <v>1702</v>
      </c>
      <c r="J149" s="11">
        <f t="shared" si="16"/>
        <v>2691</v>
      </c>
      <c r="K149" s="11" t="str">
        <f t="shared" si="19"/>
        <v/>
      </c>
      <c r="N149" s="11">
        <f t="shared" si="20"/>
        <v>2</v>
      </c>
    </row>
    <row r="150" spans="1:14" x14ac:dyDescent="0.2">
      <c r="A150" s="11" t="s">
        <v>1222</v>
      </c>
      <c r="B150" s="11">
        <v>248.5258</v>
      </c>
      <c r="C150" s="11">
        <v>42.436900000000001</v>
      </c>
      <c r="D150" s="11" t="s">
        <v>1223</v>
      </c>
      <c r="E150" s="11" t="str">
        <f t="shared" si="14"/>
        <v>Her</v>
      </c>
      <c r="F150" s="12" t="s">
        <v>19</v>
      </c>
      <c r="G150" s="11">
        <f t="shared" si="17"/>
        <v>440.66795283565335</v>
      </c>
      <c r="H150" s="11">
        <f t="shared" si="18"/>
        <v>4.3375934861529242</v>
      </c>
      <c r="I150" s="11">
        <f t="shared" si="15"/>
        <v>1639</v>
      </c>
      <c r="J150" s="11">
        <f t="shared" si="16"/>
        <v>2610</v>
      </c>
      <c r="K150" s="11" t="str">
        <f t="shared" si="19"/>
        <v/>
      </c>
      <c r="N150" s="11">
        <f t="shared" si="20"/>
        <v>1</v>
      </c>
    </row>
    <row r="151" spans="1:14" x14ac:dyDescent="0.2">
      <c r="A151" s="11" t="s">
        <v>1224</v>
      </c>
      <c r="B151" s="11">
        <v>244.935</v>
      </c>
      <c r="C151" s="11">
        <v>46.313299999999998</v>
      </c>
      <c r="D151" s="11" t="s">
        <v>1145</v>
      </c>
      <c r="E151" s="11" t="str">
        <f t="shared" si="14"/>
        <v>Her</v>
      </c>
      <c r="F151" s="12" t="s">
        <v>20</v>
      </c>
      <c r="G151" s="11">
        <f t="shared" si="17"/>
        <v>400.84936890857921</v>
      </c>
      <c r="H151" s="11">
        <f t="shared" si="18"/>
        <v>4.2749222033723111</v>
      </c>
      <c r="I151" s="11">
        <f t="shared" si="15"/>
        <v>1630</v>
      </c>
      <c r="J151" s="11">
        <f t="shared" si="16"/>
        <v>2563</v>
      </c>
      <c r="K151" s="11" t="str">
        <f t="shared" si="19"/>
        <v/>
      </c>
      <c r="N151" s="11">
        <f t="shared" si="20"/>
        <v>2</v>
      </c>
    </row>
    <row r="152" spans="1:14" x14ac:dyDescent="0.2">
      <c r="A152" s="11" t="s">
        <v>1225</v>
      </c>
      <c r="B152" s="11">
        <v>242.1925</v>
      </c>
      <c r="C152" s="11">
        <v>44.935000000000002</v>
      </c>
      <c r="D152" s="11" t="s">
        <v>1226</v>
      </c>
      <c r="E152" s="11" t="str">
        <f t="shared" si="14"/>
        <v>Her</v>
      </c>
      <c r="F152" s="12" t="s">
        <v>22</v>
      </c>
      <c r="G152" s="11">
        <f t="shared" si="17"/>
        <v>414.87827225468004</v>
      </c>
      <c r="H152" s="11">
        <f t="shared" si="18"/>
        <v>4.2270565486363658</v>
      </c>
      <c r="I152" s="11">
        <f t="shared" si="15"/>
        <v>1606</v>
      </c>
      <c r="J152" s="11">
        <f t="shared" si="16"/>
        <v>2567</v>
      </c>
      <c r="K152" s="11" t="str">
        <f t="shared" si="19"/>
        <v/>
      </c>
      <c r="N152" s="11">
        <f t="shared" si="20"/>
        <v>1</v>
      </c>
    </row>
    <row r="153" spans="1:14" x14ac:dyDescent="0.2">
      <c r="A153" s="11" t="s">
        <v>1227</v>
      </c>
      <c r="B153" s="11">
        <v>141.89670000000001</v>
      </c>
      <c r="C153" s="11">
        <v>-8.6585999999999999</v>
      </c>
      <c r="D153" s="11" t="s">
        <v>1085</v>
      </c>
      <c r="E153" s="11" t="str">
        <f t="shared" si="14"/>
        <v>Hya</v>
      </c>
      <c r="F153" s="12" t="s">
        <v>1</v>
      </c>
      <c r="G153" s="11">
        <f t="shared" si="17"/>
        <v>1163.8105650582675</v>
      </c>
      <c r="H153" s="11">
        <f t="shared" si="18"/>
        <v>2.4765646127146379</v>
      </c>
      <c r="I153" s="11">
        <f t="shared" si="15"/>
        <v>884</v>
      </c>
      <c r="J153" s="11">
        <f t="shared" si="16"/>
        <v>1482</v>
      </c>
      <c r="K153" s="11" t="str">
        <f t="shared" si="19"/>
        <v/>
      </c>
      <c r="N153" s="11">
        <f t="shared" si="20"/>
        <v>4</v>
      </c>
    </row>
    <row r="154" spans="1:14" x14ac:dyDescent="0.2">
      <c r="A154" s="11" t="s">
        <v>1240</v>
      </c>
      <c r="B154" s="11">
        <v>152.09289999999999</v>
      </c>
      <c r="C154" s="11">
        <v>11.9672</v>
      </c>
      <c r="D154" s="11" t="s">
        <v>1241</v>
      </c>
      <c r="E154" s="11" t="str">
        <f t="shared" si="14"/>
        <v>Leo</v>
      </c>
      <c r="F154" s="12" t="s">
        <v>1</v>
      </c>
      <c r="G154" s="11">
        <f t="shared" si="17"/>
        <v>810.25807507775664</v>
      </c>
      <c r="H154" s="11">
        <f t="shared" si="18"/>
        <v>2.6545218739064831</v>
      </c>
      <c r="I154" s="11">
        <f t="shared" si="15"/>
        <v>1084</v>
      </c>
      <c r="J154" s="11">
        <f t="shared" si="16"/>
        <v>1821</v>
      </c>
      <c r="K154" s="11" t="str">
        <f t="shared" si="19"/>
        <v/>
      </c>
      <c r="N154" s="11">
        <f t="shared" si="20"/>
        <v>4</v>
      </c>
    </row>
    <row r="155" spans="1:14" x14ac:dyDescent="0.2">
      <c r="A155" s="11" t="s">
        <v>1242</v>
      </c>
      <c r="B155" s="11">
        <v>177.26499999999999</v>
      </c>
      <c r="C155" s="11">
        <v>14.571899999999999</v>
      </c>
      <c r="D155" s="11" t="s">
        <v>1243</v>
      </c>
      <c r="E155" s="11" t="str">
        <f t="shared" si="14"/>
        <v>Leo</v>
      </c>
      <c r="F155" s="12" t="s">
        <v>2</v>
      </c>
      <c r="G155" s="11">
        <f t="shared" si="17"/>
        <v>773.27960676136479</v>
      </c>
      <c r="H155" s="11">
        <f t="shared" si="18"/>
        <v>3.0938578985477476</v>
      </c>
      <c r="I155" s="11">
        <f t="shared" si="15"/>
        <v>1028</v>
      </c>
      <c r="J155" s="11">
        <f t="shared" si="16"/>
        <v>2163</v>
      </c>
      <c r="K155" s="11" t="str">
        <f t="shared" si="19"/>
        <v/>
      </c>
      <c r="N155" s="11">
        <f t="shared" si="20"/>
        <v>3</v>
      </c>
    </row>
    <row r="156" spans="1:14" x14ac:dyDescent="0.2">
      <c r="A156" s="11" t="s">
        <v>1244</v>
      </c>
      <c r="B156" s="11">
        <v>154.99289999999999</v>
      </c>
      <c r="C156" s="11">
        <v>19.841699999999999</v>
      </c>
      <c r="D156" s="11" t="s">
        <v>1245</v>
      </c>
      <c r="E156" s="11" t="str">
        <f t="shared" si="14"/>
        <v>Leo</v>
      </c>
      <c r="F156" s="12" t="s">
        <v>3</v>
      </c>
      <c r="G156" s="11">
        <f t="shared" si="17"/>
        <v>702.26826214240452</v>
      </c>
      <c r="H156" s="11">
        <f t="shared" si="18"/>
        <v>2.705136422214319</v>
      </c>
      <c r="I156" s="11">
        <f t="shared" si="15"/>
        <v>1164</v>
      </c>
      <c r="J156" s="11">
        <f t="shared" si="16"/>
        <v>1903</v>
      </c>
      <c r="K156" s="11" t="str">
        <f t="shared" si="19"/>
        <v/>
      </c>
      <c r="N156" s="11">
        <f t="shared" si="20"/>
        <v>3</v>
      </c>
    </row>
    <row r="157" spans="1:14" x14ac:dyDescent="0.2">
      <c r="A157" s="11" t="s">
        <v>1246</v>
      </c>
      <c r="B157" s="11">
        <v>168.52709999999999</v>
      </c>
      <c r="C157" s="11">
        <v>20.523599999999998</v>
      </c>
      <c r="D157" s="11" t="s">
        <v>1247</v>
      </c>
      <c r="E157" s="11" t="str">
        <f t="shared" si="14"/>
        <v>Leo</v>
      </c>
      <c r="F157" s="12" t="s">
        <v>4</v>
      </c>
      <c r="G157" s="11">
        <f t="shared" si="17"/>
        <v>693.41966528573289</v>
      </c>
      <c r="H157" s="11">
        <f t="shared" si="18"/>
        <v>2.9413527738377354</v>
      </c>
      <c r="I157" s="11">
        <f t="shared" si="15"/>
        <v>1120</v>
      </c>
      <c r="J157" s="11">
        <f t="shared" si="16"/>
        <v>2062</v>
      </c>
      <c r="K157" s="11" t="str">
        <f t="shared" si="19"/>
        <v/>
      </c>
      <c r="N157" s="11">
        <f t="shared" si="20"/>
        <v>3</v>
      </c>
    </row>
    <row r="158" spans="1:14" x14ac:dyDescent="0.2">
      <c r="A158" s="11" t="s">
        <v>1248</v>
      </c>
      <c r="B158" s="11">
        <v>146.46289999999999</v>
      </c>
      <c r="C158" s="11">
        <v>23.7742</v>
      </c>
      <c r="D158" s="11" t="s">
        <v>1199</v>
      </c>
      <c r="E158" s="11" t="str">
        <f t="shared" si="14"/>
        <v>Leo</v>
      </c>
      <c r="F158" s="12" t="s">
        <v>5</v>
      </c>
      <c r="G158" s="11">
        <f t="shared" si="17"/>
        <v>652.21267263961147</v>
      </c>
      <c r="H158" s="11">
        <f t="shared" si="18"/>
        <v>2.5562598370192027</v>
      </c>
      <c r="I158" s="11">
        <f t="shared" si="15"/>
        <v>1256</v>
      </c>
      <c r="J158" s="11">
        <f t="shared" si="16"/>
        <v>1840</v>
      </c>
      <c r="K158" s="11" t="str">
        <f t="shared" si="19"/>
        <v/>
      </c>
      <c r="N158" s="11">
        <f t="shared" si="20"/>
        <v>3</v>
      </c>
    </row>
    <row r="159" spans="1:14" x14ac:dyDescent="0.2">
      <c r="A159" s="11" t="s">
        <v>1249</v>
      </c>
      <c r="B159" s="11">
        <v>154.17250000000001</v>
      </c>
      <c r="C159" s="11">
        <v>23.417200000000001</v>
      </c>
      <c r="D159" s="11" t="s">
        <v>991</v>
      </c>
      <c r="E159" s="11" t="str">
        <f t="shared" si="14"/>
        <v>Leo</v>
      </c>
      <c r="F159" s="12" t="s">
        <v>6</v>
      </c>
      <c r="G159" s="11">
        <f t="shared" si="17"/>
        <v>656.66237969186363</v>
      </c>
      <c r="H159" s="11">
        <f t="shared" si="18"/>
        <v>2.6908177410309579</v>
      </c>
      <c r="I159" s="11">
        <f t="shared" si="15"/>
        <v>1209</v>
      </c>
      <c r="J159" s="11">
        <f t="shared" si="16"/>
        <v>1914</v>
      </c>
      <c r="K159" s="11" t="str">
        <f t="shared" si="19"/>
        <v/>
      </c>
      <c r="N159" s="11">
        <f t="shared" si="20"/>
        <v>2</v>
      </c>
    </row>
    <row r="160" spans="1:14" x14ac:dyDescent="0.2">
      <c r="A160" s="11" t="s">
        <v>1250</v>
      </c>
      <c r="B160" s="11">
        <v>151.83330000000001</v>
      </c>
      <c r="C160" s="11">
        <v>16.762799999999999</v>
      </c>
      <c r="D160" s="11" t="s">
        <v>1078</v>
      </c>
      <c r="E160" s="11" t="str">
        <f t="shared" si="14"/>
        <v>Leo</v>
      </c>
      <c r="F160" s="12" t="s">
        <v>7</v>
      </c>
      <c r="G160" s="11">
        <f t="shared" si="17"/>
        <v>743.1693453004217</v>
      </c>
      <c r="H160" s="11">
        <f t="shared" si="18"/>
        <v>2.6499909991683066</v>
      </c>
      <c r="I160" s="11">
        <f t="shared" si="15"/>
        <v>1145</v>
      </c>
      <c r="J160" s="11">
        <f t="shared" si="16"/>
        <v>1849</v>
      </c>
      <c r="K160" s="11" t="str">
        <f t="shared" si="19"/>
        <v/>
      </c>
      <c r="N160" s="11">
        <f t="shared" si="20"/>
        <v>2</v>
      </c>
    </row>
    <row r="161" spans="1:14" x14ac:dyDescent="0.2">
      <c r="A161" s="11" t="s">
        <v>1251</v>
      </c>
      <c r="B161" s="11">
        <v>168.56</v>
      </c>
      <c r="C161" s="11">
        <v>15.429399999999999</v>
      </c>
      <c r="D161" s="11" t="s">
        <v>1252</v>
      </c>
      <c r="E161" s="11" t="str">
        <f t="shared" si="14"/>
        <v>Leo</v>
      </c>
      <c r="F161" s="12" t="s">
        <v>8</v>
      </c>
      <c r="G161" s="11">
        <f t="shared" si="17"/>
        <v>761.39047836675763</v>
      </c>
      <c r="H161" s="11">
        <f t="shared" si="18"/>
        <v>2.9419269871616418</v>
      </c>
      <c r="I161" s="11">
        <f t="shared" si="15"/>
        <v>1054</v>
      </c>
      <c r="J161" s="11">
        <f t="shared" si="16"/>
        <v>2049</v>
      </c>
      <c r="K161" s="11" t="str">
        <f t="shared" si="19"/>
        <v/>
      </c>
      <c r="N161" s="11">
        <f t="shared" si="20"/>
        <v>2</v>
      </c>
    </row>
    <row r="162" spans="1:14" x14ac:dyDescent="0.2">
      <c r="A162" s="11" t="s">
        <v>1253</v>
      </c>
      <c r="B162" s="11">
        <v>148.1908</v>
      </c>
      <c r="C162" s="11">
        <v>26.006900000000002</v>
      </c>
      <c r="D162" s="11" t="s">
        <v>1231</v>
      </c>
      <c r="E162" s="11" t="str">
        <f t="shared" si="14"/>
        <v>Leo</v>
      </c>
      <c r="F162" s="12" t="s">
        <v>14</v>
      </c>
      <c r="G162" s="11">
        <f t="shared" si="17"/>
        <v>624.78562999389283</v>
      </c>
      <c r="H162" s="11">
        <f t="shared" si="18"/>
        <v>2.5864173811644129</v>
      </c>
      <c r="I162" s="11">
        <f t="shared" si="15"/>
        <v>1269</v>
      </c>
      <c r="J162" s="11">
        <f t="shared" si="16"/>
        <v>1871</v>
      </c>
      <c r="K162" s="11" t="str">
        <f t="shared" si="19"/>
        <v/>
      </c>
      <c r="N162" s="11">
        <f t="shared" si="20"/>
        <v>2</v>
      </c>
    </row>
    <row r="163" spans="1:14" x14ac:dyDescent="0.2">
      <c r="A163" s="11" t="s">
        <v>1254</v>
      </c>
      <c r="B163" s="11">
        <v>83.182500000000005</v>
      </c>
      <c r="C163" s="11">
        <v>-17.822199999999999</v>
      </c>
      <c r="D163" s="11" t="s">
        <v>1255</v>
      </c>
      <c r="E163" s="11" t="str">
        <f t="shared" si="14"/>
        <v>Lep</v>
      </c>
      <c r="F163" s="12" t="s">
        <v>1</v>
      </c>
      <c r="G163" s="11">
        <f t="shared" si="17"/>
        <v>1371.9005007677044</v>
      </c>
      <c r="H163" s="11">
        <f t="shared" si="18"/>
        <v>1.4518085050401832</v>
      </c>
      <c r="I163" s="11">
        <f t="shared" si="15"/>
        <v>1963</v>
      </c>
      <c r="J163" s="11">
        <f t="shared" si="16"/>
        <v>838</v>
      </c>
      <c r="K163" s="11" t="str">
        <f t="shared" si="19"/>
        <v/>
      </c>
      <c r="N163" s="11">
        <f t="shared" si="20"/>
        <v>3</v>
      </c>
    </row>
    <row r="164" spans="1:14" x14ac:dyDescent="0.2">
      <c r="A164" s="11" t="s">
        <v>1256</v>
      </c>
      <c r="B164" s="11">
        <v>82.061199999999999</v>
      </c>
      <c r="C164" s="11">
        <v>-20.759399999999999</v>
      </c>
      <c r="D164" s="11" t="s">
        <v>1257</v>
      </c>
      <c r="E164" s="11" t="str">
        <f t="shared" si="14"/>
        <v>Lep</v>
      </c>
      <c r="F164" s="12" t="s">
        <v>2</v>
      </c>
      <c r="G164" s="11">
        <f t="shared" si="17"/>
        <v>1448.4842942684024</v>
      </c>
      <c r="H164" s="11">
        <f t="shared" si="18"/>
        <v>1.4322381281375707</v>
      </c>
      <c r="I164" s="11">
        <f t="shared" si="15"/>
        <v>2000</v>
      </c>
      <c r="J164" s="11">
        <f t="shared" si="16"/>
        <v>765</v>
      </c>
      <c r="K164" s="11" t="str">
        <f t="shared" si="19"/>
        <v/>
      </c>
      <c r="N164" s="11">
        <f t="shared" si="20"/>
        <v>3</v>
      </c>
    </row>
    <row r="165" spans="1:14" x14ac:dyDescent="0.2">
      <c r="A165" s="11" t="s">
        <v>1258</v>
      </c>
      <c r="B165" s="11">
        <v>86.115799999999993</v>
      </c>
      <c r="C165" s="11">
        <v>-22.4483</v>
      </c>
      <c r="D165" s="11" t="s">
        <v>1259</v>
      </c>
      <c r="E165" s="11" t="str">
        <f t="shared" si="14"/>
        <v>Lep</v>
      </c>
      <c r="F165" s="12" t="s">
        <v>3</v>
      </c>
      <c r="G165" s="11">
        <f t="shared" si="17"/>
        <v>1495.1450430477375</v>
      </c>
      <c r="H165" s="11">
        <f t="shared" si="18"/>
        <v>1.5030042479889327</v>
      </c>
      <c r="I165" s="11">
        <f t="shared" si="15"/>
        <v>1901</v>
      </c>
      <c r="J165" s="11">
        <f t="shared" si="16"/>
        <v>708</v>
      </c>
      <c r="K165" s="11" t="str">
        <f t="shared" si="19"/>
        <v/>
      </c>
      <c r="N165" s="11">
        <f t="shared" si="20"/>
        <v>2</v>
      </c>
    </row>
    <row r="166" spans="1:14" x14ac:dyDescent="0.2">
      <c r="A166" s="11" t="s">
        <v>1260</v>
      </c>
      <c r="B166" s="11">
        <v>87.830399999999997</v>
      </c>
      <c r="C166" s="11">
        <v>-20.879200000000001</v>
      </c>
      <c r="D166" s="11" t="s">
        <v>1234</v>
      </c>
      <c r="E166" s="11" t="str">
        <f t="shared" si="14"/>
        <v>Lep</v>
      </c>
      <c r="F166" s="12" t="s">
        <v>4</v>
      </c>
      <c r="G166" s="11">
        <f t="shared" si="17"/>
        <v>1451.7281302459364</v>
      </c>
      <c r="H166" s="11">
        <f t="shared" si="18"/>
        <v>1.5329296633436276</v>
      </c>
      <c r="I166" s="11">
        <f t="shared" si="15"/>
        <v>1855</v>
      </c>
      <c r="J166" s="11">
        <f t="shared" si="16"/>
        <v>749</v>
      </c>
      <c r="K166" s="11" t="str">
        <f t="shared" si="19"/>
        <v/>
      </c>
      <c r="N166" s="11">
        <f t="shared" si="20"/>
        <v>2</v>
      </c>
    </row>
    <row r="167" spans="1:14" x14ac:dyDescent="0.2">
      <c r="A167" s="11" t="s">
        <v>1261</v>
      </c>
      <c r="B167" s="11">
        <v>76.365399999999994</v>
      </c>
      <c r="C167" s="11">
        <v>-22.371099999999998</v>
      </c>
      <c r="D167" s="11" t="s">
        <v>1262</v>
      </c>
      <c r="E167" s="11" t="str">
        <f t="shared" si="14"/>
        <v>Lep</v>
      </c>
      <c r="F167" s="12" t="s">
        <v>5</v>
      </c>
      <c r="G167" s="11">
        <f t="shared" si="17"/>
        <v>1492.9675169706447</v>
      </c>
      <c r="H167" s="11">
        <f t="shared" si="18"/>
        <v>1.3328276646024775</v>
      </c>
      <c r="I167" s="11">
        <f t="shared" si="15"/>
        <v>2152</v>
      </c>
      <c r="J167" s="11">
        <f t="shared" si="16"/>
        <v>749</v>
      </c>
      <c r="K167" s="11" t="str">
        <f t="shared" si="19"/>
        <v/>
      </c>
      <c r="N167" s="11">
        <f t="shared" si="20"/>
        <v>2</v>
      </c>
    </row>
    <row r="168" spans="1:14" x14ac:dyDescent="0.2">
      <c r="A168" s="11" t="s">
        <v>1263</v>
      </c>
      <c r="B168" s="11">
        <v>86.738699999999994</v>
      </c>
      <c r="C168" s="11">
        <v>-14.821899999999999</v>
      </c>
      <c r="D168" s="11" t="s">
        <v>1264</v>
      </c>
      <c r="E168" s="11" t="str">
        <f t="shared" si="14"/>
        <v>Lep</v>
      </c>
      <c r="F168" s="12" t="s">
        <v>6</v>
      </c>
      <c r="G168" s="11">
        <f t="shared" si="17"/>
        <v>1299.0399569991459</v>
      </c>
      <c r="H168" s="11">
        <f t="shared" si="18"/>
        <v>1.5138759038996052</v>
      </c>
      <c r="I168" s="11">
        <f t="shared" si="15"/>
        <v>1874</v>
      </c>
      <c r="J168" s="11">
        <f t="shared" si="16"/>
        <v>903</v>
      </c>
      <c r="K168" s="11" t="str">
        <f t="shared" si="19"/>
        <v/>
      </c>
      <c r="N168" s="11">
        <f t="shared" si="20"/>
        <v>2</v>
      </c>
    </row>
    <row r="169" spans="1:14" x14ac:dyDescent="0.2">
      <c r="A169" s="11" t="s">
        <v>1265</v>
      </c>
      <c r="B169" s="11">
        <v>89.101200000000006</v>
      </c>
      <c r="C169" s="11">
        <v>-14.1678</v>
      </c>
      <c r="D169" s="11" t="s">
        <v>977</v>
      </c>
      <c r="E169" s="11" t="str">
        <f t="shared" si="14"/>
        <v>Lep</v>
      </c>
      <c r="F169" s="12" t="s">
        <v>7</v>
      </c>
      <c r="G169" s="11">
        <f t="shared" si="17"/>
        <v>1283.8121620854924</v>
      </c>
      <c r="H169" s="11">
        <f t="shared" si="18"/>
        <v>1.5551093074779714</v>
      </c>
      <c r="I169" s="11">
        <f t="shared" si="15"/>
        <v>1820</v>
      </c>
      <c r="J169" s="11">
        <f t="shared" si="16"/>
        <v>916</v>
      </c>
      <c r="K169" s="11" t="str">
        <f t="shared" si="19"/>
        <v/>
      </c>
      <c r="N169" s="11">
        <f t="shared" si="20"/>
        <v>2</v>
      </c>
    </row>
    <row r="170" spans="1:14" x14ac:dyDescent="0.2">
      <c r="A170" s="11" t="s">
        <v>1266</v>
      </c>
      <c r="B170" s="11">
        <v>78.232900000000001</v>
      </c>
      <c r="C170" s="11">
        <v>-16.2056</v>
      </c>
      <c r="D170" s="11" t="s">
        <v>1267</v>
      </c>
      <c r="E170" s="11" t="str">
        <f t="shared" si="14"/>
        <v>Lep</v>
      </c>
      <c r="F170" s="12" t="s">
        <v>14</v>
      </c>
      <c r="G170" s="11">
        <f t="shared" si="17"/>
        <v>1332.0105182077955</v>
      </c>
      <c r="H170" s="11">
        <f t="shared" si="18"/>
        <v>1.3654216883834718</v>
      </c>
      <c r="I170" s="11">
        <f t="shared" si="15"/>
        <v>2072</v>
      </c>
      <c r="J170" s="11">
        <f t="shared" si="16"/>
        <v>896</v>
      </c>
      <c r="K170" s="11" t="str">
        <f t="shared" si="19"/>
        <v/>
      </c>
      <c r="N170" s="11">
        <f t="shared" si="20"/>
        <v>2</v>
      </c>
    </row>
    <row r="171" spans="1:14" x14ac:dyDescent="0.2">
      <c r="A171" s="11" t="s">
        <v>1268</v>
      </c>
      <c r="B171" s="11">
        <v>222.71960000000001</v>
      </c>
      <c r="C171" s="11">
        <v>-16.041699999999999</v>
      </c>
      <c r="D171" s="11" t="s">
        <v>1269</v>
      </c>
      <c r="E171" s="11" t="str">
        <f t="shared" si="14"/>
        <v>Lib</v>
      </c>
      <c r="F171" s="12" t="s">
        <v>1</v>
      </c>
      <c r="G171" s="11">
        <f t="shared" si="17"/>
        <v>1328.0500556301772</v>
      </c>
      <c r="H171" s="11">
        <f t="shared" si="18"/>
        <v>3.8871903287247633</v>
      </c>
      <c r="I171" s="11">
        <f t="shared" si="15"/>
        <v>824</v>
      </c>
      <c r="J171" s="11">
        <f t="shared" si="16"/>
        <v>3101</v>
      </c>
      <c r="K171" s="11" t="str">
        <f t="shared" si="19"/>
        <v/>
      </c>
      <c r="N171" s="11">
        <f t="shared" si="20"/>
        <v>3</v>
      </c>
    </row>
    <row r="172" spans="1:14" x14ac:dyDescent="0.2">
      <c r="A172" s="11" t="s">
        <v>1270</v>
      </c>
      <c r="B172" s="11">
        <v>229.2517</v>
      </c>
      <c r="C172" s="11">
        <v>-9.3831000000000007</v>
      </c>
      <c r="D172" s="11" t="s">
        <v>1245</v>
      </c>
      <c r="E172" s="11" t="str">
        <f t="shared" si="14"/>
        <v>Lib</v>
      </c>
      <c r="F172" s="12" t="s">
        <v>2</v>
      </c>
      <c r="G172" s="11">
        <f t="shared" si="17"/>
        <v>1178.8070475919815</v>
      </c>
      <c r="H172" s="11">
        <f t="shared" si="18"/>
        <v>4.0011969807942842</v>
      </c>
      <c r="I172" s="11">
        <f t="shared" si="15"/>
        <v>1031</v>
      </c>
      <c r="J172" s="11">
        <f t="shared" si="16"/>
        <v>3093</v>
      </c>
      <c r="K172" s="11" t="str">
        <f t="shared" si="19"/>
        <v/>
      </c>
      <c r="N172" s="11">
        <f t="shared" si="20"/>
        <v>3</v>
      </c>
    </row>
    <row r="173" spans="1:14" x14ac:dyDescent="0.2">
      <c r="A173" s="11" t="s">
        <v>1271</v>
      </c>
      <c r="B173" s="11">
        <v>233.8817</v>
      </c>
      <c r="C173" s="11">
        <v>-14.789400000000001</v>
      </c>
      <c r="D173" s="11" t="s">
        <v>1232</v>
      </c>
      <c r="E173" s="11" t="str">
        <f t="shared" si="14"/>
        <v>Lib</v>
      </c>
      <c r="F173" s="12" t="s">
        <v>3</v>
      </c>
      <c r="G173" s="11">
        <f t="shared" si="17"/>
        <v>1298.2780183252264</v>
      </c>
      <c r="H173" s="11">
        <f t="shared" si="18"/>
        <v>4.082005725161622</v>
      </c>
      <c r="I173" s="11">
        <f t="shared" si="15"/>
        <v>1035</v>
      </c>
      <c r="J173" s="11">
        <f t="shared" si="16"/>
        <v>3249</v>
      </c>
      <c r="K173" s="11" t="str">
        <f t="shared" si="19"/>
        <v/>
      </c>
      <c r="N173" s="11">
        <f t="shared" si="20"/>
        <v>2</v>
      </c>
    </row>
    <row r="174" spans="1:14" x14ac:dyDescent="0.2">
      <c r="A174" s="11" t="s">
        <v>1272</v>
      </c>
      <c r="B174" s="11">
        <v>226.01750000000001</v>
      </c>
      <c r="C174" s="11">
        <v>-25.2819</v>
      </c>
      <c r="D174" s="11" t="s">
        <v>1171</v>
      </c>
      <c r="E174" s="11" t="str">
        <f t="shared" si="14"/>
        <v>Lib</v>
      </c>
      <c r="F174" s="12" t="s">
        <v>19</v>
      </c>
      <c r="G174" s="11">
        <f t="shared" si="17"/>
        <v>1578.239996742147</v>
      </c>
      <c r="H174" s="11">
        <f t="shared" si="18"/>
        <v>3.9447495421262841</v>
      </c>
      <c r="I174" s="11">
        <f t="shared" si="15"/>
        <v>704</v>
      </c>
      <c r="J174" s="11">
        <f t="shared" si="16"/>
        <v>3336</v>
      </c>
      <c r="K174" s="11" t="str">
        <f t="shared" si="19"/>
        <v/>
      </c>
      <c r="N174" s="11">
        <f t="shared" si="20"/>
        <v>2</v>
      </c>
    </row>
    <row r="175" spans="1:14" x14ac:dyDescent="0.2">
      <c r="A175" s="11" t="s">
        <v>1273</v>
      </c>
      <c r="B175" s="11">
        <v>279.2346</v>
      </c>
      <c r="C175" s="11">
        <v>38.7836</v>
      </c>
      <c r="D175" s="11" t="s">
        <v>1274</v>
      </c>
      <c r="E175" s="11" t="str">
        <f t="shared" si="14"/>
        <v>Lyr</v>
      </c>
      <c r="F175" s="12" t="s">
        <v>1</v>
      </c>
      <c r="G175" s="11">
        <f t="shared" si="17"/>
        <v>479.2957037923311</v>
      </c>
      <c r="H175" s="11">
        <f t="shared" si="18"/>
        <v>4.8735631554893581</v>
      </c>
      <c r="I175" s="11">
        <f t="shared" si="15"/>
        <v>1877</v>
      </c>
      <c r="J175" s="11">
        <f t="shared" si="16"/>
        <v>2673</v>
      </c>
      <c r="K175" s="11" t="str">
        <f t="shared" si="19"/>
        <v/>
      </c>
      <c r="N175" s="11">
        <f t="shared" si="20"/>
        <v>5</v>
      </c>
    </row>
    <row r="176" spans="1:14" x14ac:dyDescent="0.2">
      <c r="A176" s="11" t="s">
        <v>1275</v>
      </c>
      <c r="B176" s="11">
        <v>282.52</v>
      </c>
      <c r="C176" s="11">
        <v>33.3628</v>
      </c>
      <c r="D176" s="11" t="s">
        <v>1276</v>
      </c>
      <c r="E176" s="11" t="str">
        <f t="shared" si="14"/>
        <v>Lyr</v>
      </c>
      <c r="F176" s="12" t="s">
        <v>2</v>
      </c>
      <c r="G176" s="11">
        <f t="shared" si="17"/>
        <v>538.86334584874146</v>
      </c>
      <c r="H176" s="11">
        <f t="shared" si="18"/>
        <v>4.9309042027343795</v>
      </c>
      <c r="I176" s="11">
        <f t="shared" si="15"/>
        <v>1917</v>
      </c>
      <c r="J176" s="11">
        <f t="shared" si="16"/>
        <v>2726</v>
      </c>
      <c r="K176" s="11" t="str">
        <f t="shared" si="19"/>
        <v/>
      </c>
      <c r="N176" s="11">
        <f t="shared" si="20"/>
        <v>2</v>
      </c>
    </row>
    <row r="177" spans="1:14" x14ac:dyDescent="0.2">
      <c r="A177" s="11" t="s">
        <v>1277</v>
      </c>
      <c r="B177" s="11">
        <v>284.73579999999998</v>
      </c>
      <c r="C177" s="11">
        <v>32.689399999999999</v>
      </c>
      <c r="D177" s="11" t="s">
        <v>1190</v>
      </c>
      <c r="E177" s="11" t="str">
        <f t="shared" si="14"/>
        <v>Lyr</v>
      </c>
      <c r="F177" s="12" t="s">
        <v>3</v>
      </c>
      <c r="G177" s="11">
        <f t="shared" si="17"/>
        <v>546.47043387093549</v>
      </c>
      <c r="H177" s="11">
        <f t="shared" si="18"/>
        <v>4.9695772083000698</v>
      </c>
      <c r="I177" s="11">
        <f t="shared" si="15"/>
        <v>1939</v>
      </c>
      <c r="J177" s="11">
        <f t="shared" si="16"/>
        <v>2728</v>
      </c>
      <c r="K177" s="11" t="str">
        <f t="shared" si="19"/>
        <v/>
      </c>
      <c r="N177" s="11">
        <f t="shared" si="20"/>
        <v>2</v>
      </c>
    </row>
    <row r="178" spans="1:14" x14ac:dyDescent="0.2">
      <c r="A178" s="11" t="s">
        <v>1278</v>
      </c>
      <c r="B178" s="11">
        <v>283.62580000000003</v>
      </c>
      <c r="C178" s="11">
        <v>36.898899999999998</v>
      </c>
      <c r="D178" s="11" t="s">
        <v>1230</v>
      </c>
      <c r="E178" s="11" t="str">
        <f t="shared" si="14"/>
        <v>Lyr</v>
      </c>
      <c r="F178" s="12" t="s">
        <v>4</v>
      </c>
      <c r="G178" s="11">
        <f t="shared" ref="G178:G241" si="21">TAN(PI()/4-C178*PI()/360)*1000</f>
        <v>499.68367341653084</v>
      </c>
      <c r="H178" s="11">
        <f t="shared" ref="H178:H241" si="22">PI()*B178/180</f>
        <v>4.9502040536029339</v>
      </c>
      <c r="I178" s="11">
        <f t="shared" si="15"/>
        <v>1918</v>
      </c>
      <c r="J178" s="11">
        <f t="shared" si="16"/>
        <v>2686</v>
      </c>
      <c r="K178" s="11" t="str">
        <f t="shared" ref="K178:K241" si="23">IF(G178&gt;1650,"YES","")</f>
        <v/>
      </c>
      <c r="N178" s="11">
        <f t="shared" si="20"/>
        <v>1</v>
      </c>
    </row>
    <row r="179" spans="1:14" x14ac:dyDescent="0.2">
      <c r="A179" s="11" t="s">
        <v>1279</v>
      </c>
      <c r="B179" s="11">
        <v>281.19330000000002</v>
      </c>
      <c r="C179" s="11">
        <v>37.604999999999997</v>
      </c>
      <c r="D179" s="11" t="s">
        <v>1280</v>
      </c>
      <c r="E179" s="11" t="str">
        <f t="shared" si="14"/>
        <v>Lyr</v>
      </c>
      <c r="F179" s="12" t="s">
        <v>6</v>
      </c>
      <c r="G179" s="11">
        <f t="shared" si="21"/>
        <v>492.00680567625011</v>
      </c>
      <c r="H179" s="11">
        <f t="shared" si="22"/>
        <v>4.9077489195481716</v>
      </c>
      <c r="I179" s="11">
        <f t="shared" si="15"/>
        <v>1896</v>
      </c>
      <c r="J179" s="11">
        <f t="shared" si="16"/>
        <v>2683</v>
      </c>
      <c r="K179" s="11" t="str">
        <f t="shared" si="23"/>
        <v/>
      </c>
      <c r="N179" s="11">
        <f t="shared" si="20"/>
        <v>1</v>
      </c>
    </row>
    <row r="180" spans="1:14" x14ac:dyDescent="0.2">
      <c r="A180" s="11" t="s">
        <v>1281</v>
      </c>
      <c r="B180" s="11">
        <v>263.73379999999997</v>
      </c>
      <c r="C180" s="11">
        <v>12.56</v>
      </c>
      <c r="D180" s="11" t="s">
        <v>1282</v>
      </c>
      <c r="E180" s="11" t="str">
        <f t="shared" si="14"/>
        <v>Oph</v>
      </c>
      <c r="F180" s="12" t="s">
        <v>1</v>
      </c>
      <c r="G180" s="11">
        <f t="shared" si="21"/>
        <v>801.72434223625874</v>
      </c>
      <c r="H180" s="11">
        <f t="shared" si="22"/>
        <v>4.60302315879622</v>
      </c>
      <c r="I180" s="11">
        <f t="shared" si="15"/>
        <v>1712</v>
      </c>
      <c r="J180" s="11">
        <f t="shared" si="16"/>
        <v>2997</v>
      </c>
      <c r="K180" s="11" t="str">
        <f t="shared" si="23"/>
        <v/>
      </c>
      <c r="N180" s="11">
        <f t="shared" si="20"/>
        <v>3</v>
      </c>
    </row>
    <row r="181" spans="1:14" x14ac:dyDescent="0.2">
      <c r="A181" s="11" t="s">
        <v>1283</v>
      </c>
      <c r="B181" s="11">
        <v>265.86829999999998</v>
      </c>
      <c r="C181" s="11">
        <v>4.5671999999999997</v>
      </c>
      <c r="D181" s="11" t="s">
        <v>1208</v>
      </c>
      <c r="E181" s="11" t="str">
        <f t="shared" si="14"/>
        <v>Oph</v>
      </c>
      <c r="F181" s="12" t="s">
        <v>2</v>
      </c>
      <c r="G181" s="11">
        <f t="shared" si="21"/>
        <v>923.30354645708655</v>
      </c>
      <c r="H181" s="11">
        <f t="shared" si="22"/>
        <v>4.640277211680039</v>
      </c>
      <c r="I181" s="11">
        <f t="shared" si="15"/>
        <v>1733</v>
      </c>
      <c r="J181" s="11">
        <f t="shared" si="16"/>
        <v>3121</v>
      </c>
      <c r="K181" s="11" t="str">
        <f t="shared" si="23"/>
        <v/>
      </c>
      <c r="N181" s="11">
        <f t="shared" si="20"/>
        <v>3</v>
      </c>
    </row>
    <row r="182" spans="1:14" x14ac:dyDescent="0.2">
      <c r="A182" s="11" t="s">
        <v>1284</v>
      </c>
      <c r="B182" s="11">
        <v>243.58619999999999</v>
      </c>
      <c r="C182" s="11">
        <v>-3.6943999999999999</v>
      </c>
      <c r="D182" s="11" t="s">
        <v>1168</v>
      </c>
      <c r="E182" s="11" t="str">
        <f t="shared" si="14"/>
        <v>Oph</v>
      </c>
      <c r="F182" s="12" t="s">
        <v>4</v>
      </c>
      <c r="G182" s="11">
        <f t="shared" si="21"/>
        <v>1066.6513592420204</v>
      </c>
      <c r="H182" s="11">
        <f t="shared" si="22"/>
        <v>4.2513812024214115</v>
      </c>
      <c r="I182" s="11">
        <f t="shared" si="15"/>
        <v>1325</v>
      </c>
      <c r="J182" s="11">
        <f t="shared" si="16"/>
        <v>3155</v>
      </c>
      <c r="K182" s="11" t="str">
        <f t="shared" si="23"/>
        <v/>
      </c>
      <c r="N182" s="11">
        <f t="shared" si="20"/>
        <v>3</v>
      </c>
    </row>
    <row r="183" spans="1:14" x14ac:dyDescent="0.2">
      <c r="A183" s="11" t="s">
        <v>1285</v>
      </c>
      <c r="B183" s="11">
        <v>244.5804</v>
      </c>
      <c r="C183" s="11">
        <v>-4.6924999999999999</v>
      </c>
      <c r="D183" s="11" t="s">
        <v>1190</v>
      </c>
      <c r="E183" s="11" t="str">
        <f t="shared" si="14"/>
        <v>Oph</v>
      </c>
      <c r="F183" s="12" t="s">
        <v>5</v>
      </c>
      <c r="G183" s="11">
        <f t="shared" si="21"/>
        <v>1085.4463516783703</v>
      </c>
      <c r="H183" s="11">
        <f t="shared" si="22"/>
        <v>4.2687332658447392</v>
      </c>
      <c r="I183" s="11">
        <f t="shared" si="15"/>
        <v>1334</v>
      </c>
      <c r="J183" s="11">
        <f t="shared" si="16"/>
        <v>3180</v>
      </c>
      <c r="K183" s="11" t="str">
        <f t="shared" si="23"/>
        <v/>
      </c>
      <c r="N183" s="11">
        <f t="shared" si="20"/>
        <v>2</v>
      </c>
    </row>
    <row r="184" spans="1:14" x14ac:dyDescent="0.2">
      <c r="A184" s="11" t="s">
        <v>1286</v>
      </c>
      <c r="B184" s="11">
        <v>249.28960000000001</v>
      </c>
      <c r="C184" s="11">
        <v>-10.5672</v>
      </c>
      <c r="D184" s="11" t="s">
        <v>1247</v>
      </c>
      <c r="E184" s="11" t="str">
        <f t="shared" si="14"/>
        <v>Oph</v>
      </c>
      <c r="F184" s="12" t="s">
        <v>6</v>
      </c>
      <c r="G184" s="11">
        <f t="shared" si="21"/>
        <v>1203.8045515778183</v>
      </c>
      <c r="H184" s="11">
        <f t="shared" si="22"/>
        <v>4.3509243109796563</v>
      </c>
      <c r="I184" s="11">
        <f t="shared" si="15"/>
        <v>1374</v>
      </c>
      <c r="J184" s="11">
        <f t="shared" si="16"/>
        <v>3326</v>
      </c>
      <c r="K184" s="11" t="str">
        <f t="shared" si="23"/>
        <v/>
      </c>
      <c r="N184" s="11">
        <f t="shared" si="20"/>
        <v>3</v>
      </c>
    </row>
    <row r="185" spans="1:14" x14ac:dyDescent="0.2">
      <c r="A185" s="11" t="s">
        <v>1287</v>
      </c>
      <c r="B185" s="11">
        <v>257.59460000000001</v>
      </c>
      <c r="C185" s="11">
        <v>-15.7247</v>
      </c>
      <c r="D185" s="11" t="s">
        <v>1288</v>
      </c>
      <c r="E185" s="11" t="str">
        <f t="shared" si="14"/>
        <v>Oph</v>
      </c>
      <c r="F185" s="12" t="s">
        <v>7</v>
      </c>
      <c r="G185" s="11">
        <f t="shared" si="21"/>
        <v>1320.4326217668126</v>
      </c>
      <c r="H185" s="11">
        <f t="shared" si="22"/>
        <v>4.4958739053577847</v>
      </c>
      <c r="I185" s="11">
        <f t="shared" si="15"/>
        <v>1516</v>
      </c>
      <c r="J185" s="11">
        <f t="shared" si="16"/>
        <v>3490</v>
      </c>
      <c r="K185" s="11" t="str">
        <f t="shared" si="23"/>
        <v/>
      </c>
      <c r="N185" s="11">
        <f t="shared" si="20"/>
        <v>3</v>
      </c>
    </row>
    <row r="186" spans="1:14" x14ac:dyDescent="0.2">
      <c r="A186" s="11" t="s">
        <v>1289</v>
      </c>
      <c r="B186" s="11">
        <v>260.5025</v>
      </c>
      <c r="C186" s="11">
        <v>-24.999400000000001</v>
      </c>
      <c r="D186" s="11" t="s">
        <v>969</v>
      </c>
      <c r="E186" s="11" t="str">
        <f t="shared" si="14"/>
        <v>Oph</v>
      </c>
      <c r="F186" s="12" t="s">
        <v>8</v>
      </c>
      <c r="G186" s="11">
        <f t="shared" si="21"/>
        <v>1569.6674402614876</v>
      </c>
      <c r="H186" s="11">
        <f t="shared" si="22"/>
        <v>4.5466263346765281</v>
      </c>
      <c r="I186" s="11">
        <f t="shared" si="15"/>
        <v>1541</v>
      </c>
      <c r="J186" s="11">
        <f t="shared" si="16"/>
        <v>3748</v>
      </c>
      <c r="K186" s="11" t="str">
        <f t="shared" si="23"/>
        <v/>
      </c>
      <c r="N186" s="11">
        <f t="shared" si="20"/>
        <v>2</v>
      </c>
    </row>
    <row r="187" spans="1:14" x14ac:dyDescent="0.2">
      <c r="A187" s="11" t="s">
        <v>1290</v>
      </c>
      <c r="B187" s="11">
        <v>254.4171</v>
      </c>
      <c r="C187" s="11">
        <v>9.375</v>
      </c>
      <c r="D187" s="11" t="s">
        <v>1143</v>
      </c>
      <c r="E187" s="11" t="str">
        <f t="shared" si="14"/>
        <v>Oph</v>
      </c>
      <c r="F187" s="12" t="s">
        <v>12</v>
      </c>
      <c r="G187" s="11">
        <f t="shared" si="21"/>
        <v>848.43681539561317</v>
      </c>
      <c r="H187" s="11">
        <f t="shared" si="22"/>
        <v>4.440416068375665</v>
      </c>
      <c r="I187" s="11">
        <f t="shared" si="15"/>
        <v>1572</v>
      </c>
      <c r="J187" s="11">
        <f t="shared" si="16"/>
        <v>3017</v>
      </c>
      <c r="K187" s="11" t="str">
        <f t="shared" si="23"/>
        <v/>
      </c>
      <c r="N187" s="11">
        <f t="shared" si="20"/>
        <v>2</v>
      </c>
    </row>
    <row r="188" spans="1:14" x14ac:dyDescent="0.2">
      <c r="A188" s="11" t="s">
        <v>1291</v>
      </c>
      <c r="B188" s="11">
        <v>269.75670000000002</v>
      </c>
      <c r="C188" s="11">
        <v>-9.7736000000000001</v>
      </c>
      <c r="D188" s="11" t="s">
        <v>1252</v>
      </c>
      <c r="E188" s="11" t="str">
        <f t="shared" si="14"/>
        <v>Oph</v>
      </c>
      <c r="F188" s="12" t="s">
        <v>951</v>
      </c>
      <c r="G188" s="11">
        <f t="shared" si="21"/>
        <v>1186.9830476358366</v>
      </c>
      <c r="H188" s="11">
        <f t="shared" si="22"/>
        <v>4.7081425943145883</v>
      </c>
      <c r="I188" s="11">
        <f t="shared" si="15"/>
        <v>1795</v>
      </c>
      <c r="J188" s="11">
        <f t="shared" si="16"/>
        <v>3387</v>
      </c>
      <c r="K188" s="11" t="str">
        <f t="shared" si="23"/>
        <v/>
      </c>
      <c r="N188" s="11">
        <f t="shared" si="20"/>
        <v>2</v>
      </c>
    </row>
    <row r="189" spans="1:14" x14ac:dyDescent="0.2">
      <c r="A189" s="11" t="s">
        <v>1292</v>
      </c>
      <c r="B189" s="11">
        <v>88.792900000000003</v>
      </c>
      <c r="C189" s="11">
        <v>7.4069000000000003</v>
      </c>
      <c r="D189" s="11" t="s">
        <v>1293</v>
      </c>
      <c r="E189" s="11" t="str">
        <f t="shared" si="14"/>
        <v>Ori</v>
      </c>
      <c r="F189" s="12" t="s">
        <v>1</v>
      </c>
      <c r="G189" s="11">
        <f t="shared" si="21"/>
        <v>878.41478478571821</v>
      </c>
      <c r="H189" s="11">
        <f t="shared" si="22"/>
        <v>1.5497284573940733</v>
      </c>
      <c r="I189" s="11">
        <f t="shared" si="15"/>
        <v>1819</v>
      </c>
      <c r="J189" s="11">
        <f t="shared" si="16"/>
        <v>1322</v>
      </c>
      <c r="K189" s="11" t="str">
        <f t="shared" si="23"/>
        <v/>
      </c>
      <c r="N189" s="11">
        <f t="shared" si="20"/>
        <v>5</v>
      </c>
    </row>
    <row r="190" spans="1:14" x14ac:dyDescent="0.2">
      <c r="A190" s="11" t="s">
        <v>1294</v>
      </c>
      <c r="B190" s="11">
        <v>78.634600000000006</v>
      </c>
      <c r="C190" s="11">
        <v>-8.2017000000000007</v>
      </c>
      <c r="D190" s="11" t="s">
        <v>1295</v>
      </c>
      <c r="E190" s="11" t="str">
        <f t="shared" si="14"/>
        <v>Ori</v>
      </c>
      <c r="F190" s="12" t="s">
        <v>2</v>
      </c>
      <c r="G190" s="11">
        <f t="shared" si="21"/>
        <v>1154.4661826426222</v>
      </c>
      <c r="H190" s="11">
        <f t="shared" si="22"/>
        <v>1.3724326759887331</v>
      </c>
      <c r="I190" s="11">
        <f t="shared" si="15"/>
        <v>2028</v>
      </c>
      <c r="J190" s="11">
        <f t="shared" si="16"/>
        <v>1068</v>
      </c>
      <c r="K190" s="11" t="str">
        <f t="shared" si="23"/>
        <v/>
      </c>
      <c r="N190" s="11">
        <f t="shared" si="20"/>
        <v>5</v>
      </c>
    </row>
    <row r="191" spans="1:14" x14ac:dyDescent="0.2">
      <c r="A191" s="11" t="s">
        <v>1296</v>
      </c>
      <c r="B191" s="11">
        <v>81.282899999999998</v>
      </c>
      <c r="C191" s="11">
        <v>6.3497000000000003</v>
      </c>
      <c r="D191" s="11" t="s">
        <v>1297</v>
      </c>
      <c r="E191" s="11" t="str">
        <f t="shared" si="14"/>
        <v>Ori</v>
      </c>
      <c r="F191" s="12" t="s">
        <v>3</v>
      </c>
      <c r="G191" s="11">
        <f t="shared" si="21"/>
        <v>894.89335751250758</v>
      </c>
      <c r="H191" s="11">
        <f t="shared" si="22"/>
        <v>1.4186542305692988</v>
      </c>
      <c r="I191" s="11">
        <f t="shared" si="15"/>
        <v>1936</v>
      </c>
      <c r="J191" s="11">
        <f t="shared" si="16"/>
        <v>1315</v>
      </c>
      <c r="K191" s="11" t="str">
        <f t="shared" si="23"/>
        <v/>
      </c>
      <c r="N191" s="11">
        <f t="shared" si="20"/>
        <v>4</v>
      </c>
    </row>
    <row r="192" spans="1:14" x14ac:dyDescent="0.2">
      <c r="A192" s="11" t="s">
        <v>1298</v>
      </c>
      <c r="B192" s="11">
        <v>83.0017</v>
      </c>
      <c r="C192" s="11">
        <v>-0.29920000000000002</v>
      </c>
      <c r="D192" s="11" t="s">
        <v>1058</v>
      </c>
      <c r="E192" s="11" t="str">
        <f t="shared" si="14"/>
        <v>Ori</v>
      </c>
      <c r="F192" s="12" t="s">
        <v>4</v>
      </c>
      <c r="G192" s="11">
        <f t="shared" si="21"/>
        <v>1005.2357075180149</v>
      </c>
      <c r="H192" s="11">
        <f t="shared" si="22"/>
        <v>1.4486529497525775</v>
      </c>
      <c r="I192" s="11">
        <f t="shared" si="15"/>
        <v>1922</v>
      </c>
      <c r="J192" s="11">
        <f t="shared" si="16"/>
        <v>1202</v>
      </c>
      <c r="K192" s="11" t="str">
        <f t="shared" si="23"/>
        <v/>
      </c>
      <c r="N192" s="11">
        <f t="shared" si="20"/>
        <v>3</v>
      </c>
    </row>
    <row r="193" spans="1:14" x14ac:dyDescent="0.2">
      <c r="A193" s="11" t="s">
        <v>1299</v>
      </c>
      <c r="B193" s="11">
        <v>84.053299999999993</v>
      </c>
      <c r="C193" s="11">
        <v>-1.2019</v>
      </c>
      <c r="D193" s="11" t="s">
        <v>1300</v>
      </c>
      <c r="E193" s="11" t="str">
        <f t="shared" si="14"/>
        <v>Ori</v>
      </c>
      <c r="F193" s="12" t="s">
        <v>5</v>
      </c>
      <c r="G193" s="11">
        <f t="shared" si="21"/>
        <v>1021.2002497064599</v>
      </c>
      <c r="H193" s="11">
        <f t="shared" si="22"/>
        <v>1.4670068321665497</v>
      </c>
      <c r="I193" s="11">
        <f t="shared" si="15"/>
        <v>1906</v>
      </c>
      <c r="J193" s="11">
        <f t="shared" si="16"/>
        <v>1184</v>
      </c>
      <c r="K193" s="11" t="str">
        <f t="shared" si="23"/>
        <v/>
      </c>
      <c r="N193" s="11">
        <f t="shared" si="20"/>
        <v>4</v>
      </c>
    </row>
    <row r="194" spans="1:14" x14ac:dyDescent="0.2">
      <c r="A194" s="11" t="s">
        <v>1301</v>
      </c>
      <c r="B194" s="11">
        <v>85.189599999999999</v>
      </c>
      <c r="C194" s="11">
        <v>-1.9428000000000001</v>
      </c>
      <c r="D194" s="11" t="s">
        <v>1302</v>
      </c>
      <c r="E194" s="11" t="str">
        <f t="shared" ref="E194:E257" si="24">RIGHT(A194,3)</f>
        <v>Ori</v>
      </c>
      <c r="F194" s="12" t="s">
        <v>6</v>
      </c>
      <c r="G194" s="11">
        <f t="shared" si="21"/>
        <v>1034.496418727183</v>
      </c>
      <c r="H194" s="11">
        <f t="shared" si="22"/>
        <v>1.4868390084569614</v>
      </c>
      <c r="I194" s="11">
        <f t="shared" ref="I194:I231" si="25">ROUND(1800+COS(H194)*G194,0)</f>
        <v>1887</v>
      </c>
      <c r="J194" s="11">
        <f t="shared" ref="J194:J231" si="26">ROUND(2200-SIN(H194)*G194,0)</f>
        <v>1169</v>
      </c>
      <c r="K194" s="11" t="str">
        <f t="shared" si="23"/>
        <v/>
      </c>
      <c r="N194" s="11">
        <f t="shared" si="20"/>
        <v>3</v>
      </c>
    </row>
    <row r="195" spans="1:14" x14ac:dyDescent="0.2">
      <c r="A195" s="11" t="s">
        <v>1303</v>
      </c>
      <c r="B195" s="11">
        <v>83.8583</v>
      </c>
      <c r="C195" s="11">
        <v>-5.91</v>
      </c>
      <c r="D195" s="11" t="s">
        <v>1208</v>
      </c>
      <c r="E195" s="11" t="str">
        <f t="shared" si="24"/>
        <v>Ori</v>
      </c>
      <c r="F195" s="12" t="s">
        <v>9</v>
      </c>
      <c r="G195" s="11">
        <f t="shared" si="21"/>
        <v>1108.8598877319814</v>
      </c>
      <c r="H195" s="11">
        <f t="shared" si="22"/>
        <v>1.463603440125161</v>
      </c>
      <c r="I195" s="11">
        <f t="shared" si="25"/>
        <v>1919</v>
      </c>
      <c r="J195" s="11">
        <f t="shared" si="26"/>
        <v>1098</v>
      </c>
      <c r="K195" s="11" t="str">
        <f t="shared" si="23"/>
        <v/>
      </c>
      <c r="N195" s="11">
        <f t="shared" ref="N195:N258" si="27">IF(OR(VALUE(D195)&gt;5,G195&gt;1650),0,ROUNDUP(5-D195,0))</f>
        <v>3</v>
      </c>
    </row>
    <row r="196" spans="1:14" x14ac:dyDescent="0.2">
      <c r="A196" s="11" t="s">
        <v>1304</v>
      </c>
      <c r="B196" s="11">
        <v>86.9392</v>
      </c>
      <c r="C196" s="11">
        <v>-9.6697000000000006</v>
      </c>
      <c r="D196" s="11" t="s">
        <v>964</v>
      </c>
      <c r="E196" s="11" t="str">
        <f t="shared" si="24"/>
        <v>Ori</v>
      </c>
      <c r="F196" s="12" t="s">
        <v>12</v>
      </c>
      <c r="G196" s="11">
        <f t="shared" si="21"/>
        <v>1184.8012229948324</v>
      </c>
      <c r="H196" s="11">
        <f t="shared" si="22"/>
        <v>1.5173752890498542</v>
      </c>
      <c r="I196" s="11">
        <f t="shared" si="25"/>
        <v>1863</v>
      </c>
      <c r="J196" s="11">
        <f t="shared" si="26"/>
        <v>1017</v>
      </c>
      <c r="K196" s="11" t="str">
        <f t="shared" si="23"/>
        <v/>
      </c>
      <c r="N196" s="11">
        <f t="shared" si="27"/>
        <v>3</v>
      </c>
    </row>
    <row r="197" spans="1:14" x14ac:dyDescent="0.2">
      <c r="A197" s="11" t="s">
        <v>1305</v>
      </c>
      <c r="B197" s="11">
        <v>346.19040000000001</v>
      </c>
      <c r="C197" s="11">
        <v>15.205299999999999</v>
      </c>
      <c r="D197" s="11" t="s">
        <v>1306</v>
      </c>
      <c r="E197" s="11" t="str">
        <f t="shared" si="24"/>
        <v>Peg</v>
      </c>
      <c r="F197" s="12" t="s">
        <v>1</v>
      </c>
      <c r="G197" s="11">
        <f t="shared" si="21"/>
        <v>764.48444624747833</v>
      </c>
      <c r="H197" s="11">
        <f t="shared" si="22"/>
        <v>6.0421623187961773</v>
      </c>
      <c r="I197" s="11">
        <f t="shared" si="25"/>
        <v>2542</v>
      </c>
      <c r="J197" s="11">
        <f t="shared" si="26"/>
        <v>2382</v>
      </c>
      <c r="K197" s="11" t="str">
        <f t="shared" si="23"/>
        <v/>
      </c>
      <c r="N197" s="11">
        <f t="shared" si="27"/>
        <v>3</v>
      </c>
    </row>
    <row r="198" spans="1:14" x14ac:dyDescent="0.2">
      <c r="A198" s="11" t="s">
        <v>1307</v>
      </c>
      <c r="B198" s="11">
        <v>345.94380000000001</v>
      </c>
      <c r="C198" s="11">
        <v>28.082799999999999</v>
      </c>
      <c r="D198" s="11" t="s">
        <v>1308</v>
      </c>
      <c r="E198" s="11" t="str">
        <f t="shared" si="24"/>
        <v>Peg</v>
      </c>
      <c r="F198" s="12" t="s">
        <v>2</v>
      </c>
      <c r="G198" s="11">
        <f t="shared" si="21"/>
        <v>599.87760869945885</v>
      </c>
      <c r="H198" s="11">
        <f t="shared" si="22"/>
        <v>6.0378583368607588</v>
      </c>
      <c r="I198" s="11">
        <f t="shared" si="25"/>
        <v>2382</v>
      </c>
      <c r="J198" s="11">
        <f t="shared" si="26"/>
        <v>2346</v>
      </c>
      <c r="K198" s="11" t="str">
        <f t="shared" si="23"/>
        <v/>
      </c>
      <c r="N198" s="11">
        <f t="shared" si="27"/>
        <v>3</v>
      </c>
    </row>
    <row r="199" spans="1:14" x14ac:dyDescent="0.2">
      <c r="A199" s="11" t="s">
        <v>1309</v>
      </c>
      <c r="B199" s="11">
        <v>3.3092000000000001</v>
      </c>
      <c r="C199" s="11">
        <v>15.1836</v>
      </c>
      <c r="D199" s="11" t="s">
        <v>1310</v>
      </c>
      <c r="E199" s="11" t="str">
        <f t="shared" si="24"/>
        <v>Peg</v>
      </c>
      <c r="F199" s="12" t="s">
        <v>3</v>
      </c>
      <c r="G199" s="11">
        <f t="shared" si="21"/>
        <v>764.78453161398181</v>
      </c>
      <c r="H199" s="11">
        <f t="shared" si="22"/>
        <v>5.7756435606996358E-2</v>
      </c>
      <c r="I199" s="11">
        <f t="shared" si="25"/>
        <v>2564</v>
      </c>
      <c r="J199" s="11">
        <f t="shared" si="26"/>
        <v>2156</v>
      </c>
      <c r="K199" s="11" t="str">
        <f t="shared" si="23"/>
        <v/>
      </c>
      <c r="N199" s="11">
        <f t="shared" si="27"/>
        <v>3</v>
      </c>
    </row>
    <row r="200" spans="1:14" x14ac:dyDescent="0.2">
      <c r="A200" s="11" t="s">
        <v>1311</v>
      </c>
      <c r="B200" s="11">
        <v>326.04669999999999</v>
      </c>
      <c r="C200" s="11">
        <v>9.875</v>
      </c>
      <c r="D200" s="11" t="s">
        <v>1312</v>
      </c>
      <c r="E200" s="11" t="str">
        <f t="shared" si="24"/>
        <v>Peg</v>
      </c>
      <c r="F200" s="12" t="s">
        <v>5</v>
      </c>
      <c r="G200" s="11">
        <f t="shared" si="21"/>
        <v>840.96020678420848</v>
      </c>
      <c r="H200" s="11">
        <f t="shared" si="22"/>
        <v>5.6905884302621956</v>
      </c>
      <c r="I200" s="11">
        <f t="shared" si="25"/>
        <v>2498</v>
      </c>
      <c r="J200" s="11">
        <f t="shared" si="26"/>
        <v>2670</v>
      </c>
      <c r="K200" s="11" t="str">
        <f t="shared" si="23"/>
        <v/>
      </c>
      <c r="N200" s="11">
        <f t="shared" si="27"/>
        <v>3</v>
      </c>
    </row>
    <row r="201" spans="1:14" x14ac:dyDescent="0.2">
      <c r="A201" s="11" t="s">
        <v>1313</v>
      </c>
      <c r="B201" s="11">
        <v>340.36540000000002</v>
      </c>
      <c r="C201" s="11">
        <v>10.8314</v>
      </c>
      <c r="D201" s="11" t="s">
        <v>1314</v>
      </c>
      <c r="E201" s="11" t="str">
        <f t="shared" si="24"/>
        <v>Peg</v>
      </c>
      <c r="F201" s="12" t="s">
        <v>6</v>
      </c>
      <c r="G201" s="11">
        <f t="shared" si="21"/>
        <v>826.81050263612826</v>
      </c>
      <c r="H201" s="11">
        <f t="shared" si="22"/>
        <v>5.9404968898675081</v>
      </c>
      <c r="I201" s="11">
        <f t="shared" si="25"/>
        <v>2579</v>
      </c>
      <c r="J201" s="11">
        <f t="shared" si="26"/>
        <v>2478</v>
      </c>
      <c r="K201" s="11" t="str">
        <f t="shared" si="23"/>
        <v/>
      </c>
      <c r="N201" s="11">
        <f t="shared" si="27"/>
        <v>2</v>
      </c>
    </row>
    <row r="202" spans="1:14" x14ac:dyDescent="0.2">
      <c r="A202" s="11" t="s">
        <v>1315</v>
      </c>
      <c r="B202" s="11">
        <v>340.75040000000001</v>
      </c>
      <c r="C202" s="11">
        <v>30.221399999999999</v>
      </c>
      <c r="D202" s="11" t="s">
        <v>1316</v>
      </c>
      <c r="E202" s="11" t="str">
        <f t="shared" si="24"/>
        <v>Peg</v>
      </c>
      <c r="F202" s="12" t="s">
        <v>7</v>
      </c>
      <c r="G202" s="11">
        <f t="shared" si="21"/>
        <v>574.77703042515725</v>
      </c>
      <c r="H202" s="11">
        <f t="shared" si="22"/>
        <v>5.9472164074876863</v>
      </c>
      <c r="I202" s="11">
        <f t="shared" si="25"/>
        <v>2343</v>
      </c>
      <c r="J202" s="11">
        <f t="shared" si="26"/>
        <v>2389</v>
      </c>
      <c r="K202" s="11" t="str">
        <f t="shared" si="23"/>
        <v/>
      </c>
      <c r="N202" s="11">
        <f t="shared" si="27"/>
        <v>3</v>
      </c>
    </row>
    <row r="203" spans="1:14" x14ac:dyDescent="0.2">
      <c r="A203" s="11" t="s">
        <v>1317</v>
      </c>
      <c r="B203" s="11">
        <v>332.55</v>
      </c>
      <c r="C203" s="11">
        <v>6.1978</v>
      </c>
      <c r="D203" s="11" t="s">
        <v>1197</v>
      </c>
      <c r="E203" s="11" t="str">
        <f t="shared" si="24"/>
        <v>Peg</v>
      </c>
      <c r="F203" s="12" t="s">
        <v>8</v>
      </c>
      <c r="G203" s="11">
        <f t="shared" si="21"/>
        <v>897.28333934255886</v>
      </c>
      <c r="H203" s="11">
        <f t="shared" si="22"/>
        <v>5.8040924275071433</v>
      </c>
      <c r="I203" s="11">
        <f t="shared" si="25"/>
        <v>2596</v>
      </c>
      <c r="J203" s="11">
        <f t="shared" si="26"/>
        <v>2614</v>
      </c>
      <c r="K203" s="11" t="str">
        <f t="shared" si="23"/>
        <v/>
      </c>
      <c r="N203" s="11">
        <f t="shared" si="27"/>
        <v>2</v>
      </c>
    </row>
    <row r="204" spans="1:14" x14ac:dyDescent="0.2">
      <c r="A204" s="11" t="s">
        <v>1318</v>
      </c>
      <c r="B204" s="11">
        <v>342.50080000000003</v>
      </c>
      <c r="C204" s="11">
        <v>24.601700000000001</v>
      </c>
      <c r="D204" s="11" t="s">
        <v>1206</v>
      </c>
      <c r="E204" s="11" t="str">
        <f t="shared" si="24"/>
        <v>Peg</v>
      </c>
      <c r="F204" s="12" t="s">
        <v>14</v>
      </c>
      <c r="G204" s="11">
        <f t="shared" si="21"/>
        <v>641.96764066909418</v>
      </c>
      <c r="H204" s="11">
        <f t="shared" si="22"/>
        <v>5.977766650714595</v>
      </c>
      <c r="I204" s="11">
        <f t="shared" si="25"/>
        <v>2412</v>
      </c>
      <c r="J204" s="11">
        <f t="shared" si="26"/>
        <v>2393</v>
      </c>
      <c r="K204" s="11" t="str">
        <f t="shared" si="23"/>
        <v/>
      </c>
      <c r="N204" s="11">
        <f t="shared" si="27"/>
        <v>2</v>
      </c>
    </row>
    <row r="205" spans="1:14" x14ac:dyDescent="0.2">
      <c r="A205" s="11" t="s">
        <v>1319</v>
      </c>
      <c r="B205" s="11">
        <v>51.080800000000004</v>
      </c>
      <c r="C205" s="11">
        <v>49.8611</v>
      </c>
      <c r="D205" s="11" t="s">
        <v>1320</v>
      </c>
      <c r="E205" s="11" t="str">
        <f t="shared" si="24"/>
        <v>Per</v>
      </c>
      <c r="F205" s="12" t="s">
        <v>1</v>
      </c>
      <c r="G205" s="11">
        <f t="shared" si="21"/>
        <v>365.34354824825857</v>
      </c>
      <c r="H205" s="11">
        <f t="shared" si="22"/>
        <v>0.89152814455271945</v>
      </c>
      <c r="I205" s="11">
        <f t="shared" si="25"/>
        <v>2030</v>
      </c>
      <c r="J205" s="11">
        <f t="shared" si="26"/>
        <v>1916</v>
      </c>
      <c r="K205" s="11" t="str">
        <f t="shared" si="23"/>
        <v/>
      </c>
      <c r="N205" s="11">
        <f t="shared" si="27"/>
        <v>4</v>
      </c>
    </row>
    <row r="206" spans="1:14" x14ac:dyDescent="0.2">
      <c r="A206" s="11" t="s">
        <v>1321</v>
      </c>
      <c r="B206" s="11">
        <v>47.042099999999998</v>
      </c>
      <c r="C206" s="11">
        <v>40.955599999999997</v>
      </c>
      <c r="D206" s="11" t="s">
        <v>1322</v>
      </c>
      <c r="E206" s="11" t="str">
        <f t="shared" si="24"/>
        <v>Per</v>
      </c>
      <c r="F206" s="12" t="s">
        <v>2</v>
      </c>
      <c r="G206" s="11">
        <f t="shared" si="21"/>
        <v>456.19427211381719</v>
      </c>
      <c r="H206" s="11">
        <f t="shared" si="22"/>
        <v>0.82103953205242453</v>
      </c>
      <c r="I206" s="11">
        <f t="shared" si="25"/>
        <v>2111</v>
      </c>
      <c r="J206" s="11">
        <f t="shared" si="26"/>
        <v>1866</v>
      </c>
      <c r="K206" s="11" t="str">
        <f t="shared" si="23"/>
        <v/>
      </c>
      <c r="N206" s="11">
        <f t="shared" si="27"/>
        <v>3</v>
      </c>
    </row>
    <row r="207" spans="1:14" x14ac:dyDescent="0.2">
      <c r="A207" s="11" t="s">
        <v>1323</v>
      </c>
      <c r="B207" s="11">
        <v>46.199199999999998</v>
      </c>
      <c r="C207" s="11">
        <v>53.506399999999999</v>
      </c>
      <c r="D207" s="11" t="s">
        <v>1324</v>
      </c>
      <c r="E207" s="11" t="str">
        <f t="shared" si="24"/>
        <v>Per</v>
      </c>
      <c r="F207" s="12" t="s">
        <v>3</v>
      </c>
      <c r="G207" s="11">
        <f t="shared" si="21"/>
        <v>329.68862481291347</v>
      </c>
      <c r="H207" s="11">
        <f t="shared" si="22"/>
        <v>0.80632815178736428</v>
      </c>
      <c r="I207" s="11">
        <f t="shared" si="25"/>
        <v>2028</v>
      </c>
      <c r="J207" s="11">
        <f t="shared" si="26"/>
        <v>1962</v>
      </c>
      <c r="K207" s="11" t="str">
        <f t="shared" si="23"/>
        <v/>
      </c>
      <c r="N207" s="11">
        <f t="shared" si="27"/>
        <v>3</v>
      </c>
    </row>
    <row r="208" spans="1:14" x14ac:dyDescent="0.2">
      <c r="A208" s="11" t="s">
        <v>1325</v>
      </c>
      <c r="B208" s="11">
        <v>55.731299999999997</v>
      </c>
      <c r="C208" s="11">
        <v>47.787500000000001</v>
      </c>
      <c r="D208" s="11" t="s">
        <v>1326</v>
      </c>
      <c r="E208" s="11" t="str">
        <f t="shared" si="24"/>
        <v>Per</v>
      </c>
      <c r="F208" s="12" t="s">
        <v>4</v>
      </c>
      <c r="G208" s="11">
        <f t="shared" si="21"/>
        <v>385.99321606629815</v>
      </c>
      <c r="H208" s="11">
        <f t="shared" si="22"/>
        <v>0.97269468141671578</v>
      </c>
      <c r="I208" s="11">
        <f t="shared" si="25"/>
        <v>2017</v>
      </c>
      <c r="J208" s="11">
        <f t="shared" si="26"/>
        <v>1881</v>
      </c>
      <c r="K208" s="11" t="str">
        <f t="shared" si="23"/>
        <v/>
      </c>
      <c r="N208" s="11">
        <f t="shared" si="27"/>
        <v>2</v>
      </c>
    </row>
    <row r="209" spans="1:14" x14ac:dyDescent="0.2">
      <c r="A209" s="11" t="s">
        <v>1327</v>
      </c>
      <c r="B209" s="11">
        <v>59.463299999999997</v>
      </c>
      <c r="C209" s="11">
        <v>40.010300000000001</v>
      </c>
      <c r="D209" s="11" t="s">
        <v>1328</v>
      </c>
      <c r="E209" s="11" t="str">
        <f t="shared" si="24"/>
        <v>Per</v>
      </c>
      <c r="F209" s="12" t="s">
        <v>5</v>
      </c>
      <c r="G209" s="11">
        <f t="shared" si="21"/>
        <v>466.19823355385398</v>
      </c>
      <c r="H209" s="11">
        <f t="shared" si="22"/>
        <v>1.0378303691011441</v>
      </c>
      <c r="I209" s="11">
        <f t="shared" si="25"/>
        <v>2037</v>
      </c>
      <c r="J209" s="11">
        <f t="shared" si="26"/>
        <v>1798</v>
      </c>
      <c r="K209" s="11" t="str">
        <f t="shared" si="23"/>
        <v/>
      </c>
      <c r="N209" s="11">
        <f t="shared" si="27"/>
        <v>3</v>
      </c>
    </row>
    <row r="210" spans="1:14" x14ac:dyDescent="0.2">
      <c r="A210" s="11" t="s">
        <v>1329</v>
      </c>
      <c r="B210" s="11">
        <v>58.532899999999998</v>
      </c>
      <c r="C210" s="11">
        <v>31.883600000000001</v>
      </c>
      <c r="D210" s="11" t="s">
        <v>1330</v>
      </c>
      <c r="E210" s="11" t="str">
        <f t="shared" si="24"/>
        <v>Per</v>
      </c>
      <c r="F210" s="12" t="s">
        <v>6</v>
      </c>
      <c r="G210" s="11">
        <f t="shared" si="21"/>
        <v>555.63768919634219</v>
      </c>
      <c r="H210" s="11">
        <f t="shared" si="22"/>
        <v>1.0215918257405889</v>
      </c>
      <c r="I210" s="11">
        <f t="shared" si="25"/>
        <v>2090</v>
      </c>
      <c r="J210" s="11">
        <f t="shared" si="26"/>
        <v>1726</v>
      </c>
      <c r="K210" s="11" t="str">
        <f t="shared" si="23"/>
        <v/>
      </c>
      <c r="N210" s="11">
        <f t="shared" si="27"/>
        <v>3</v>
      </c>
    </row>
    <row r="211" spans="1:14" x14ac:dyDescent="0.2">
      <c r="A211" s="11" t="s">
        <v>1331</v>
      </c>
      <c r="B211" s="11">
        <v>42.674199999999999</v>
      </c>
      <c r="C211" s="11">
        <v>55.895600000000002</v>
      </c>
      <c r="D211" s="11" t="s">
        <v>1332</v>
      </c>
      <c r="E211" s="11" t="str">
        <f t="shared" si="24"/>
        <v>Per</v>
      </c>
      <c r="F211" s="12" t="s">
        <v>7</v>
      </c>
      <c r="G211" s="11">
        <f t="shared" si="21"/>
        <v>306.72717925937087</v>
      </c>
      <c r="H211" s="11">
        <f t="shared" si="22"/>
        <v>0.7448052956545641</v>
      </c>
      <c r="I211" s="11">
        <f t="shared" si="25"/>
        <v>2026</v>
      </c>
      <c r="J211" s="11">
        <f t="shared" si="26"/>
        <v>1992</v>
      </c>
      <c r="K211" s="11" t="str">
        <f t="shared" si="23"/>
        <v/>
      </c>
      <c r="N211" s="11">
        <f t="shared" si="27"/>
        <v>2</v>
      </c>
    </row>
    <row r="212" spans="1:14" x14ac:dyDescent="0.2">
      <c r="A212" s="11" t="s">
        <v>1333</v>
      </c>
      <c r="B212" s="11">
        <v>59.741199999999999</v>
      </c>
      <c r="C212" s="11">
        <v>35.7911</v>
      </c>
      <c r="D212" s="11" t="s">
        <v>1334</v>
      </c>
      <c r="E212" s="11" t="str">
        <f t="shared" si="24"/>
        <v>Per</v>
      </c>
      <c r="F212" s="12" t="s">
        <v>15</v>
      </c>
      <c r="G212" s="11">
        <f t="shared" si="21"/>
        <v>511.82386272460354</v>
      </c>
      <c r="H212" s="11">
        <f t="shared" si="22"/>
        <v>1.0426806390924364</v>
      </c>
      <c r="I212" s="11">
        <f t="shared" si="25"/>
        <v>2058</v>
      </c>
      <c r="J212" s="11">
        <f t="shared" si="26"/>
        <v>1758</v>
      </c>
      <c r="K212" s="11" t="str">
        <f t="shared" si="23"/>
        <v/>
      </c>
      <c r="N212" s="11">
        <f t="shared" si="27"/>
        <v>1</v>
      </c>
    </row>
    <row r="213" spans="1:14" x14ac:dyDescent="0.2">
      <c r="A213" s="11" t="s">
        <v>1335</v>
      </c>
      <c r="B213" s="11">
        <v>56.079599999999999</v>
      </c>
      <c r="C213" s="11">
        <v>32.2883</v>
      </c>
      <c r="D213" s="11" t="s">
        <v>1165</v>
      </c>
      <c r="E213" s="11" t="str">
        <f t="shared" si="24"/>
        <v>Per</v>
      </c>
      <c r="F213" s="12" t="s">
        <v>16</v>
      </c>
      <c r="G213" s="11">
        <f t="shared" si="21"/>
        <v>551.02470339863737</v>
      </c>
      <c r="H213" s="11">
        <f t="shared" si="22"/>
        <v>0.9787736632014119</v>
      </c>
      <c r="I213" s="11">
        <f t="shared" si="25"/>
        <v>2107</v>
      </c>
      <c r="J213" s="11">
        <f t="shared" si="26"/>
        <v>1743</v>
      </c>
      <c r="K213" s="11" t="str">
        <f t="shared" si="23"/>
        <v/>
      </c>
      <c r="N213" s="11">
        <f t="shared" si="27"/>
        <v>2</v>
      </c>
    </row>
    <row r="214" spans="1:14" x14ac:dyDescent="0.2">
      <c r="A214" s="11" t="s">
        <v>1336</v>
      </c>
      <c r="B214" s="11">
        <v>46.294200000000004</v>
      </c>
      <c r="C214" s="11">
        <v>38.840299999999999</v>
      </c>
      <c r="D214" s="11" t="s">
        <v>1337</v>
      </c>
      <c r="E214" s="11" t="str">
        <f t="shared" si="24"/>
        <v>Per</v>
      </c>
      <c r="F214" s="12" t="s">
        <v>18</v>
      </c>
      <c r="G214" s="11">
        <f t="shared" si="21"/>
        <v>478.68737935473831</v>
      </c>
      <c r="H214" s="11">
        <f t="shared" si="22"/>
        <v>0.8079862145767589</v>
      </c>
      <c r="I214" s="11">
        <f t="shared" si="25"/>
        <v>2131</v>
      </c>
      <c r="J214" s="11">
        <f t="shared" si="26"/>
        <v>1854</v>
      </c>
      <c r="K214" s="11" t="str">
        <f t="shared" si="23"/>
        <v/>
      </c>
      <c r="N214" s="11">
        <f t="shared" si="27"/>
        <v>2</v>
      </c>
    </row>
    <row r="215" spans="1:14" x14ac:dyDescent="0.2">
      <c r="A215" s="13" t="s">
        <v>1338</v>
      </c>
      <c r="B215" s="13">
        <v>344.41289999999998</v>
      </c>
      <c r="C215" s="13">
        <v>-29.622199999999999</v>
      </c>
      <c r="D215" s="13" t="s">
        <v>1339</v>
      </c>
      <c r="E215" s="13" t="str">
        <f t="shared" si="24"/>
        <v>PsA</v>
      </c>
      <c r="F215" s="13" t="s">
        <v>1</v>
      </c>
      <c r="G215" s="13">
        <f t="shared" si="21"/>
        <v>1718.9379325810366</v>
      </c>
      <c r="H215" s="13">
        <f t="shared" si="22"/>
        <v>6.0111390913419784</v>
      </c>
      <c r="I215" s="11">
        <f t="shared" si="25"/>
        <v>3456</v>
      </c>
      <c r="J215" s="11">
        <f t="shared" si="26"/>
        <v>2662</v>
      </c>
      <c r="K215" s="13" t="str">
        <f t="shared" si="23"/>
        <v>YES</v>
      </c>
      <c r="N215" s="11">
        <f t="shared" si="27"/>
        <v>0</v>
      </c>
    </row>
    <row r="216" spans="1:14" x14ac:dyDescent="0.2">
      <c r="A216" s="11" t="s">
        <v>1340</v>
      </c>
      <c r="B216" s="11">
        <v>30.511700000000001</v>
      </c>
      <c r="C216" s="11">
        <v>2.7635999999999998</v>
      </c>
      <c r="D216" s="11" t="s">
        <v>1341</v>
      </c>
      <c r="E216" s="11" t="str">
        <f t="shared" si="24"/>
        <v>Psc</v>
      </c>
      <c r="F216" s="12" t="s">
        <v>1</v>
      </c>
      <c r="G216" s="11">
        <f t="shared" si="21"/>
        <v>952.89302455374389</v>
      </c>
      <c r="H216" s="11">
        <f t="shared" si="22"/>
        <v>0.53252962538075388</v>
      </c>
      <c r="I216" s="11">
        <f t="shared" si="25"/>
        <v>2621</v>
      </c>
      <c r="J216" s="11">
        <f t="shared" si="26"/>
        <v>1716</v>
      </c>
      <c r="K216" s="11" t="str">
        <f t="shared" si="23"/>
        <v/>
      </c>
      <c r="N216" s="11">
        <f t="shared" si="27"/>
        <v>1</v>
      </c>
    </row>
    <row r="217" spans="1:14" x14ac:dyDescent="0.2">
      <c r="A217" s="11" t="s">
        <v>1342</v>
      </c>
      <c r="B217" s="11">
        <v>349.29129999999998</v>
      </c>
      <c r="C217" s="11">
        <v>3.2822</v>
      </c>
      <c r="D217" s="11" t="s">
        <v>1343</v>
      </c>
      <c r="E217" s="11" t="str">
        <f t="shared" si="24"/>
        <v>Psc</v>
      </c>
      <c r="F217" s="12" t="s">
        <v>3</v>
      </c>
      <c r="G217" s="11">
        <f t="shared" si="21"/>
        <v>944.29510207175292</v>
      </c>
      <c r="H217" s="11">
        <f t="shared" si="22"/>
        <v>6.0962832335712696</v>
      </c>
      <c r="I217" s="11">
        <f t="shared" si="25"/>
        <v>2728</v>
      </c>
      <c r="J217" s="11">
        <f t="shared" si="26"/>
        <v>2375</v>
      </c>
      <c r="K217" s="11" t="str">
        <f t="shared" si="23"/>
        <v/>
      </c>
      <c r="N217" s="11">
        <f t="shared" si="27"/>
        <v>2</v>
      </c>
    </row>
    <row r="218" spans="1:14" x14ac:dyDescent="0.2">
      <c r="A218" s="11" t="s">
        <v>1344</v>
      </c>
      <c r="B218" s="11">
        <v>12.1708</v>
      </c>
      <c r="C218" s="11">
        <v>7.585</v>
      </c>
      <c r="D218" s="11" t="s">
        <v>1154</v>
      </c>
      <c r="E218" s="11" t="str">
        <f t="shared" si="24"/>
        <v>Psc</v>
      </c>
      <c r="F218" s="12" t="s">
        <v>4</v>
      </c>
      <c r="G218" s="11">
        <f t="shared" si="21"/>
        <v>875.66506859790445</v>
      </c>
      <c r="H218" s="11">
        <f t="shared" si="22"/>
        <v>0.21242053260172586</v>
      </c>
      <c r="I218" s="11">
        <f t="shared" si="25"/>
        <v>2656</v>
      </c>
      <c r="J218" s="11">
        <f t="shared" si="26"/>
        <v>2015</v>
      </c>
      <c r="K218" s="11" t="str">
        <f t="shared" si="23"/>
        <v/>
      </c>
      <c r="N218" s="11">
        <f t="shared" si="27"/>
        <v>1</v>
      </c>
    </row>
    <row r="219" spans="1:14" x14ac:dyDescent="0.2">
      <c r="A219" s="11" t="s">
        <v>1345</v>
      </c>
      <c r="B219" s="11">
        <v>15.735799999999999</v>
      </c>
      <c r="C219" s="11">
        <v>7.89</v>
      </c>
      <c r="D219" s="11" t="s">
        <v>1052</v>
      </c>
      <c r="E219" s="11" t="str">
        <f t="shared" si="24"/>
        <v>Psc</v>
      </c>
      <c r="F219" s="12" t="s">
        <v>5</v>
      </c>
      <c r="G219" s="11">
        <f t="shared" si="21"/>
        <v>870.97345789721919</v>
      </c>
      <c r="H219" s="11">
        <f t="shared" si="22"/>
        <v>0.27464152043532369</v>
      </c>
      <c r="I219" s="11">
        <f t="shared" si="25"/>
        <v>2638</v>
      </c>
      <c r="J219" s="11">
        <f t="shared" si="26"/>
        <v>1964</v>
      </c>
      <c r="K219" s="11" t="str">
        <f t="shared" si="23"/>
        <v/>
      </c>
      <c r="N219" s="11">
        <f t="shared" si="27"/>
        <v>1</v>
      </c>
    </row>
    <row r="220" spans="1:14" x14ac:dyDescent="0.2">
      <c r="A220" s="11" t="s">
        <v>1346</v>
      </c>
      <c r="B220" s="11">
        <v>22.870799999999999</v>
      </c>
      <c r="C220" s="11">
        <v>15.345800000000001</v>
      </c>
      <c r="D220" s="11" t="s">
        <v>1347</v>
      </c>
      <c r="E220" s="11" t="str">
        <f t="shared" si="24"/>
        <v>Psc</v>
      </c>
      <c r="F220" s="12" t="s">
        <v>7</v>
      </c>
      <c r="G220" s="11">
        <f t="shared" si="21"/>
        <v>762.54359676082674</v>
      </c>
      <c r="H220" s="11">
        <f t="shared" si="22"/>
        <v>0.39917076256511907</v>
      </c>
      <c r="I220" s="11">
        <f t="shared" si="25"/>
        <v>2503</v>
      </c>
      <c r="J220" s="11">
        <f t="shared" si="26"/>
        <v>1904</v>
      </c>
      <c r="K220" s="11" t="str">
        <f t="shared" si="23"/>
        <v/>
      </c>
      <c r="N220" s="11">
        <f t="shared" si="27"/>
        <v>2</v>
      </c>
    </row>
    <row r="221" spans="1:14" x14ac:dyDescent="0.2">
      <c r="A221" s="11" t="s">
        <v>1348</v>
      </c>
      <c r="B221" s="11">
        <v>351.99209999999999</v>
      </c>
      <c r="C221" s="11">
        <v>6.3788999999999998</v>
      </c>
      <c r="D221" s="11" t="s">
        <v>1052</v>
      </c>
      <c r="E221" s="11" t="str">
        <f t="shared" si="24"/>
        <v>Psc</v>
      </c>
      <c r="F221" s="12" t="s">
        <v>8</v>
      </c>
      <c r="G221" s="11">
        <f t="shared" si="21"/>
        <v>894.43457704397156</v>
      </c>
      <c r="H221" s="11">
        <f t="shared" si="22"/>
        <v>6.1434210860091323</v>
      </c>
      <c r="I221" s="11">
        <f t="shared" si="25"/>
        <v>2686</v>
      </c>
      <c r="J221" s="11">
        <f t="shared" si="26"/>
        <v>2325</v>
      </c>
      <c r="K221" s="11" t="str">
        <f t="shared" si="23"/>
        <v/>
      </c>
      <c r="N221" s="11">
        <f t="shared" si="27"/>
        <v>1</v>
      </c>
    </row>
    <row r="222" spans="1:14" x14ac:dyDescent="0.2">
      <c r="A222" s="11" t="s">
        <v>1349</v>
      </c>
      <c r="B222" s="11">
        <v>354.98750000000001</v>
      </c>
      <c r="C222" s="11">
        <v>5.6264000000000003</v>
      </c>
      <c r="D222" s="11" t="s">
        <v>1350</v>
      </c>
      <c r="E222" s="11" t="str">
        <f t="shared" si="24"/>
        <v>Psc</v>
      </c>
      <c r="F222" s="12" t="s">
        <v>9</v>
      </c>
      <c r="G222" s="11">
        <f t="shared" si="21"/>
        <v>906.32491587020502</v>
      </c>
      <c r="H222" s="11">
        <f t="shared" si="22"/>
        <v>6.1957006784233704</v>
      </c>
      <c r="I222" s="11">
        <f t="shared" si="25"/>
        <v>2703</v>
      </c>
      <c r="J222" s="11">
        <f t="shared" si="26"/>
        <v>2279</v>
      </c>
      <c r="K222" s="11" t="str">
        <f t="shared" si="23"/>
        <v/>
      </c>
      <c r="N222" s="11">
        <f t="shared" si="27"/>
        <v>1</v>
      </c>
    </row>
    <row r="223" spans="1:14" x14ac:dyDescent="0.2">
      <c r="A223" s="11" t="s">
        <v>1351</v>
      </c>
      <c r="B223" s="11">
        <v>351.73329999999999</v>
      </c>
      <c r="C223" s="11">
        <v>1.2556</v>
      </c>
      <c r="D223" s="11" t="s">
        <v>1238</v>
      </c>
      <c r="E223" s="11" t="str">
        <f t="shared" si="24"/>
        <v>Psc</v>
      </c>
      <c r="F223" s="12" t="s">
        <v>12</v>
      </c>
      <c r="G223" s="11">
        <f t="shared" si="21"/>
        <v>978.3223047107997</v>
      </c>
      <c r="H223" s="11">
        <f t="shared" si="22"/>
        <v>6.1389041739049706</v>
      </c>
      <c r="I223" s="11">
        <f t="shared" si="25"/>
        <v>2768</v>
      </c>
      <c r="J223" s="11">
        <f t="shared" si="26"/>
        <v>2341</v>
      </c>
      <c r="K223" s="11" t="str">
        <f t="shared" si="23"/>
        <v/>
      </c>
      <c r="N223" s="11">
        <f t="shared" si="27"/>
        <v>1</v>
      </c>
    </row>
    <row r="224" spans="1:14" x14ac:dyDescent="0.2">
      <c r="A224" s="11" t="s">
        <v>1352</v>
      </c>
      <c r="B224" s="11">
        <v>355.51170000000002</v>
      </c>
      <c r="C224" s="11">
        <v>1.78</v>
      </c>
      <c r="D224" s="11" t="s">
        <v>1353</v>
      </c>
      <c r="E224" s="11" t="str">
        <f t="shared" si="24"/>
        <v>Psc</v>
      </c>
      <c r="F224" s="12" t="s">
        <v>13</v>
      </c>
      <c r="G224" s="11">
        <f t="shared" si="21"/>
        <v>969.40590978738112</v>
      </c>
      <c r="H224" s="11">
        <f t="shared" si="22"/>
        <v>6.2048496943623253</v>
      </c>
      <c r="I224" s="11">
        <f t="shared" si="25"/>
        <v>2766</v>
      </c>
      <c r="J224" s="11">
        <f t="shared" si="26"/>
        <v>2276</v>
      </c>
      <c r="K224" s="11" t="str">
        <f t="shared" si="23"/>
        <v/>
      </c>
      <c r="N224" s="11">
        <f t="shared" si="27"/>
        <v>1</v>
      </c>
    </row>
    <row r="225" spans="1:14" x14ac:dyDescent="0.2">
      <c r="A225" s="11" t="s">
        <v>1354</v>
      </c>
      <c r="B225" s="11">
        <v>22.546199999999999</v>
      </c>
      <c r="C225" s="11">
        <v>6.1439000000000004</v>
      </c>
      <c r="D225" s="11" t="s">
        <v>1355</v>
      </c>
      <c r="E225" s="11" t="str">
        <f t="shared" si="24"/>
        <v>Psc</v>
      </c>
      <c r="F225" s="12" t="s">
        <v>14</v>
      </c>
      <c r="G225" s="11">
        <f t="shared" si="21"/>
        <v>898.13276417456962</v>
      </c>
      <c r="H225" s="11">
        <f t="shared" si="22"/>
        <v>0.39350542381314552</v>
      </c>
      <c r="I225" s="11">
        <f t="shared" si="25"/>
        <v>2629</v>
      </c>
      <c r="J225" s="11">
        <f t="shared" si="26"/>
        <v>1856</v>
      </c>
      <c r="K225" s="11" t="str">
        <f t="shared" si="23"/>
        <v/>
      </c>
      <c r="N225" s="11">
        <f t="shared" si="27"/>
        <v>1</v>
      </c>
    </row>
    <row r="226" spans="1:14" x14ac:dyDescent="0.2">
      <c r="A226" s="11" t="s">
        <v>1356</v>
      </c>
      <c r="B226" s="11">
        <v>25.357900000000001</v>
      </c>
      <c r="C226" s="11">
        <v>5.4874999999999998</v>
      </c>
      <c r="D226" s="11" t="s">
        <v>1236</v>
      </c>
      <c r="E226" s="11" t="str">
        <f t="shared" si="24"/>
        <v>Psc</v>
      </c>
      <c r="F226" s="12" t="s">
        <v>951</v>
      </c>
      <c r="G226" s="11">
        <f t="shared" si="21"/>
        <v>908.53515091313625</v>
      </c>
      <c r="H226" s="11">
        <f t="shared" si="22"/>
        <v>0.4425788463914701</v>
      </c>
      <c r="I226" s="11">
        <f t="shared" si="25"/>
        <v>2621</v>
      </c>
      <c r="J226" s="11">
        <f t="shared" si="26"/>
        <v>1811</v>
      </c>
      <c r="K226" s="11" t="str">
        <f t="shared" si="23"/>
        <v/>
      </c>
      <c r="N226" s="11">
        <f t="shared" si="27"/>
        <v>1</v>
      </c>
    </row>
    <row r="227" spans="1:14" x14ac:dyDescent="0.2">
      <c r="A227" s="11" t="s">
        <v>1357</v>
      </c>
      <c r="B227" s="11">
        <v>28.3888</v>
      </c>
      <c r="C227" s="11">
        <v>3.1875</v>
      </c>
      <c r="D227" s="11" t="s">
        <v>1358</v>
      </c>
      <c r="E227" s="11" t="str">
        <f t="shared" si="24"/>
        <v>Psc</v>
      </c>
      <c r="F227" s="12" t="s">
        <v>15</v>
      </c>
      <c r="G227" s="11">
        <f t="shared" si="21"/>
        <v>945.85964400583646</v>
      </c>
      <c r="H227" s="11">
        <f t="shared" si="22"/>
        <v>0.49547803069016627</v>
      </c>
      <c r="I227" s="11">
        <f t="shared" si="25"/>
        <v>2632</v>
      </c>
      <c r="J227" s="11">
        <f t="shared" si="26"/>
        <v>1750</v>
      </c>
      <c r="K227" s="11" t="str">
        <f t="shared" si="23"/>
        <v/>
      </c>
      <c r="N227" s="11">
        <f t="shared" si="27"/>
        <v>1</v>
      </c>
    </row>
    <row r="228" spans="1:14" x14ac:dyDescent="0.2">
      <c r="A228" s="11" t="s">
        <v>1359</v>
      </c>
      <c r="B228" s="11">
        <v>26.348299999999998</v>
      </c>
      <c r="C228" s="11">
        <v>9.1577999999999999</v>
      </c>
      <c r="D228" s="11" t="s">
        <v>1226</v>
      </c>
      <c r="E228" s="11" t="str">
        <f t="shared" si="24"/>
        <v>Psc</v>
      </c>
      <c r="F228" s="12" t="s">
        <v>16</v>
      </c>
      <c r="G228" s="11">
        <f t="shared" si="21"/>
        <v>851.70191175360389</v>
      </c>
      <c r="H228" s="11">
        <f t="shared" si="22"/>
        <v>0.45986458730322194</v>
      </c>
      <c r="I228" s="11">
        <f t="shared" si="25"/>
        <v>2563</v>
      </c>
      <c r="J228" s="11">
        <f t="shared" si="26"/>
        <v>1822</v>
      </c>
      <c r="K228" s="11" t="str">
        <f t="shared" si="23"/>
        <v/>
      </c>
      <c r="N228" s="11">
        <f t="shared" si="27"/>
        <v>1</v>
      </c>
    </row>
    <row r="229" spans="1:14" x14ac:dyDescent="0.2">
      <c r="A229" s="11" t="s">
        <v>1360</v>
      </c>
      <c r="B229" s="11">
        <v>15.704599999999999</v>
      </c>
      <c r="C229" s="11">
        <v>31.804400000000001</v>
      </c>
      <c r="D229" s="11" t="s">
        <v>1361</v>
      </c>
      <c r="E229" s="11" t="str">
        <f t="shared" si="24"/>
        <v>Psc</v>
      </c>
      <c r="F229" s="12" t="s">
        <v>19</v>
      </c>
      <c r="G229" s="11">
        <f t="shared" si="21"/>
        <v>556.54256832268322</v>
      </c>
      <c r="H229" s="11">
        <f t="shared" si="22"/>
        <v>0.27409697770870145</v>
      </c>
      <c r="I229" s="11">
        <f t="shared" si="25"/>
        <v>2336</v>
      </c>
      <c r="J229" s="11">
        <f t="shared" si="26"/>
        <v>2049</v>
      </c>
      <c r="K229" s="11" t="str">
        <f t="shared" si="23"/>
        <v/>
      </c>
      <c r="N229" s="11">
        <f t="shared" si="27"/>
        <v>0</v>
      </c>
    </row>
    <row r="230" spans="1:14" x14ac:dyDescent="0.2">
      <c r="A230" s="11" t="s">
        <v>1362</v>
      </c>
      <c r="B230" s="11">
        <v>19.866700000000002</v>
      </c>
      <c r="C230" s="11">
        <v>27.264199999999999</v>
      </c>
      <c r="D230" s="11" t="s">
        <v>1363</v>
      </c>
      <c r="E230" s="11" t="str">
        <f t="shared" si="24"/>
        <v>Psc</v>
      </c>
      <c r="F230" s="12" t="s">
        <v>21</v>
      </c>
      <c r="G230" s="11">
        <f t="shared" si="21"/>
        <v>609.6338745356984</v>
      </c>
      <c r="H230" s="11">
        <f t="shared" si="22"/>
        <v>0.34673932650595751</v>
      </c>
      <c r="I230" s="11">
        <f t="shared" si="25"/>
        <v>2373</v>
      </c>
      <c r="J230" s="11">
        <f t="shared" si="26"/>
        <v>1993</v>
      </c>
      <c r="K230" s="11" t="str">
        <f t="shared" si="23"/>
        <v/>
      </c>
      <c r="N230" s="11">
        <f t="shared" si="27"/>
        <v>1</v>
      </c>
    </row>
    <row r="231" spans="1:14" x14ac:dyDescent="0.2">
      <c r="A231" s="11" t="s">
        <v>1364</v>
      </c>
      <c r="B231" s="11">
        <v>18.437100000000001</v>
      </c>
      <c r="C231" s="11">
        <v>24.583600000000001</v>
      </c>
      <c r="D231" s="11" t="s">
        <v>1365</v>
      </c>
      <c r="E231" s="11" t="str">
        <f t="shared" si="24"/>
        <v>Psc</v>
      </c>
      <c r="F231" s="12" t="s">
        <v>22</v>
      </c>
      <c r="G231" s="11">
        <f t="shared" si="21"/>
        <v>642.19071127568486</v>
      </c>
      <c r="H231" s="11">
        <f t="shared" si="22"/>
        <v>0.32178809951944654</v>
      </c>
      <c r="I231" s="11">
        <f t="shared" si="25"/>
        <v>2409</v>
      </c>
      <c r="J231" s="11">
        <f t="shared" si="26"/>
        <v>1997</v>
      </c>
      <c r="K231" s="11" t="str">
        <f t="shared" si="23"/>
        <v/>
      </c>
      <c r="N231" s="11">
        <f t="shared" si="27"/>
        <v>1</v>
      </c>
    </row>
    <row r="232" spans="1:14" x14ac:dyDescent="0.2">
      <c r="A232" s="11" t="s">
        <v>1366</v>
      </c>
      <c r="B232" s="11">
        <v>359.8279</v>
      </c>
      <c r="C232" s="11">
        <v>6.8632999999999997</v>
      </c>
      <c r="D232" s="11" t="s">
        <v>1009</v>
      </c>
      <c r="E232" s="11" t="str">
        <f t="shared" si="24"/>
        <v>Psc</v>
      </c>
      <c r="F232" s="12" t="s">
        <v>953</v>
      </c>
      <c r="G232" s="11">
        <f t="shared" si="21"/>
        <v>886.85419960530828</v>
      </c>
      <c r="H232" s="11">
        <f t="shared" si="22"/>
        <v>6.280181595536904</v>
      </c>
      <c r="I232" s="11">
        <f>ROUND(1800+COS(H232)*G232,0)</f>
        <v>2687</v>
      </c>
      <c r="J232" s="11">
        <f>ROUND(2200-SIN(H232)*G232,0)</f>
        <v>2203</v>
      </c>
      <c r="K232" s="11" t="str">
        <f t="shared" si="23"/>
        <v/>
      </c>
      <c r="N232" s="11">
        <f t="shared" si="27"/>
        <v>1</v>
      </c>
    </row>
    <row r="233" spans="1:14" x14ac:dyDescent="0.2">
      <c r="A233" s="11" t="s">
        <v>1367</v>
      </c>
      <c r="B233" s="11">
        <v>117.32380000000001</v>
      </c>
      <c r="C233" s="11">
        <v>-24.8597</v>
      </c>
      <c r="D233" s="11" t="s">
        <v>1252</v>
      </c>
      <c r="E233" s="11" t="str">
        <f t="shared" si="24"/>
        <v>Pup</v>
      </c>
      <c r="F233" s="12" t="s">
        <v>15</v>
      </c>
      <c r="G233" s="11">
        <f t="shared" si="21"/>
        <v>1565.4526736233734</v>
      </c>
      <c r="H233" s="11">
        <f t="shared" si="22"/>
        <v>2.0476866009513235</v>
      </c>
      <c r="I233" s="11">
        <f t="shared" ref="I233:I296" si="28">ROUND(1800+COS(H233)*G233,0)</f>
        <v>1081</v>
      </c>
      <c r="J233" s="11">
        <f t="shared" ref="J233:J296" si="29">ROUND(2200-SIN(H233)*G233,0)</f>
        <v>809</v>
      </c>
      <c r="K233" s="11" t="str">
        <f t="shared" si="23"/>
        <v/>
      </c>
      <c r="N233" s="11">
        <f t="shared" si="27"/>
        <v>2</v>
      </c>
    </row>
    <row r="234" spans="1:14" x14ac:dyDescent="0.2">
      <c r="A234" s="11" t="s">
        <v>1368</v>
      </c>
      <c r="B234" s="11">
        <v>109.28579999999999</v>
      </c>
      <c r="C234" s="11">
        <v>-37.097499999999997</v>
      </c>
      <c r="D234" s="11" t="s">
        <v>1035</v>
      </c>
      <c r="E234" s="11" t="str">
        <f t="shared" si="24"/>
        <v>Pup</v>
      </c>
      <c r="F234" s="12" t="s">
        <v>17</v>
      </c>
      <c r="G234" s="11">
        <f t="shared" si="21"/>
        <v>2009.970646776321</v>
      </c>
      <c r="H234" s="11">
        <f t="shared" si="22"/>
        <v>1.9073970356760188</v>
      </c>
      <c r="I234" s="11">
        <f t="shared" si="28"/>
        <v>1136</v>
      </c>
      <c r="J234" s="11">
        <f t="shared" si="29"/>
        <v>303</v>
      </c>
      <c r="K234" s="11" t="str">
        <f t="shared" si="23"/>
        <v>YES</v>
      </c>
      <c r="L234" s="11">
        <v>1091.791533729061</v>
      </c>
      <c r="M234" s="11">
        <v>709.71788969263798</v>
      </c>
      <c r="N234" s="11">
        <f t="shared" si="27"/>
        <v>0</v>
      </c>
    </row>
    <row r="235" spans="1:14" x14ac:dyDescent="0.2">
      <c r="A235" s="11" t="s">
        <v>1369</v>
      </c>
      <c r="B235" s="11">
        <v>121.8858</v>
      </c>
      <c r="C235" s="11">
        <v>-24.304200000000002</v>
      </c>
      <c r="D235" s="11" t="s">
        <v>1214</v>
      </c>
      <c r="E235" s="11" t="str">
        <f t="shared" si="24"/>
        <v>Pup</v>
      </c>
      <c r="F235" s="12" t="s">
        <v>18</v>
      </c>
      <c r="G235" s="11">
        <f t="shared" si="21"/>
        <v>1548.8510177832418</v>
      </c>
      <c r="H235" s="11">
        <f t="shared" si="22"/>
        <v>2.1273085214273046</v>
      </c>
      <c r="I235" s="11">
        <f t="shared" si="28"/>
        <v>982</v>
      </c>
      <c r="J235" s="11">
        <f t="shared" si="29"/>
        <v>885</v>
      </c>
      <c r="K235" s="11" t="str">
        <f t="shared" si="23"/>
        <v/>
      </c>
      <c r="N235" s="11">
        <f t="shared" si="27"/>
        <v>3</v>
      </c>
    </row>
    <row r="236" spans="1:14" x14ac:dyDescent="0.2">
      <c r="A236" s="11" t="s">
        <v>1370</v>
      </c>
      <c r="B236" s="11">
        <v>247.35169999999999</v>
      </c>
      <c r="C236" s="11">
        <v>-26.431899999999999</v>
      </c>
      <c r="D236" s="11" t="s">
        <v>1371</v>
      </c>
      <c r="E236" s="11" t="str">
        <f t="shared" si="24"/>
        <v>Sco</v>
      </c>
      <c r="F236" s="12" t="s">
        <v>1</v>
      </c>
      <c r="G236" s="11">
        <f t="shared" si="21"/>
        <v>1613.8378535694071</v>
      </c>
      <c r="H236" s="11">
        <f t="shared" si="22"/>
        <v>4.3171015754052577</v>
      </c>
      <c r="I236" s="11">
        <f t="shared" si="28"/>
        <v>1179</v>
      </c>
      <c r="J236" s="11">
        <f t="shared" si="29"/>
        <v>3689</v>
      </c>
      <c r="K236" s="11" t="str">
        <f t="shared" si="23"/>
        <v/>
      </c>
      <c r="N236" s="11">
        <f t="shared" si="27"/>
        <v>5</v>
      </c>
    </row>
    <row r="237" spans="1:14" x14ac:dyDescent="0.2">
      <c r="A237" s="11" t="s">
        <v>1372</v>
      </c>
      <c r="B237" s="11">
        <v>241.35919999999999</v>
      </c>
      <c r="C237" s="11">
        <v>-19.805599999999998</v>
      </c>
      <c r="D237" s="11" t="s">
        <v>1024</v>
      </c>
      <c r="E237" s="11" t="str">
        <f t="shared" si="24"/>
        <v>Sco</v>
      </c>
      <c r="F237" s="12" t="s">
        <v>2</v>
      </c>
      <c r="G237" s="11">
        <f t="shared" si="21"/>
        <v>1423.0038936121505</v>
      </c>
      <c r="H237" s="11">
        <f t="shared" si="22"/>
        <v>4.2125127199794976</v>
      </c>
      <c r="I237" s="11">
        <f t="shared" si="28"/>
        <v>1118</v>
      </c>
      <c r="J237" s="11">
        <f t="shared" si="29"/>
        <v>3449</v>
      </c>
      <c r="K237" s="11" t="str">
        <f t="shared" si="23"/>
        <v/>
      </c>
      <c r="N237" s="11">
        <f t="shared" si="27"/>
        <v>3</v>
      </c>
    </row>
    <row r="238" spans="1:14" x14ac:dyDescent="0.2">
      <c r="A238" s="11" t="s">
        <v>1373</v>
      </c>
      <c r="B238" s="11">
        <v>240.08330000000001</v>
      </c>
      <c r="C238" s="11">
        <v>-22.621700000000001</v>
      </c>
      <c r="D238" s="11" t="s">
        <v>1374</v>
      </c>
      <c r="E238" s="11" t="str">
        <f t="shared" si="24"/>
        <v>Sco</v>
      </c>
      <c r="F238" s="12" t="s">
        <v>4</v>
      </c>
      <c r="G238" s="11">
        <f t="shared" si="21"/>
        <v>1500.0520462604852</v>
      </c>
      <c r="H238" s="11">
        <f t="shared" si="22"/>
        <v>4.1902440640533021</v>
      </c>
      <c r="I238" s="11">
        <f t="shared" si="28"/>
        <v>1052</v>
      </c>
      <c r="J238" s="11">
        <f t="shared" si="29"/>
        <v>3500</v>
      </c>
      <c r="K238" s="11" t="str">
        <f t="shared" si="23"/>
        <v/>
      </c>
      <c r="N238" s="11">
        <f t="shared" si="27"/>
        <v>3</v>
      </c>
    </row>
    <row r="239" spans="1:14" x14ac:dyDescent="0.2">
      <c r="A239" s="13" t="s">
        <v>1375</v>
      </c>
      <c r="B239" s="13">
        <v>252.54079999999999</v>
      </c>
      <c r="C239" s="13">
        <v>-34.293300000000002</v>
      </c>
      <c r="D239" s="13" t="s">
        <v>1376</v>
      </c>
      <c r="E239" s="13" t="str">
        <f t="shared" si="24"/>
        <v>Sco</v>
      </c>
      <c r="F239" s="13" t="s">
        <v>5</v>
      </c>
      <c r="G239" s="13">
        <f t="shared" si="21"/>
        <v>1892.3955676259288</v>
      </c>
      <c r="H239" s="13">
        <f t="shared" si="22"/>
        <v>4.4076684556204953</v>
      </c>
      <c r="I239" s="11">
        <f t="shared" si="28"/>
        <v>1232</v>
      </c>
      <c r="J239" s="11">
        <f t="shared" si="29"/>
        <v>4005</v>
      </c>
      <c r="K239" s="13" t="str">
        <f t="shared" si="23"/>
        <v>YES</v>
      </c>
      <c r="N239" s="11">
        <f t="shared" si="27"/>
        <v>0</v>
      </c>
    </row>
    <row r="240" spans="1:14" x14ac:dyDescent="0.2">
      <c r="A240" s="13" t="s">
        <v>1377</v>
      </c>
      <c r="B240" s="13">
        <v>253.64580000000001</v>
      </c>
      <c r="C240" s="13">
        <v>-42.361400000000003</v>
      </c>
      <c r="D240" s="13" t="s">
        <v>1347</v>
      </c>
      <c r="E240" s="13" t="str">
        <f t="shared" si="24"/>
        <v>Sco</v>
      </c>
      <c r="F240" s="13" t="s">
        <v>6</v>
      </c>
      <c r="G240" s="13">
        <f t="shared" si="21"/>
        <v>2265.2366167840914</v>
      </c>
      <c r="H240" s="13">
        <f t="shared" si="22"/>
        <v>4.4269543438550327</v>
      </c>
      <c r="I240" s="11">
        <f t="shared" si="28"/>
        <v>1162</v>
      </c>
      <c r="J240" s="11">
        <f t="shared" si="29"/>
        <v>4374</v>
      </c>
      <c r="K240" s="13" t="str">
        <f t="shared" si="23"/>
        <v>YES</v>
      </c>
      <c r="N240" s="11">
        <f t="shared" si="27"/>
        <v>0</v>
      </c>
    </row>
    <row r="241" spans="1:14" x14ac:dyDescent="0.2">
      <c r="A241" s="13" t="s">
        <v>1378</v>
      </c>
      <c r="B241" s="13">
        <v>258.03829999999999</v>
      </c>
      <c r="C241" s="13">
        <v>-43.239199999999997</v>
      </c>
      <c r="D241" s="13" t="s">
        <v>1379</v>
      </c>
      <c r="E241" s="13" t="str">
        <f t="shared" si="24"/>
        <v>Sco</v>
      </c>
      <c r="F241" s="13" t="s">
        <v>7</v>
      </c>
      <c r="G241" s="13">
        <f t="shared" si="21"/>
        <v>2313.034216832501</v>
      </c>
      <c r="H241" s="13">
        <f t="shared" si="22"/>
        <v>4.5036179312488835</v>
      </c>
      <c r="I241" s="11">
        <f t="shared" si="28"/>
        <v>1321</v>
      </c>
      <c r="J241" s="11">
        <f t="shared" si="29"/>
        <v>4463</v>
      </c>
      <c r="K241" s="13" t="str">
        <f t="shared" si="23"/>
        <v>YES</v>
      </c>
      <c r="N241" s="11">
        <f t="shared" si="27"/>
        <v>0</v>
      </c>
    </row>
    <row r="242" spans="1:14" x14ac:dyDescent="0.2">
      <c r="A242" s="13" t="s">
        <v>1380</v>
      </c>
      <c r="B242" s="13">
        <v>264.33</v>
      </c>
      <c r="C242" s="13">
        <v>-42.997799999999998</v>
      </c>
      <c r="D242" s="13" t="s">
        <v>1381</v>
      </c>
      <c r="E242" s="13" t="str">
        <f t="shared" si="24"/>
        <v>Sco</v>
      </c>
      <c r="F242" s="13" t="s">
        <v>8</v>
      </c>
      <c r="G242" s="13">
        <f t="shared" ref="G242:G305" si="30">TAN(PI()/4-C242*PI()/360)*1000</f>
        <v>2299.7218071411853</v>
      </c>
      <c r="H242" s="13">
        <f t="shared" ref="H242:H305" si="31">PI()*B242/180</f>
        <v>4.6134288117966102</v>
      </c>
      <c r="I242" s="11">
        <f t="shared" si="28"/>
        <v>1573</v>
      </c>
      <c r="J242" s="11">
        <f t="shared" si="29"/>
        <v>4488</v>
      </c>
      <c r="K242" s="13" t="str">
        <f t="shared" ref="K242:K305" si="32">IF(G242&gt;1650,"YES","")</f>
        <v>YES</v>
      </c>
      <c r="N242" s="11">
        <f t="shared" si="27"/>
        <v>0</v>
      </c>
    </row>
    <row r="243" spans="1:14" x14ac:dyDescent="0.2">
      <c r="A243" s="13" t="s">
        <v>1382</v>
      </c>
      <c r="B243" s="13">
        <v>266.89620000000002</v>
      </c>
      <c r="C243" s="13">
        <v>-40.126899999999999</v>
      </c>
      <c r="D243" s="13" t="s">
        <v>1031</v>
      </c>
      <c r="E243" s="13" t="str">
        <f t="shared" si="24"/>
        <v>Sco</v>
      </c>
      <c r="F243" s="13" t="s">
        <v>9</v>
      </c>
      <c r="G243" s="13">
        <f t="shared" si="30"/>
        <v>2150.7219796368399</v>
      </c>
      <c r="H243" s="13">
        <f t="shared" si="31"/>
        <v>4.6582174510612901</v>
      </c>
      <c r="I243" s="11">
        <f t="shared" si="28"/>
        <v>1684</v>
      </c>
      <c r="J243" s="11">
        <f t="shared" si="29"/>
        <v>4348</v>
      </c>
      <c r="K243" s="13" t="str">
        <f t="shared" si="32"/>
        <v>YES</v>
      </c>
      <c r="N243" s="11">
        <f t="shared" si="27"/>
        <v>0</v>
      </c>
    </row>
    <row r="244" spans="1:14" x14ac:dyDescent="0.2">
      <c r="A244" s="13" t="s">
        <v>1383</v>
      </c>
      <c r="B244" s="13">
        <v>265.62209999999999</v>
      </c>
      <c r="C244" s="13">
        <v>-39.03</v>
      </c>
      <c r="D244" s="13" t="s">
        <v>1384</v>
      </c>
      <c r="E244" s="13" t="str">
        <f t="shared" si="24"/>
        <v>Sco</v>
      </c>
      <c r="F244" s="13" t="s">
        <v>12</v>
      </c>
      <c r="G244" s="13">
        <f t="shared" si="30"/>
        <v>2097.9569121553554</v>
      </c>
      <c r="H244" s="13">
        <f t="shared" si="31"/>
        <v>4.6359802110616295</v>
      </c>
      <c r="I244" s="11">
        <f t="shared" si="28"/>
        <v>1640</v>
      </c>
      <c r="J244" s="11">
        <f t="shared" si="29"/>
        <v>4292</v>
      </c>
      <c r="K244" s="13" t="str">
        <f t="shared" si="32"/>
        <v>YES</v>
      </c>
      <c r="N244" s="11">
        <f t="shared" si="27"/>
        <v>0</v>
      </c>
    </row>
    <row r="245" spans="1:14" x14ac:dyDescent="0.2">
      <c r="A245" s="13" t="s">
        <v>1385</v>
      </c>
      <c r="B245" s="13">
        <v>263.40210000000002</v>
      </c>
      <c r="C245" s="13">
        <v>-37.103900000000003</v>
      </c>
      <c r="D245" s="13" t="s">
        <v>1386</v>
      </c>
      <c r="E245" s="13" t="str">
        <f t="shared" si="24"/>
        <v>Sco</v>
      </c>
      <c r="F245" s="13" t="s">
        <v>13</v>
      </c>
      <c r="G245" s="13">
        <f t="shared" si="30"/>
        <v>2010.2521640756686</v>
      </c>
      <c r="H245" s="13">
        <f t="shared" si="31"/>
        <v>4.597233901667356</v>
      </c>
      <c r="I245" s="11">
        <f t="shared" si="28"/>
        <v>1569</v>
      </c>
      <c r="J245" s="11">
        <f t="shared" si="29"/>
        <v>4197</v>
      </c>
      <c r="K245" s="13" t="str">
        <f t="shared" si="32"/>
        <v>YES</v>
      </c>
      <c r="N245" s="11">
        <f t="shared" si="27"/>
        <v>0</v>
      </c>
    </row>
    <row r="246" spans="1:14" x14ac:dyDescent="0.2">
      <c r="A246" s="13" t="s">
        <v>1387</v>
      </c>
      <c r="B246" s="13">
        <v>252.9675</v>
      </c>
      <c r="C246" s="13">
        <v>-38.047499999999999</v>
      </c>
      <c r="D246" s="13" t="s">
        <v>1043</v>
      </c>
      <c r="E246" s="13" t="str">
        <f t="shared" si="24"/>
        <v>Sco</v>
      </c>
      <c r="F246" s="13" t="s">
        <v>14</v>
      </c>
      <c r="G246" s="13">
        <f t="shared" si="30"/>
        <v>2052.4627108263417</v>
      </c>
      <c r="H246" s="13">
        <f t="shared" si="31"/>
        <v>4.415115775538756</v>
      </c>
      <c r="I246" s="11">
        <f t="shared" si="28"/>
        <v>1199</v>
      </c>
      <c r="J246" s="11">
        <f t="shared" si="29"/>
        <v>4162</v>
      </c>
      <c r="K246" s="13" t="str">
        <f t="shared" si="32"/>
        <v>YES</v>
      </c>
      <c r="N246" s="11">
        <f t="shared" si="27"/>
        <v>0</v>
      </c>
    </row>
    <row r="247" spans="1:14" x14ac:dyDescent="0.2">
      <c r="A247" s="11" t="s">
        <v>1388</v>
      </c>
      <c r="B247" s="11">
        <v>239.71289999999999</v>
      </c>
      <c r="C247" s="11">
        <v>-26.1142</v>
      </c>
      <c r="D247" s="11" t="s">
        <v>1328</v>
      </c>
      <c r="E247" s="11" t="str">
        <f t="shared" si="24"/>
        <v>Sco</v>
      </c>
      <c r="F247" s="12" t="s">
        <v>17</v>
      </c>
      <c r="G247" s="11">
        <f t="shared" si="30"/>
        <v>1603.8891017224871</v>
      </c>
      <c r="H247" s="11">
        <f t="shared" si="31"/>
        <v>4.1837793645039145</v>
      </c>
      <c r="I247" s="11">
        <f t="shared" si="28"/>
        <v>991</v>
      </c>
      <c r="J247" s="11">
        <f t="shared" si="29"/>
        <v>3585</v>
      </c>
      <c r="K247" s="11" t="str">
        <f t="shared" si="32"/>
        <v/>
      </c>
      <c r="N247" s="11">
        <f t="shared" si="27"/>
        <v>3</v>
      </c>
    </row>
    <row r="248" spans="1:14" x14ac:dyDescent="0.2">
      <c r="A248" s="11" t="s">
        <v>1389</v>
      </c>
      <c r="B248" s="11">
        <v>245.2971</v>
      </c>
      <c r="C248" s="11">
        <v>-25.5928</v>
      </c>
      <c r="D248" s="11" t="s">
        <v>1328</v>
      </c>
      <c r="E248" s="11" t="str">
        <f t="shared" si="24"/>
        <v>Sco</v>
      </c>
      <c r="F248" s="12" t="s">
        <v>19</v>
      </c>
      <c r="G248" s="11">
        <f t="shared" si="30"/>
        <v>1587.7518011452116</v>
      </c>
      <c r="H248" s="11">
        <f t="shared" si="31"/>
        <v>4.2812420405937823</v>
      </c>
      <c r="I248" s="11">
        <f t="shared" si="28"/>
        <v>1136</v>
      </c>
      <c r="J248" s="11">
        <f t="shared" si="29"/>
        <v>3642</v>
      </c>
      <c r="K248" s="11" t="str">
        <f t="shared" si="32"/>
        <v/>
      </c>
      <c r="N248" s="11">
        <f t="shared" si="27"/>
        <v>3</v>
      </c>
    </row>
    <row r="249" spans="1:14" x14ac:dyDescent="0.2">
      <c r="A249" s="11" t="s">
        <v>1390</v>
      </c>
      <c r="B249" s="11">
        <v>248.9708</v>
      </c>
      <c r="C249" s="11">
        <v>-28.216100000000001</v>
      </c>
      <c r="D249" s="11" t="s">
        <v>1391</v>
      </c>
      <c r="E249" s="11" t="str">
        <f t="shared" si="24"/>
        <v>Sco</v>
      </c>
      <c r="F249" s="12" t="s">
        <v>20</v>
      </c>
      <c r="G249" s="11">
        <f t="shared" si="30"/>
        <v>1671.4111185301313</v>
      </c>
      <c r="H249" s="11">
        <f t="shared" si="31"/>
        <v>4.345360201324298</v>
      </c>
      <c r="I249" s="11">
        <f t="shared" si="28"/>
        <v>1200</v>
      </c>
      <c r="J249" s="11">
        <f t="shared" si="29"/>
        <v>3760</v>
      </c>
      <c r="K249" s="11" t="str">
        <f t="shared" si="32"/>
        <v>YES</v>
      </c>
      <c r="L249" s="11">
        <v>1192.3160500341128</v>
      </c>
      <c r="M249" s="11">
        <v>3734.0209310677146</v>
      </c>
      <c r="N249" s="11">
        <f t="shared" si="27"/>
        <v>0</v>
      </c>
    </row>
    <row r="250" spans="1:14" x14ac:dyDescent="0.2">
      <c r="A250" s="13" t="s">
        <v>1392</v>
      </c>
      <c r="B250" s="13">
        <v>262.69080000000002</v>
      </c>
      <c r="C250" s="13">
        <v>-37.2958</v>
      </c>
      <c r="D250" s="13" t="s">
        <v>1026</v>
      </c>
      <c r="E250" s="13" t="str">
        <f t="shared" si="24"/>
        <v>Sco</v>
      </c>
      <c r="F250" s="13" t="s">
        <v>21</v>
      </c>
      <c r="G250" s="13">
        <f t="shared" si="30"/>
        <v>2018.7227558440636</v>
      </c>
      <c r="H250" s="13">
        <f t="shared" si="31"/>
        <v>4.5848193746979202</v>
      </c>
      <c r="I250" s="11">
        <f t="shared" si="28"/>
        <v>1543</v>
      </c>
      <c r="J250" s="11">
        <f t="shared" si="29"/>
        <v>4202</v>
      </c>
      <c r="K250" s="13" t="str">
        <f t="shared" si="32"/>
        <v>YES</v>
      </c>
      <c r="N250" s="11">
        <f t="shared" si="27"/>
        <v>0</v>
      </c>
    </row>
    <row r="251" spans="1:14" x14ac:dyDescent="0.2">
      <c r="A251" s="11" t="s">
        <v>1393</v>
      </c>
      <c r="B251" s="11">
        <v>236.06710000000001</v>
      </c>
      <c r="C251" s="11">
        <v>6.4256000000000002</v>
      </c>
      <c r="D251" s="11" t="s">
        <v>1126</v>
      </c>
      <c r="E251" s="11" t="str">
        <f t="shared" si="24"/>
        <v>Ser</v>
      </c>
      <c r="F251" s="12" t="s">
        <v>1</v>
      </c>
      <c r="G251" s="11">
        <f t="shared" si="30"/>
        <v>893.70127703143919</v>
      </c>
      <c r="H251" s="11">
        <f t="shared" si="31"/>
        <v>4.120148150634706</v>
      </c>
      <c r="I251" s="11">
        <f t="shared" si="28"/>
        <v>1301</v>
      </c>
      <c r="J251" s="11">
        <f t="shared" si="29"/>
        <v>2941</v>
      </c>
      <c r="K251" s="11" t="str">
        <f t="shared" si="32"/>
        <v/>
      </c>
      <c r="N251" s="11">
        <f t="shared" si="27"/>
        <v>3</v>
      </c>
    </row>
    <row r="252" spans="1:14" x14ac:dyDescent="0.2">
      <c r="A252" s="11" t="s">
        <v>1394</v>
      </c>
      <c r="B252" s="11">
        <v>236.5471</v>
      </c>
      <c r="C252" s="11">
        <v>15.421900000000001</v>
      </c>
      <c r="D252" s="11" t="s">
        <v>1395</v>
      </c>
      <c r="E252" s="11" t="str">
        <f t="shared" si="24"/>
        <v>Ser</v>
      </c>
      <c r="F252" s="12" t="s">
        <v>2</v>
      </c>
      <c r="G252" s="11">
        <f t="shared" si="30"/>
        <v>761.49387565460802</v>
      </c>
      <c r="H252" s="11">
        <f t="shared" si="31"/>
        <v>4.1285257310442782</v>
      </c>
      <c r="I252" s="11">
        <f t="shared" si="28"/>
        <v>1380</v>
      </c>
      <c r="J252" s="11">
        <f t="shared" si="29"/>
        <v>2835</v>
      </c>
      <c r="K252" s="11" t="str">
        <f t="shared" si="32"/>
        <v/>
      </c>
      <c r="N252" s="11">
        <f t="shared" si="27"/>
        <v>2</v>
      </c>
    </row>
    <row r="253" spans="1:14" x14ac:dyDescent="0.2">
      <c r="A253" s="11" t="s">
        <v>1396</v>
      </c>
      <c r="B253" s="11">
        <v>239.11330000000001</v>
      </c>
      <c r="C253" s="11">
        <v>15.6617</v>
      </c>
      <c r="D253" s="11" t="s">
        <v>1397</v>
      </c>
      <c r="E253" s="11" t="str">
        <f t="shared" si="24"/>
        <v>Ser</v>
      </c>
      <c r="F253" s="12" t="s">
        <v>3</v>
      </c>
      <c r="G253" s="11">
        <f t="shared" si="30"/>
        <v>758.19301018416274</v>
      </c>
      <c r="H253" s="11">
        <f t="shared" si="31"/>
        <v>4.1733143703089572</v>
      </c>
      <c r="I253" s="11">
        <f t="shared" si="28"/>
        <v>1411</v>
      </c>
      <c r="J253" s="11">
        <f t="shared" si="29"/>
        <v>2851</v>
      </c>
      <c r="K253" s="11" t="str">
        <f t="shared" si="32"/>
        <v/>
      </c>
      <c r="N253" s="11">
        <f t="shared" si="27"/>
        <v>2</v>
      </c>
    </row>
    <row r="254" spans="1:14" x14ac:dyDescent="0.2">
      <c r="A254" s="11" t="s">
        <v>1398</v>
      </c>
      <c r="B254" s="11">
        <v>237.70419999999999</v>
      </c>
      <c r="C254" s="11">
        <v>4.4778000000000002</v>
      </c>
      <c r="D254" s="11" t="s">
        <v>977</v>
      </c>
      <c r="E254" s="11" t="str">
        <f t="shared" si="24"/>
        <v>Ser</v>
      </c>
      <c r="F254" s="12" t="s">
        <v>5</v>
      </c>
      <c r="G254" s="11">
        <f t="shared" si="30"/>
        <v>924.74983073841986</v>
      </c>
      <c r="H254" s="11">
        <f t="shared" si="31"/>
        <v>4.1487209358191048</v>
      </c>
      <c r="I254" s="11">
        <f t="shared" si="28"/>
        <v>1306</v>
      </c>
      <c r="J254" s="11">
        <f t="shared" si="29"/>
        <v>2982</v>
      </c>
      <c r="K254" s="11" t="str">
        <f t="shared" si="32"/>
        <v/>
      </c>
      <c r="N254" s="11">
        <f t="shared" si="27"/>
        <v>2</v>
      </c>
    </row>
    <row r="255" spans="1:14" x14ac:dyDescent="0.2">
      <c r="A255" s="11" t="s">
        <v>1399</v>
      </c>
      <c r="B255" s="11">
        <v>275.32749999999999</v>
      </c>
      <c r="C255" s="11">
        <v>-2.8989000000000003</v>
      </c>
      <c r="D255" s="11" t="s">
        <v>1400</v>
      </c>
      <c r="E255" s="11" t="str">
        <f t="shared" si="24"/>
        <v>Ser</v>
      </c>
      <c r="F255" s="12" t="s">
        <v>7</v>
      </c>
      <c r="G255" s="11">
        <f t="shared" si="30"/>
        <v>1051.9198781152668</v>
      </c>
      <c r="H255" s="11">
        <f t="shared" si="31"/>
        <v>4.8053713962846869</v>
      </c>
      <c r="I255" s="11">
        <f t="shared" si="28"/>
        <v>1898</v>
      </c>
      <c r="J255" s="11">
        <f t="shared" si="29"/>
        <v>3247</v>
      </c>
      <c r="K255" s="11" t="str">
        <f t="shared" si="32"/>
        <v/>
      </c>
      <c r="N255" s="11">
        <f t="shared" si="27"/>
        <v>2</v>
      </c>
    </row>
    <row r="256" spans="1:14" x14ac:dyDescent="0.2">
      <c r="A256" s="11" t="s">
        <v>1401</v>
      </c>
      <c r="B256" s="11">
        <v>284.05500000000001</v>
      </c>
      <c r="C256" s="11">
        <v>4.2035999999999998</v>
      </c>
      <c r="D256" s="11" t="s">
        <v>1358</v>
      </c>
      <c r="E256" s="11" t="str">
        <f t="shared" si="24"/>
        <v>Ser</v>
      </c>
      <c r="F256" s="12" t="s">
        <v>8</v>
      </c>
      <c r="G256" s="11">
        <f t="shared" si="30"/>
        <v>929.19880216208628</v>
      </c>
      <c r="H256" s="11">
        <f t="shared" si="31"/>
        <v>4.957695006752493</v>
      </c>
      <c r="I256" s="11">
        <f t="shared" si="28"/>
        <v>2026</v>
      </c>
      <c r="J256" s="11">
        <f t="shared" si="29"/>
        <v>3101</v>
      </c>
      <c r="K256" s="11" t="str">
        <f t="shared" si="32"/>
        <v/>
      </c>
      <c r="N256" s="11">
        <f t="shared" si="27"/>
        <v>1</v>
      </c>
    </row>
    <row r="257" spans="1:14" x14ac:dyDescent="0.2">
      <c r="A257" s="11" t="s">
        <v>1402</v>
      </c>
      <c r="B257" s="11">
        <v>237.185</v>
      </c>
      <c r="C257" s="11">
        <v>18.1417</v>
      </c>
      <c r="D257" s="11" t="s">
        <v>1403</v>
      </c>
      <c r="E257" s="11" t="str">
        <f t="shared" si="24"/>
        <v>Ser</v>
      </c>
      <c r="F257" s="12" t="s">
        <v>12</v>
      </c>
      <c r="G257" s="11">
        <f t="shared" si="30"/>
        <v>724.65491851792206</v>
      </c>
      <c r="H257" s="11">
        <f t="shared" si="31"/>
        <v>4.139659186342751</v>
      </c>
      <c r="I257" s="11">
        <f t="shared" si="28"/>
        <v>1407</v>
      </c>
      <c r="J257" s="11">
        <f t="shared" si="29"/>
        <v>2809</v>
      </c>
      <c r="K257" s="11" t="str">
        <f t="shared" si="32"/>
        <v/>
      </c>
      <c r="N257" s="11">
        <f t="shared" si="27"/>
        <v>1</v>
      </c>
    </row>
    <row r="258" spans="1:14" x14ac:dyDescent="0.2">
      <c r="A258" s="11" t="s">
        <v>1404</v>
      </c>
      <c r="B258" s="11">
        <v>237.405</v>
      </c>
      <c r="C258" s="11">
        <v>-3.4302999999999999</v>
      </c>
      <c r="D258" s="11" t="s">
        <v>1197</v>
      </c>
      <c r="E258" s="11" t="str">
        <f t="shared" ref="E258:E312" si="33">RIGHT(A258,3)</f>
        <v>Ser</v>
      </c>
      <c r="F258" s="12" t="s">
        <v>14</v>
      </c>
      <c r="G258" s="11">
        <f t="shared" si="30"/>
        <v>1061.7365559551131</v>
      </c>
      <c r="H258" s="11">
        <f t="shared" si="31"/>
        <v>4.1434989106971383</v>
      </c>
      <c r="I258" s="11">
        <f t="shared" si="28"/>
        <v>1228</v>
      </c>
      <c r="J258" s="11">
        <f t="shared" si="29"/>
        <v>3095</v>
      </c>
      <c r="K258" s="11" t="str">
        <f t="shared" si="32"/>
        <v/>
      </c>
      <c r="N258" s="11">
        <f t="shared" si="27"/>
        <v>2</v>
      </c>
    </row>
    <row r="259" spans="1:14" x14ac:dyDescent="0.2">
      <c r="A259" s="11" t="s">
        <v>1405</v>
      </c>
      <c r="B259" s="11">
        <v>260.20710000000003</v>
      </c>
      <c r="C259" s="11">
        <v>-12.8469</v>
      </c>
      <c r="D259" s="11" t="s">
        <v>1341</v>
      </c>
      <c r="E259" s="11" t="str">
        <f t="shared" si="33"/>
        <v>Ser</v>
      </c>
      <c r="F259" s="12" t="s">
        <v>951</v>
      </c>
      <c r="G259" s="11">
        <f t="shared" si="30"/>
        <v>1253.7304259459138</v>
      </c>
      <c r="H259" s="11">
        <f t="shared" si="31"/>
        <v>4.5414706320661375</v>
      </c>
      <c r="I259" s="11">
        <f t="shared" si="28"/>
        <v>1587</v>
      </c>
      <c r="J259" s="11">
        <f t="shared" si="29"/>
        <v>3435</v>
      </c>
      <c r="K259" s="11" t="str">
        <f t="shared" si="32"/>
        <v/>
      </c>
      <c r="N259" s="11">
        <f t="shared" ref="N259:N312" si="34">IF(OR(VALUE(D259)&gt;5,G259&gt;1650),0,ROUNDUP(5-D259,0))</f>
        <v>1</v>
      </c>
    </row>
    <row r="260" spans="1:14" x14ac:dyDescent="0.2">
      <c r="A260" s="11" t="s">
        <v>1406</v>
      </c>
      <c r="B260" s="11">
        <v>264.39670000000001</v>
      </c>
      <c r="C260" s="11">
        <v>-15.3986</v>
      </c>
      <c r="D260" s="11" t="s">
        <v>1235</v>
      </c>
      <c r="E260" s="11" t="str">
        <f t="shared" si="33"/>
        <v>Ser</v>
      </c>
      <c r="F260" s="12" t="s">
        <v>15</v>
      </c>
      <c r="G260" s="11">
        <f t="shared" si="30"/>
        <v>1312.6543674344366</v>
      </c>
      <c r="H260" s="11">
        <f t="shared" si="31"/>
        <v>4.6145929464076918</v>
      </c>
      <c r="I260" s="11">
        <f t="shared" si="28"/>
        <v>1672</v>
      </c>
      <c r="J260" s="11">
        <f t="shared" si="29"/>
        <v>3506</v>
      </c>
      <c r="K260" s="11" t="str">
        <f t="shared" si="32"/>
        <v/>
      </c>
      <c r="N260" s="11">
        <f t="shared" si="34"/>
        <v>2</v>
      </c>
    </row>
    <row r="261" spans="1:14" x14ac:dyDescent="0.2">
      <c r="A261" s="11" t="s">
        <v>1407</v>
      </c>
      <c r="B261" s="11">
        <v>295.02420000000001</v>
      </c>
      <c r="C261" s="11">
        <v>18.0139</v>
      </c>
      <c r="D261" s="11" t="s">
        <v>1408</v>
      </c>
      <c r="E261" s="11" t="str">
        <f t="shared" si="33"/>
        <v>Sge</v>
      </c>
      <c r="F261" s="12" t="s">
        <v>1</v>
      </c>
      <c r="G261" s="11">
        <f t="shared" si="30"/>
        <v>726.35721384231692</v>
      </c>
      <c r="H261" s="11">
        <f t="shared" si="31"/>
        <v>5.1491436630622545</v>
      </c>
      <c r="I261" s="11">
        <f t="shared" si="28"/>
        <v>2107</v>
      </c>
      <c r="J261" s="11">
        <f t="shared" si="29"/>
        <v>2858</v>
      </c>
      <c r="K261" s="11" t="str">
        <f t="shared" si="32"/>
        <v/>
      </c>
      <c r="N261" s="11">
        <f t="shared" si="34"/>
        <v>1</v>
      </c>
    </row>
    <row r="262" spans="1:14" x14ac:dyDescent="0.2">
      <c r="A262" s="11" t="s">
        <v>1409</v>
      </c>
      <c r="B262" s="11">
        <v>295.26209999999998</v>
      </c>
      <c r="C262" s="11">
        <v>17.476099999999999</v>
      </c>
      <c r="D262" s="11" t="s">
        <v>1408</v>
      </c>
      <c r="E262" s="11" t="str">
        <f t="shared" si="33"/>
        <v>Sge</v>
      </c>
      <c r="F262" s="12" t="s">
        <v>2</v>
      </c>
      <c r="G262" s="11">
        <f t="shared" si="30"/>
        <v>733.55108327350433</v>
      </c>
      <c r="H262" s="11">
        <f t="shared" si="31"/>
        <v>5.1532958013527486</v>
      </c>
      <c r="I262" s="11">
        <f t="shared" si="28"/>
        <v>2113</v>
      </c>
      <c r="J262" s="11">
        <f t="shared" si="29"/>
        <v>2863</v>
      </c>
      <c r="K262" s="11" t="str">
        <f t="shared" si="32"/>
        <v/>
      </c>
      <c r="N262" s="11">
        <f t="shared" si="34"/>
        <v>1</v>
      </c>
    </row>
    <row r="263" spans="1:14" x14ac:dyDescent="0.2">
      <c r="A263" s="11" t="s">
        <v>1410</v>
      </c>
      <c r="B263" s="11">
        <v>299.68920000000003</v>
      </c>
      <c r="C263" s="11">
        <v>19.4922</v>
      </c>
      <c r="D263" s="11" t="s">
        <v>1033</v>
      </c>
      <c r="E263" s="11" t="str">
        <f t="shared" si="33"/>
        <v>Sge</v>
      </c>
      <c r="F263" s="12" t="s">
        <v>3</v>
      </c>
      <c r="G263" s="11">
        <f t="shared" si="30"/>
        <v>706.83219747785847</v>
      </c>
      <c r="H263" s="11">
        <f t="shared" si="31"/>
        <v>5.2305632726677906</v>
      </c>
      <c r="I263" s="11">
        <f t="shared" si="28"/>
        <v>2150</v>
      </c>
      <c r="J263" s="11">
        <f t="shared" si="29"/>
        <v>2814</v>
      </c>
      <c r="K263" s="11" t="str">
        <f t="shared" si="32"/>
        <v/>
      </c>
      <c r="N263" s="11">
        <f t="shared" si="34"/>
        <v>2</v>
      </c>
    </row>
    <row r="264" spans="1:14" x14ac:dyDescent="0.2">
      <c r="A264" s="11" t="s">
        <v>1411</v>
      </c>
      <c r="B264" s="11">
        <v>296.84710000000001</v>
      </c>
      <c r="C264" s="11">
        <v>18.534199999999998</v>
      </c>
      <c r="D264" s="11" t="s">
        <v>1412</v>
      </c>
      <c r="E264" s="11" t="str">
        <f t="shared" si="33"/>
        <v>Sge</v>
      </c>
      <c r="F264" s="12" t="s">
        <v>4</v>
      </c>
      <c r="G264" s="11">
        <f t="shared" si="30"/>
        <v>719.44396172569236</v>
      </c>
      <c r="H264" s="11">
        <f t="shared" si="31"/>
        <v>5.1809592699968592</v>
      </c>
      <c r="I264" s="11">
        <f t="shared" si="28"/>
        <v>2125</v>
      </c>
      <c r="J264" s="11">
        <f t="shared" si="29"/>
        <v>2842</v>
      </c>
      <c r="K264" s="11" t="str">
        <f t="shared" si="32"/>
        <v/>
      </c>
      <c r="N264" s="11">
        <f t="shared" si="34"/>
        <v>2</v>
      </c>
    </row>
    <row r="265" spans="1:14" x14ac:dyDescent="0.2">
      <c r="A265" s="13" t="s">
        <v>1413</v>
      </c>
      <c r="B265" s="13">
        <v>271.45209999999997</v>
      </c>
      <c r="C265" s="13">
        <v>-30.424199999999999</v>
      </c>
      <c r="D265" s="13" t="s">
        <v>985</v>
      </c>
      <c r="E265" s="13" t="str">
        <f t="shared" si="33"/>
        <v>Sgr</v>
      </c>
      <c r="F265" s="13" t="s">
        <v>3</v>
      </c>
      <c r="G265" s="13">
        <f t="shared" si="30"/>
        <v>1746.9538037621257</v>
      </c>
      <c r="H265" s="13">
        <f t="shared" si="31"/>
        <v>4.7377329064528988</v>
      </c>
      <c r="I265" s="11">
        <f t="shared" si="28"/>
        <v>1844</v>
      </c>
      <c r="J265" s="11">
        <f t="shared" si="29"/>
        <v>3946</v>
      </c>
      <c r="K265" s="13" t="str">
        <f t="shared" si="32"/>
        <v>YES</v>
      </c>
      <c r="N265" s="11">
        <f t="shared" si="34"/>
        <v>0</v>
      </c>
    </row>
    <row r="266" spans="1:14" x14ac:dyDescent="0.2">
      <c r="A266" s="11" t="s">
        <v>1414</v>
      </c>
      <c r="B266" s="11">
        <v>275.24869999999999</v>
      </c>
      <c r="C266" s="11">
        <v>-29.828099999999999</v>
      </c>
      <c r="D266" s="11" t="s">
        <v>1035</v>
      </c>
      <c r="E266" s="11" t="str">
        <f t="shared" si="33"/>
        <v>Sgr</v>
      </c>
      <c r="F266" s="12" t="s">
        <v>4</v>
      </c>
      <c r="G266" s="11">
        <f t="shared" si="30"/>
        <v>1726.0659114727382</v>
      </c>
      <c r="H266" s="11">
        <f t="shared" si="31"/>
        <v>4.8039960768341157</v>
      </c>
      <c r="I266" s="11">
        <f t="shared" si="28"/>
        <v>1958</v>
      </c>
      <c r="J266" s="11">
        <f t="shared" si="29"/>
        <v>3919</v>
      </c>
      <c r="K266" s="11" t="str">
        <f t="shared" si="32"/>
        <v>YES</v>
      </c>
      <c r="L266" s="11">
        <v>1976.557914689027</v>
      </c>
      <c r="M266" s="11">
        <v>3840.5265321721135</v>
      </c>
      <c r="N266" s="11">
        <f t="shared" si="34"/>
        <v>0</v>
      </c>
    </row>
    <row r="267" spans="1:14" x14ac:dyDescent="0.2">
      <c r="A267" s="13" t="s">
        <v>1415</v>
      </c>
      <c r="B267" s="13">
        <v>276.04289999999997</v>
      </c>
      <c r="C267" s="13">
        <v>-34.384700000000002</v>
      </c>
      <c r="D267" s="13" t="s">
        <v>1416</v>
      </c>
      <c r="E267" s="13" t="str">
        <f t="shared" si="33"/>
        <v>Sgr</v>
      </c>
      <c r="F267" s="13" t="s">
        <v>5</v>
      </c>
      <c r="G267" s="13">
        <f t="shared" si="30"/>
        <v>1896.0550969734024</v>
      </c>
      <c r="H267" s="13">
        <f t="shared" si="31"/>
        <v>4.8178574817534541</v>
      </c>
      <c r="I267" s="11">
        <f t="shared" si="28"/>
        <v>2000</v>
      </c>
      <c r="J267" s="11">
        <f t="shared" si="29"/>
        <v>4086</v>
      </c>
      <c r="K267" s="13" t="str">
        <f t="shared" si="32"/>
        <v>YES</v>
      </c>
      <c r="N267" s="11">
        <f t="shared" si="34"/>
        <v>0</v>
      </c>
    </row>
    <row r="268" spans="1:14" x14ac:dyDescent="0.2">
      <c r="A268" s="13" t="s">
        <v>1417</v>
      </c>
      <c r="B268" s="13">
        <v>285.65289999999999</v>
      </c>
      <c r="C268" s="13">
        <v>-29.880299999999998</v>
      </c>
      <c r="D268" s="13" t="s">
        <v>1418</v>
      </c>
      <c r="E268" s="13" t="str">
        <f t="shared" si="33"/>
        <v>Sgr</v>
      </c>
      <c r="F268" s="13" t="s">
        <v>6</v>
      </c>
      <c r="G268" s="13">
        <f t="shared" si="30"/>
        <v>1727.8800338569674</v>
      </c>
      <c r="H268" s="13">
        <f t="shared" si="31"/>
        <v>4.9855836228701103</v>
      </c>
      <c r="I268" s="11">
        <f t="shared" si="28"/>
        <v>2266</v>
      </c>
      <c r="J268" s="11">
        <f t="shared" si="29"/>
        <v>3864</v>
      </c>
      <c r="K268" s="13" t="str">
        <f t="shared" si="32"/>
        <v>YES</v>
      </c>
      <c r="N268" s="11">
        <f t="shared" si="34"/>
        <v>0</v>
      </c>
    </row>
    <row r="269" spans="1:14" x14ac:dyDescent="0.2">
      <c r="A269" s="13" t="s">
        <v>1419</v>
      </c>
      <c r="B269" s="13">
        <v>274.4067</v>
      </c>
      <c r="C269" s="13">
        <v>-36.761699999999998</v>
      </c>
      <c r="D269" s="13" t="s">
        <v>1229</v>
      </c>
      <c r="E269" s="13" t="str">
        <f t="shared" si="33"/>
        <v>Sgr</v>
      </c>
      <c r="F269" s="13" t="s">
        <v>7</v>
      </c>
      <c r="G269" s="13">
        <f t="shared" si="30"/>
        <v>1995.2878840765129</v>
      </c>
      <c r="H269" s="13">
        <f t="shared" si="31"/>
        <v>4.789300404532324</v>
      </c>
      <c r="I269" s="11">
        <f t="shared" si="28"/>
        <v>1953</v>
      </c>
      <c r="J269" s="11">
        <f t="shared" si="29"/>
        <v>4189</v>
      </c>
      <c r="K269" s="13" t="str">
        <f t="shared" si="32"/>
        <v>YES</v>
      </c>
      <c r="N269" s="11">
        <f t="shared" si="34"/>
        <v>0</v>
      </c>
    </row>
    <row r="270" spans="1:14" x14ac:dyDescent="0.2">
      <c r="A270" s="11" t="s">
        <v>1420</v>
      </c>
      <c r="B270" s="11">
        <v>276.99250000000001</v>
      </c>
      <c r="C270" s="11">
        <v>-25.421700000000001</v>
      </c>
      <c r="D270" s="11" t="s">
        <v>1214</v>
      </c>
      <c r="E270" s="11" t="str">
        <f t="shared" si="33"/>
        <v>Sgr</v>
      </c>
      <c r="F270" s="12" t="s">
        <v>13</v>
      </c>
      <c r="G270" s="11">
        <f t="shared" si="30"/>
        <v>1582.5069894176074</v>
      </c>
      <c r="H270" s="11">
        <f t="shared" si="31"/>
        <v>4.8344311283303938</v>
      </c>
      <c r="I270" s="11">
        <f t="shared" si="28"/>
        <v>1993</v>
      </c>
      <c r="J270" s="11">
        <f t="shared" si="29"/>
        <v>3771</v>
      </c>
      <c r="K270" s="11" t="str">
        <f t="shared" si="32"/>
        <v/>
      </c>
      <c r="N270" s="11">
        <f t="shared" si="34"/>
        <v>3</v>
      </c>
    </row>
    <row r="271" spans="1:14" x14ac:dyDescent="0.2">
      <c r="A271" s="11" t="s">
        <v>1421</v>
      </c>
      <c r="B271" s="11">
        <v>284.4325</v>
      </c>
      <c r="C271" s="11">
        <v>-21.1067</v>
      </c>
      <c r="D271" s="11" t="s">
        <v>1422</v>
      </c>
      <c r="E271" s="11" t="str">
        <f t="shared" si="33"/>
        <v>Sgr</v>
      </c>
      <c r="F271" s="12" t="s">
        <v>15</v>
      </c>
      <c r="G271" s="11">
        <f t="shared" si="30"/>
        <v>1457.9153568160627</v>
      </c>
      <c r="H271" s="11">
        <f t="shared" si="31"/>
        <v>4.9642836246787709</v>
      </c>
      <c r="I271" s="11">
        <f t="shared" si="28"/>
        <v>2163</v>
      </c>
      <c r="J271" s="11">
        <f t="shared" si="29"/>
        <v>3612</v>
      </c>
      <c r="K271" s="11" t="str">
        <f t="shared" si="32"/>
        <v/>
      </c>
      <c r="N271" s="11">
        <f t="shared" si="34"/>
        <v>2</v>
      </c>
    </row>
    <row r="272" spans="1:14" x14ac:dyDescent="0.2">
      <c r="A272" s="11" t="s">
        <v>1423</v>
      </c>
      <c r="B272" s="11">
        <v>286.17079999999999</v>
      </c>
      <c r="C272" s="11">
        <v>-21.741700000000002</v>
      </c>
      <c r="D272" s="11" t="s">
        <v>1002</v>
      </c>
      <c r="E272" s="11" t="str">
        <f t="shared" si="33"/>
        <v>Sgr</v>
      </c>
      <c r="F272" s="12" t="s">
        <v>16</v>
      </c>
      <c r="G272" s="11">
        <f t="shared" si="30"/>
        <v>1475.376406627227</v>
      </c>
      <c r="H272" s="11">
        <f t="shared" si="31"/>
        <v>4.9946226830661882</v>
      </c>
      <c r="I272" s="11">
        <f t="shared" si="28"/>
        <v>2211</v>
      </c>
      <c r="J272" s="11">
        <f t="shared" si="29"/>
        <v>3617</v>
      </c>
      <c r="K272" s="11" t="str">
        <f t="shared" si="32"/>
        <v/>
      </c>
      <c r="N272" s="11">
        <f t="shared" si="34"/>
        <v>2</v>
      </c>
    </row>
    <row r="273" spans="1:14" x14ac:dyDescent="0.2">
      <c r="A273" s="11" t="s">
        <v>1424</v>
      </c>
      <c r="B273" s="11">
        <v>287.44080000000002</v>
      </c>
      <c r="C273" s="11">
        <v>-21.023599999999998</v>
      </c>
      <c r="D273" s="11" t="s">
        <v>1328</v>
      </c>
      <c r="E273" s="11" t="str">
        <f t="shared" si="33"/>
        <v>Sgr</v>
      </c>
      <c r="F273" s="12" t="s">
        <v>17</v>
      </c>
      <c r="G273" s="11">
        <f t="shared" si="30"/>
        <v>1455.6511742357995</v>
      </c>
      <c r="H273" s="11">
        <f t="shared" si="31"/>
        <v>5.0167883645665174</v>
      </c>
      <c r="I273" s="11">
        <f t="shared" si="28"/>
        <v>2236</v>
      </c>
      <c r="J273" s="11">
        <f t="shared" si="29"/>
        <v>3589</v>
      </c>
      <c r="K273" s="11" t="str">
        <f t="shared" si="32"/>
        <v/>
      </c>
      <c r="N273" s="11">
        <f t="shared" si="34"/>
        <v>3</v>
      </c>
    </row>
    <row r="274" spans="1:14" x14ac:dyDescent="0.2">
      <c r="A274" s="11" t="s">
        <v>1425</v>
      </c>
      <c r="B274" s="11">
        <v>283.81630000000001</v>
      </c>
      <c r="C274" s="11">
        <v>-26.296700000000001</v>
      </c>
      <c r="D274" s="11" t="s">
        <v>1426</v>
      </c>
      <c r="E274" s="11" t="str">
        <f t="shared" si="33"/>
        <v>Sgr</v>
      </c>
      <c r="F274" s="12" t="s">
        <v>19</v>
      </c>
      <c r="G274" s="11">
        <f t="shared" si="30"/>
        <v>1609.5932234399745</v>
      </c>
      <c r="H274" s="11">
        <f t="shared" si="31"/>
        <v>4.9535289058279819</v>
      </c>
      <c r="I274" s="11">
        <f t="shared" si="28"/>
        <v>2184</v>
      </c>
      <c r="J274" s="11">
        <f t="shared" si="29"/>
        <v>3763</v>
      </c>
      <c r="K274" s="11" t="str">
        <f t="shared" si="32"/>
        <v/>
      </c>
      <c r="N274" s="11">
        <f t="shared" si="34"/>
        <v>3</v>
      </c>
    </row>
    <row r="275" spans="1:14" x14ac:dyDescent="0.2">
      <c r="A275" s="11" t="s">
        <v>1427</v>
      </c>
      <c r="B275" s="11">
        <v>286.73500000000001</v>
      </c>
      <c r="C275" s="11">
        <v>-27.6706</v>
      </c>
      <c r="D275" s="11" t="s">
        <v>1428</v>
      </c>
      <c r="E275" s="11" t="str">
        <f t="shared" si="33"/>
        <v>Sgr</v>
      </c>
      <c r="F275" s="12" t="s">
        <v>20</v>
      </c>
      <c r="G275" s="11">
        <f t="shared" si="30"/>
        <v>1653.4944675480158</v>
      </c>
      <c r="H275" s="11">
        <f t="shared" si="31"/>
        <v>5.0044698307059408</v>
      </c>
      <c r="I275" s="11">
        <f t="shared" si="28"/>
        <v>2276</v>
      </c>
      <c r="J275" s="11">
        <f t="shared" si="29"/>
        <v>3783</v>
      </c>
      <c r="K275" s="11" t="str">
        <f t="shared" si="32"/>
        <v>YES</v>
      </c>
      <c r="L275" s="11">
        <v>2269.9009971197047</v>
      </c>
      <c r="M275" s="11">
        <v>3781.6741298086317</v>
      </c>
      <c r="N275" s="11">
        <f t="shared" si="34"/>
        <v>0</v>
      </c>
    </row>
    <row r="276" spans="1:14" x14ac:dyDescent="0.2">
      <c r="A276" s="11" t="s">
        <v>1429</v>
      </c>
      <c r="B276" s="11">
        <v>281.41419999999999</v>
      </c>
      <c r="C276" s="11">
        <v>-26.9908</v>
      </c>
      <c r="D276" s="11" t="s">
        <v>1022</v>
      </c>
      <c r="E276" s="11" t="str">
        <f t="shared" si="33"/>
        <v>Sgr</v>
      </c>
      <c r="F276" s="12" t="s">
        <v>22</v>
      </c>
      <c r="G276" s="11">
        <f t="shared" si="30"/>
        <v>1631.5576459860263</v>
      </c>
      <c r="H276" s="11">
        <f t="shared" si="31"/>
        <v>4.9116043518658259</v>
      </c>
      <c r="I276" s="11">
        <f t="shared" si="28"/>
        <v>2123</v>
      </c>
      <c r="J276" s="11">
        <f t="shared" si="29"/>
        <v>3799</v>
      </c>
      <c r="K276" s="11" t="str">
        <f t="shared" si="32"/>
        <v/>
      </c>
      <c r="N276" s="11">
        <f t="shared" si="34"/>
        <v>2</v>
      </c>
    </row>
    <row r="277" spans="1:14" x14ac:dyDescent="0.2">
      <c r="A277" s="11" t="s">
        <v>1430</v>
      </c>
      <c r="B277" s="11">
        <v>68.98</v>
      </c>
      <c r="C277" s="11">
        <v>16.5092</v>
      </c>
      <c r="D277" s="11" t="s">
        <v>1431</v>
      </c>
      <c r="E277" s="11" t="str">
        <f t="shared" si="33"/>
        <v>Tau</v>
      </c>
      <c r="F277" s="12" t="s">
        <v>1</v>
      </c>
      <c r="G277" s="11">
        <f t="shared" si="30"/>
        <v>746.61037203072817</v>
      </c>
      <c r="H277" s="11">
        <f t="shared" si="31"/>
        <v>1.2039281180256884</v>
      </c>
      <c r="I277" s="11">
        <f t="shared" si="28"/>
        <v>2068</v>
      </c>
      <c r="J277" s="11">
        <f t="shared" si="29"/>
        <v>1503</v>
      </c>
      <c r="K277" s="11" t="str">
        <f t="shared" si="32"/>
        <v/>
      </c>
      <c r="N277" s="11">
        <f t="shared" si="34"/>
        <v>5</v>
      </c>
    </row>
    <row r="278" spans="1:14" x14ac:dyDescent="0.2">
      <c r="A278" s="11" t="s">
        <v>1432</v>
      </c>
      <c r="B278" s="11">
        <v>81.572900000000004</v>
      </c>
      <c r="C278" s="11">
        <v>28.607500000000002</v>
      </c>
      <c r="D278" s="11" t="s">
        <v>1433</v>
      </c>
      <c r="E278" s="11" t="str">
        <f t="shared" si="33"/>
        <v>Tau</v>
      </c>
      <c r="F278" s="12" t="s">
        <v>2</v>
      </c>
      <c r="G278" s="11">
        <f t="shared" si="30"/>
        <v>593.668029012631</v>
      </c>
      <c r="H278" s="11">
        <f t="shared" si="31"/>
        <v>1.4237156854000823</v>
      </c>
      <c r="I278" s="11">
        <f t="shared" si="28"/>
        <v>1887</v>
      </c>
      <c r="J278" s="11">
        <f t="shared" si="29"/>
        <v>1613</v>
      </c>
      <c r="K278" s="11" t="str">
        <f t="shared" si="32"/>
        <v/>
      </c>
      <c r="N278" s="11">
        <f t="shared" si="34"/>
        <v>4</v>
      </c>
    </row>
    <row r="279" spans="1:14" x14ac:dyDescent="0.2">
      <c r="A279" s="11" t="s">
        <v>1434</v>
      </c>
      <c r="B279" s="11">
        <v>64.948300000000003</v>
      </c>
      <c r="C279" s="11">
        <v>15.6275</v>
      </c>
      <c r="D279" s="11" t="s">
        <v>1158</v>
      </c>
      <c r="E279" s="11" t="str">
        <f t="shared" si="33"/>
        <v>Tau</v>
      </c>
      <c r="F279" s="12" t="s">
        <v>3</v>
      </c>
      <c r="G279" s="11">
        <f t="shared" si="30"/>
        <v>758.66313459462924</v>
      </c>
      <c r="H279" s="11">
        <f t="shared" si="31"/>
        <v>1.1335616785730331</v>
      </c>
      <c r="I279" s="11">
        <f t="shared" si="28"/>
        <v>2121</v>
      </c>
      <c r="J279" s="11">
        <f t="shared" si="29"/>
        <v>1513</v>
      </c>
      <c r="K279" s="11" t="str">
        <f t="shared" si="32"/>
        <v/>
      </c>
      <c r="N279" s="11">
        <f t="shared" si="34"/>
        <v>2</v>
      </c>
    </row>
    <row r="280" spans="1:14" x14ac:dyDescent="0.2">
      <c r="A280" s="11" t="s">
        <v>1435</v>
      </c>
      <c r="B280" s="11">
        <v>65.733699999999999</v>
      </c>
      <c r="C280" s="11">
        <v>17.5425</v>
      </c>
      <c r="D280" s="11" t="s">
        <v>1332</v>
      </c>
      <c r="E280" s="11" t="str">
        <f t="shared" si="33"/>
        <v>Tau</v>
      </c>
      <c r="F280" s="12" t="s">
        <v>4</v>
      </c>
      <c r="G280" s="11">
        <f t="shared" si="30"/>
        <v>732.66021248443656</v>
      </c>
      <c r="H280" s="11">
        <f t="shared" si="31"/>
        <v>1.1472694945181965</v>
      </c>
      <c r="I280" s="11">
        <f t="shared" si="28"/>
        <v>2101</v>
      </c>
      <c r="J280" s="11">
        <f t="shared" si="29"/>
        <v>1532</v>
      </c>
      <c r="K280" s="11" t="str">
        <f t="shared" si="32"/>
        <v/>
      </c>
      <c r="N280" s="11">
        <f t="shared" si="34"/>
        <v>2</v>
      </c>
    </row>
    <row r="281" spans="1:14" x14ac:dyDescent="0.2">
      <c r="A281" s="11" t="s">
        <v>1436</v>
      </c>
      <c r="B281" s="11">
        <v>67.154200000000003</v>
      </c>
      <c r="C281" s="11">
        <v>19.180299999999999</v>
      </c>
      <c r="D281" s="11" t="s">
        <v>1197</v>
      </c>
      <c r="E281" s="11" t="str">
        <f t="shared" si="33"/>
        <v>Tau</v>
      </c>
      <c r="F281" s="12" t="s">
        <v>5</v>
      </c>
      <c r="G281" s="11">
        <f t="shared" si="30"/>
        <v>710.92178017574838</v>
      </c>
      <c r="H281" s="11">
        <f t="shared" si="31"/>
        <v>1.172061896542776</v>
      </c>
      <c r="I281" s="11">
        <f t="shared" si="28"/>
        <v>2076</v>
      </c>
      <c r="J281" s="11">
        <f t="shared" si="29"/>
        <v>1545</v>
      </c>
      <c r="K281" s="11" t="str">
        <f t="shared" si="32"/>
        <v/>
      </c>
      <c r="N281" s="11">
        <f t="shared" si="34"/>
        <v>2</v>
      </c>
    </row>
    <row r="282" spans="1:14" x14ac:dyDescent="0.2">
      <c r="A282" s="11" t="s">
        <v>1437</v>
      </c>
      <c r="B282" s="11">
        <v>84.411199999999994</v>
      </c>
      <c r="C282" s="11">
        <v>21.142499999999998</v>
      </c>
      <c r="D282" s="11" t="s">
        <v>1132</v>
      </c>
      <c r="E282" s="11" t="str">
        <f t="shared" si="33"/>
        <v>Tau</v>
      </c>
      <c r="F282" s="12" t="s">
        <v>6</v>
      </c>
      <c r="G282" s="11">
        <f t="shared" si="30"/>
        <v>685.45157824521812</v>
      </c>
      <c r="H282" s="11">
        <f t="shared" si="31"/>
        <v>1.4732533655594375</v>
      </c>
      <c r="I282" s="11">
        <f t="shared" si="28"/>
        <v>1867</v>
      </c>
      <c r="J282" s="11">
        <f t="shared" si="29"/>
        <v>1518</v>
      </c>
      <c r="K282" s="11" t="str">
        <f t="shared" si="32"/>
        <v/>
      </c>
      <c r="N282" s="11">
        <f t="shared" si="34"/>
        <v>2</v>
      </c>
    </row>
    <row r="283" spans="1:14" x14ac:dyDescent="0.2">
      <c r="A283" s="11" t="s">
        <v>1438</v>
      </c>
      <c r="B283" s="11">
        <v>56.871299999999998</v>
      </c>
      <c r="C283" s="11">
        <v>24.105</v>
      </c>
      <c r="D283" s="11" t="s">
        <v>1047</v>
      </c>
      <c r="E283" s="11" t="str">
        <f t="shared" si="33"/>
        <v>Tau</v>
      </c>
      <c r="F283" s="12" t="s">
        <v>7</v>
      </c>
      <c r="G283" s="11">
        <f t="shared" si="30"/>
        <v>648.10563920571553</v>
      </c>
      <c r="H283" s="11">
        <f t="shared" si="31"/>
        <v>0.99259143488945101</v>
      </c>
      <c r="I283" s="11">
        <f t="shared" si="28"/>
        <v>2154</v>
      </c>
      <c r="J283" s="11">
        <f t="shared" si="29"/>
        <v>1657</v>
      </c>
      <c r="K283" s="11" t="str">
        <f t="shared" si="32"/>
        <v/>
      </c>
      <c r="N283" s="11">
        <f t="shared" si="34"/>
        <v>3</v>
      </c>
    </row>
    <row r="284" spans="1:14" x14ac:dyDescent="0.2">
      <c r="A284" s="11" t="s">
        <v>1439</v>
      </c>
      <c r="B284" s="11">
        <v>67.165400000000005</v>
      </c>
      <c r="C284" s="11">
        <v>15.870799999999999</v>
      </c>
      <c r="D284" s="11" t="s">
        <v>1314</v>
      </c>
      <c r="E284" s="11" t="str">
        <f t="shared" si="33"/>
        <v>Tau</v>
      </c>
      <c r="F284" s="12" t="s">
        <v>8</v>
      </c>
      <c r="G284" s="11">
        <f t="shared" si="30"/>
        <v>755.32327066642222</v>
      </c>
      <c r="H284" s="11">
        <f t="shared" si="31"/>
        <v>1.1722573734189994</v>
      </c>
      <c r="I284" s="11">
        <f t="shared" si="28"/>
        <v>2093</v>
      </c>
      <c r="J284" s="11">
        <f t="shared" si="29"/>
        <v>1504</v>
      </c>
      <c r="K284" s="11" t="str">
        <f t="shared" si="32"/>
        <v/>
      </c>
      <c r="N284" s="11">
        <f t="shared" si="34"/>
        <v>2</v>
      </c>
    </row>
    <row r="285" spans="1:14" x14ac:dyDescent="0.2">
      <c r="A285" s="11" t="s">
        <v>1440</v>
      </c>
      <c r="B285" s="11">
        <v>60.17</v>
      </c>
      <c r="C285" s="11">
        <v>12.4903</v>
      </c>
      <c r="D285" s="11" t="s">
        <v>1033</v>
      </c>
      <c r="E285" s="11" t="str">
        <f t="shared" si="33"/>
        <v>Tau</v>
      </c>
      <c r="F285" s="12" t="s">
        <v>13</v>
      </c>
      <c r="G285" s="11">
        <f t="shared" si="30"/>
        <v>802.72403526795449</v>
      </c>
      <c r="H285" s="11">
        <f t="shared" si="31"/>
        <v>1.050164610924988</v>
      </c>
      <c r="I285" s="11">
        <f t="shared" si="28"/>
        <v>2199</v>
      </c>
      <c r="J285" s="11">
        <f t="shared" si="29"/>
        <v>1504</v>
      </c>
      <c r="K285" s="11" t="str">
        <f t="shared" si="32"/>
        <v/>
      </c>
      <c r="N285" s="11">
        <f t="shared" si="34"/>
        <v>2</v>
      </c>
    </row>
    <row r="286" spans="1:14" x14ac:dyDescent="0.2">
      <c r="A286" s="11" t="s">
        <v>1441</v>
      </c>
      <c r="B286" s="11">
        <v>51.203299999999999</v>
      </c>
      <c r="C286" s="11">
        <v>9.0289000000000001</v>
      </c>
      <c r="D286" s="11" t="s">
        <v>1259</v>
      </c>
      <c r="E286" s="11" t="str">
        <f t="shared" si="33"/>
        <v>Tau</v>
      </c>
      <c r="F286" s="12" t="s">
        <v>16</v>
      </c>
      <c r="G286" s="11">
        <f t="shared" si="30"/>
        <v>853.64461099858215</v>
      </c>
      <c r="H286" s="11">
        <f t="shared" si="31"/>
        <v>0.89366617288641248</v>
      </c>
      <c r="I286" s="11">
        <f t="shared" si="28"/>
        <v>2335</v>
      </c>
      <c r="J286" s="11">
        <f t="shared" si="29"/>
        <v>1535</v>
      </c>
      <c r="K286" s="11" t="str">
        <f t="shared" si="32"/>
        <v/>
      </c>
      <c r="N286" s="11">
        <f t="shared" si="34"/>
        <v>2</v>
      </c>
    </row>
    <row r="287" spans="1:14" x14ac:dyDescent="0.2">
      <c r="A287" s="11" t="s">
        <v>1442</v>
      </c>
      <c r="B287" s="11">
        <v>28.270399999999999</v>
      </c>
      <c r="C287" s="11">
        <v>29.578900000000001</v>
      </c>
      <c r="D287" s="11" t="s">
        <v>1443</v>
      </c>
      <c r="E287" s="11" t="str">
        <f t="shared" si="33"/>
        <v>Tri</v>
      </c>
      <c r="F287" s="12" t="s">
        <v>1</v>
      </c>
      <c r="G287" s="11">
        <f t="shared" si="30"/>
        <v>582.26042987913593</v>
      </c>
      <c r="H287" s="11">
        <f t="shared" si="31"/>
        <v>0.4934115608558049</v>
      </c>
      <c r="I287" s="11">
        <f t="shared" si="28"/>
        <v>2313</v>
      </c>
      <c r="J287" s="11">
        <f t="shared" si="29"/>
        <v>1924</v>
      </c>
      <c r="K287" s="11" t="str">
        <f t="shared" si="32"/>
        <v/>
      </c>
      <c r="N287" s="11">
        <f t="shared" si="34"/>
        <v>2</v>
      </c>
    </row>
    <row r="288" spans="1:14" x14ac:dyDescent="0.2">
      <c r="A288" s="11" t="s">
        <v>1444</v>
      </c>
      <c r="B288" s="11">
        <v>32.385800000000003</v>
      </c>
      <c r="C288" s="11">
        <v>34.987200000000001</v>
      </c>
      <c r="D288" s="11" t="s">
        <v>1132</v>
      </c>
      <c r="E288" s="11" t="str">
        <f t="shared" si="33"/>
        <v>Tri</v>
      </c>
      <c r="F288" s="12" t="s">
        <v>2</v>
      </c>
      <c r="G288" s="11">
        <f t="shared" si="30"/>
        <v>520.70902975983802</v>
      </c>
      <c r="H288" s="11">
        <f t="shared" si="31"/>
        <v>0.56523884089237963</v>
      </c>
      <c r="I288" s="11">
        <f t="shared" si="28"/>
        <v>2240</v>
      </c>
      <c r="J288" s="11">
        <f t="shared" si="29"/>
        <v>1921</v>
      </c>
      <c r="K288" s="11" t="str">
        <f t="shared" si="32"/>
        <v/>
      </c>
      <c r="N288" s="11">
        <f t="shared" si="34"/>
        <v>2</v>
      </c>
    </row>
    <row r="289" spans="1:14" x14ac:dyDescent="0.2">
      <c r="A289" s="11" t="s">
        <v>1445</v>
      </c>
      <c r="B289" s="11">
        <v>34.328800000000001</v>
      </c>
      <c r="C289" s="11">
        <v>33.847200000000001</v>
      </c>
      <c r="D289" s="11" t="s">
        <v>1009</v>
      </c>
      <c r="E289" s="11" t="str">
        <f t="shared" si="33"/>
        <v>Tri</v>
      </c>
      <c r="F289" s="12" t="s">
        <v>3</v>
      </c>
      <c r="G289" s="11">
        <f t="shared" si="30"/>
        <v>533.42105875805157</v>
      </c>
      <c r="H289" s="11">
        <f t="shared" si="31"/>
        <v>0.59915058825862944</v>
      </c>
      <c r="I289" s="11">
        <f t="shared" si="28"/>
        <v>2241</v>
      </c>
      <c r="J289" s="11">
        <f t="shared" si="29"/>
        <v>1899</v>
      </c>
      <c r="K289" s="11" t="str">
        <f t="shared" si="32"/>
        <v/>
      </c>
      <c r="N289" s="11">
        <f t="shared" si="34"/>
        <v>1</v>
      </c>
    </row>
    <row r="290" spans="1:14" x14ac:dyDescent="0.2">
      <c r="A290" s="11" t="s">
        <v>1446</v>
      </c>
      <c r="B290" s="11">
        <v>165.93209999999999</v>
      </c>
      <c r="C290" s="11">
        <v>61.750799999999998</v>
      </c>
      <c r="D290" s="11" t="s">
        <v>1320</v>
      </c>
      <c r="E290" s="11" t="str">
        <f t="shared" si="33"/>
        <v>UMa</v>
      </c>
      <c r="F290" s="12" t="s">
        <v>1</v>
      </c>
      <c r="G290" s="11">
        <f t="shared" si="30"/>
        <v>251.63912765446028</v>
      </c>
      <c r="H290" s="11">
        <f t="shared" si="31"/>
        <v>2.8960614797484827</v>
      </c>
      <c r="I290" s="11">
        <f t="shared" si="28"/>
        <v>1556</v>
      </c>
      <c r="J290" s="11">
        <f t="shared" si="29"/>
        <v>2139</v>
      </c>
      <c r="K290" s="11" t="str">
        <f t="shared" si="32"/>
        <v/>
      </c>
      <c r="N290" s="11">
        <f t="shared" si="34"/>
        <v>4</v>
      </c>
    </row>
    <row r="291" spans="1:14" x14ac:dyDescent="0.2">
      <c r="A291" s="11" t="s">
        <v>1447</v>
      </c>
      <c r="B291" s="11">
        <v>165.46039999999999</v>
      </c>
      <c r="C291" s="11">
        <v>56.3825</v>
      </c>
      <c r="D291" s="11" t="s">
        <v>1448</v>
      </c>
      <c r="E291" s="11" t="str">
        <f t="shared" si="33"/>
        <v>UMa</v>
      </c>
      <c r="F291" s="12" t="s">
        <v>2</v>
      </c>
      <c r="G291" s="11">
        <f t="shared" si="30"/>
        <v>302.08444511984305</v>
      </c>
      <c r="H291" s="11">
        <f t="shared" si="31"/>
        <v>2.8878287616668255</v>
      </c>
      <c r="I291" s="11">
        <f t="shared" si="28"/>
        <v>1508</v>
      </c>
      <c r="J291" s="11">
        <f t="shared" si="29"/>
        <v>2124</v>
      </c>
      <c r="K291" s="11" t="str">
        <f t="shared" si="32"/>
        <v/>
      </c>
      <c r="N291" s="11">
        <f t="shared" si="34"/>
        <v>3</v>
      </c>
    </row>
    <row r="292" spans="1:14" x14ac:dyDescent="0.2">
      <c r="A292" s="11" t="s">
        <v>1449</v>
      </c>
      <c r="B292" s="11">
        <v>178.45750000000001</v>
      </c>
      <c r="C292" s="11">
        <v>53.694699999999997</v>
      </c>
      <c r="D292" s="11" t="s">
        <v>1067</v>
      </c>
      <c r="E292" s="11" t="str">
        <f t="shared" si="33"/>
        <v>UMa</v>
      </c>
      <c r="F292" s="12" t="s">
        <v>3</v>
      </c>
      <c r="G292" s="11">
        <f t="shared" si="30"/>
        <v>327.86777219910476</v>
      </c>
      <c r="H292" s="11">
        <f t="shared" si="31"/>
        <v>3.1146709498777807</v>
      </c>
      <c r="I292" s="11">
        <f t="shared" si="28"/>
        <v>1472</v>
      </c>
      <c r="J292" s="11">
        <f t="shared" si="29"/>
        <v>2191</v>
      </c>
      <c r="K292" s="11" t="str">
        <f t="shared" si="32"/>
        <v/>
      </c>
      <c r="N292" s="11">
        <f t="shared" si="34"/>
        <v>3</v>
      </c>
    </row>
    <row r="293" spans="1:14" x14ac:dyDescent="0.2">
      <c r="A293" s="11" t="s">
        <v>1450</v>
      </c>
      <c r="B293" s="11">
        <v>183.85669999999999</v>
      </c>
      <c r="C293" s="11">
        <v>57.032499999999999</v>
      </c>
      <c r="D293" s="11" t="s">
        <v>1267</v>
      </c>
      <c r="E293" s="11" t="str">
        <f t="shared" si="33"/>
        <v>UMa</v>
      </c>
      <c r="F293" s="12" t="s">
        <v>4</v>
      </c>
      <c r="G293" s="11">
        <f t="shared" si="30"/>
        <v>295.90501970700666</v>
      </c>
      <c r="H293" s="11">
        <f t="shared" si="31"/>
        <v>3.2089047668514583</v>
      </c>
      <c r="I293" s="11">
        <f t="shared" si="28"/>
        <v>1505</v>
      </c>
      <c r="J293" s="11">
        <f t="shared" si="29"/>
        <v>2220</v>
      </c>
      <c r="K293" s="11" t="str">
        <f t="shared" si="32"/>
        <v/>
      </c>
      <c r="N293" s="11">
        <f t="shared" si="34"/>
        <v>2</v>
      </c>
    </row>
    <row r="294" spans="1:14" x14ac:dyDescent="0.2">
      <c r="A294" s="11" t="s">
        <v>1451</v>
      </c>
      <c r="B294" s="11">
        <v>193.50710000000001</v>
      </c>
      <c r="C294" s="11">
        <v>55.959699999999998</v>
      </c>
      <c r="D294" s="11" t="s">
        <v>1452</v>
      </c>
      <c r="E294" s="11" t="str">
        <f t="shared" si="33"/>
        <v>UMa</v>
      </c>
      <c r="F294" s="12" t="s">
        <v>5</v>
      </c>
      <c r="G294" s="11">
        <f t="shared" si="30"/>
        <v>306.11527899931235</v>
      </c>
      <c r="H294" s="11">
        <f t="shared" si="31"/>
        <v>3.3773360209859193</v>
      </c>
      <c r="I294" s="11">
        <f t="shared" si="28"/>
        <v>1502</v>
      </c>
      <c r="J294" s="11">
        <f t="shared" si="29"/>
        <v>2271</v>
      </c>
      <c r="K294" s="11" t="str">
        <f t="shared" si="32"/>
        <v/>
      </c>
      <c r="N294" s="11">
        <f t="shared" si="34"/>
        <v>4</v>
      </c>
    </row>
    <row r="295" spans="1:14" x14ac:dyDescent="0.2">
      <c r="A295" s="11" t="s">
        <v>1453</v>
      </c>
      <c r="B295" s="11">
        <v>200.9812</v>
      </c>
      <c r="C295" s="11">
        <v>54.9253</v>
      </c>
      <c r="D295" s="11" t="s">
        <v>1060</v>
      </c>
      <c r="E295" s="11" t="str">
        <f t="shared" si="33"/>
        <v>UMa</v>
      </c>
      <c r="F295" s="12" t="s">
        <v>6</v>
      </c>
      <c r="G295" s="11">
        <f t="shared" si="30"/>
        <v>316.01562239845362</v>
      </c>
      <c r="H295" s="11">
        <f t="shared" si="31"/>
        <v>3.507783674609227</v>
      </c>
      <c r="I295" s="11">
        <f t="shared" si="28"/>
        <v>1505</v>
      </c>
      <c r="J295" s="11">
        <f t="shared" si="29"/>
        <v>2313</v>
      </c>
      <c r="K295" s="11" t="str">
        <f t="shared" si="32"/>
        <v/>
      </c>
      <c r="N295" s="11">
        <f t="shared" si="34"/>
        <v>3</v>
      </c>
    </row>
    <row r="296" spans="1:14" x14ac:dyDescent="0.2">
      <c r="A296" s="11" t="s">
        <v>1454</v>
      </c>
      <c r="B296" s="11">
        <v>206.88499999999999</v>
      </c>
      <c r="C296" s="11">
        <v>49.313299999999998</v>
      </c>
      <c r="D296" s="11" t="s">
        <v>1455</v>
      </c>
      <c r="E296" s="11" t="str">
        <f t="shared" si="33"/>
        <v>UMa</v>
      </c>
      <c r="F296" s="12" t="s">
        <v>7</v>
      </c>
      <c r="G296" s="11">
        <f t="shared" si="30"/>
        <v>370.77160237996998</v>
      </c>
      <c r="H296" s="11">
        <f t="shared" si="31"/>
        <v>3.6108244229884683</v>
      </c>
      <c r="I296" s="11">
        <f t="shared" si="28"/>
        <v>1469</v>
      </c>
      <c r="J296" s="11">
        <f t="shared" si="29"/>
        <v>2368</v>
      </c>
      <c r="K296" s="11" t="str">
        <f t="shared" si="32"/>
        <v/>
      </c>
      <c r="N296" s="11">
        <f t="shared" si="34"/>
        <v>4</v>
      </c>
    </row>
    <row r="297" spans="1:14" x14ac:dyDescent="0.2">
      <c r="A297" s="11" t="s">
        <v>1456</v>
      </c>
      <c r="B297" s="11">
        <v>37.9529</v>
      </c>
      <c r="C297" s="11">
        <v>89.264200000000002</v>
      </c>
      <c r="D297" s="11" t="s">
        <v>1426</v>
      </c>
      <c r="E297" s="11" t="str">
        <f t="shared" si="33"/>
        <v>UMi</v>
      </c>
      <c r="F297" s="12" t="s">
        <v>1</v>
      </c>
      <c r="G297" s="11">
        <f t="shared" si="30"/>
        <v>6.421154566595634</v>
      </c>
      <c r="H297" s="11">
        <f t="shared" si="31"/>
        <v>0.66240306568015594</v>
      </c>
      <c r="I297" s="11">
        <f t="shared" ref="I297:I312" si="35">ROUND(1800+COS(H297)*G297,0)</f>
        <v>1805</v>
      </c>
      <c r="J297" s="11">
        <f t="shared" ref="J297:J312" si="36">ROUND(2200-SIN(H297)*G297,0)</f>
        <v>2196</v>
      </c>
      <c r="K297" s="11" t="str">
        <f t="shared" si="32"/>
        <v/>
      </c>
      <c r="N297" s="11">
        <f t="shared" si="34"/>
        <v>3</v>
      </c>
    </row>
    <row r="298" spans="1:14" x14ac:dyDescent="0.2">
      <c r="A298" s="11" t="s">
        <v>1457</v>
      </c>
      <c r="B298" s="11">
        <v>222.6763</v>
      </c>
      <c r="C298" s="11">
        <v>74.155600000000007</v>
      </c>
      <c r="D298" s="11" t="s">
        <v>1282</v>
      </c>
      <c r="E298" s="11" t="str">
        <f t="shared" si="33"/>
        <v>UMi</v>
      </c>
      <c r="F298" s="12" t="s">
        <v>2</v>
      </c>
      <c r="G298" s="11">
        <f t="shared" si="30"/>
        <v>139.15641169013347</v>
      </c>
      <c r="H298" s="11">
        <f t="shared" si="31"/>
        <v>3.8864346011586495</v>
      </c>
      <c r="I298" s="11">
        <f t="shared" si="35"/>
        <v>1698</v>
      </c>
      <c r="J298" s="11">
        <f t="shared" si="36"/>
        <v>2294</v>
      </c>
      <c r="K298" s="11" t="str">
        <f t="shared" si="32"/>
        <v/>
      </c>
      <c r="N298" s="11">
        <f t="shared" si="34"/>
        <v>3</v>
      </c>
    </row>
    <row r="299" spans="1:14" x14ac:dyDescent="0.2">
      <c r="A299" s="11" t="s">
        <v>1458</v>
      </c>
      <c r="B299" s="11">
        <v>230.18209999999999</v>
      </c>
      <c r="C299" s="11">
        <v>71.8339</v>
      </c>
      <c r="D299" s="11" t="s">
        <v>1459</v>
      </c>
      <c r="E299" s="11" t="str">
        <f t="shared" si="33"/>
        <v>UMi</v>
      </c>
      <c r="F299" s="12" t="s">
        <v>3</v>
      </c>
      <c r="G299" s="11">
        <f t="shared" si="30"/>
        <v>159.87064002762884</v>
      </c>
      <c r="H299" s="11">
        <f t="shared" si="31"/>
        <v>4.0174355241548394</v>
      </c>
      <c r="I299" s="11">
        <f t="shared" si="35"/>
        <v>1698</v>
      </c>
      <c r="J299" s="11">
        <f t="shared" si="36"/>
        <v>2323</v>
      </c>
      <c r="K299" s="11" t="str">
        <f t="shared" si="32"/>
        <v/>
      </c>
      <c r="N299" s="11">
        <f t="shared" si="34"/>
        <v>2</v>
      </c>
    </row>
    <row r="300" spans="1:14" x14ac:dyDescent="0.2">
      <c r="A300" s="11" t="s">
        <v>1460</v>
      </c>
      <c r="B300" s="11">
        <v>263.05369999999999</v>
      </c>
      <c r="C300" s="11">
        <v>86.586399999999998</v>
      </c>
      <c r="D300" s="11" t="s">
        <v>1280</v>
      </c>
      <c r="E300" s="11" t="str">
        <f t="shared" si="33"/>
        <v>UMi</v>
      </c>
      <c r="F300" s="12" t="s">
        <v>4</v>
      </c>
      <c r="G300" s="11">
        <f t="shared" si="30"/>
        <v>29.798094482639996</v>
      </c>
      <c r="H300" s="11">
        <f t="shared" si="31"/>
        <v>4.5911531745534075</v>
      </c>
      <c r="I300" s="11">
        <f t="shared" si="35"/>
        <v>1796</v>
      </c>
      <c r="J300" s="11">
        <f t="shared" si="36"/>
        <v>2230</v>
      </c>
      <c r="K300" s="11" t="str">
        <f t="shared" si="32"/>
        <v/>
      </c>
      <c r="N300" s="11">
        <f t="shared" si="34"/>
        <v>1</v>
      </c>
    </row>
    <row r="301" spans="1:14" x14ac:dyDescent="0.2">
      <c r="A301" s="11" t="s">
        <v>1461</v>
      </c>
      <c r="B301" s="11">
        <v>251.49209999999999</v>
      </c>
      <c r="C301" s="11">
        <v>82.037199999999999</v>
      </c>
      <c r="D301" s="11" t="s">
        <v>1462</v>
      </c>
      <c r="E301" s="11" t="str">
        <f t="shared" si="33"/>
        <v>UMi</v>
      </c>
      <c r="F301" s="12" t="s">
        <v>5</v>
      </c>
      <c r="G301" s="11">
        <f t="shared" si="30"/>
        <v>69.600600727773198</v>
      </c>
      <c r="H301" s="11">
        <f t="shared" si="31"/>
        <v>4.389365187754831</v>
      </c>
      <c r="I301" s="11">
        <f t="shared" si="35"/>
        <v>1778</v>
      </c>
      <c r="J301" s="11">
        <f t="shared" si="36"/>
        <v>2266</v>
      </c>
      <c r="K301" s="11" t="str">
        <f t="shared" si="32"/>
        <v/>
      </c>
      <c r="N301" s="11">
        <f t="shared" si="34"/>
        <v>1</v>
      </c>
    </row>
    <row r="302" spans="1:14" x14ac:dyDescent="0.2">
      <c r="A302" s="11" t="s">
        <v>1463</v>
      </c>
      <c r="B302" s="11">
        <v>236.0146</v>
      </c>
      <c r="C302" s="11">
        <v>77.794399999999996</v>
      </c>
      <c r="D302" s="11" t="s">
        <v>1464</v>
      </c>
      <c r="E302" s="11" t="str">
        <f t="shared" si="33"/>
        <v>UMi</v>
      </c>
      <c r="F302" s="12" t="s">
        <v>6</v>
      </c>
      <c r="G302" s="11">
        <f t="shared" si="30"/>
        <v>106.91859816387318</v>
      </c>
      <c r="H302" s="11">
        <f t="shared" si="31"/>
        <v>4.1192318527774088</v>
      </c>
      <c r="I302" s="11">
        <f t="shared" si="35"/>
        <v>1740</v>
      </c>
      <c r="J302" s="11">
        <f t="shared" si="36"/>
        <v>2289</v>
      </c>
      <c r="K302" s="11" t="str">
        <f t="shared" si="32"/>
        <v/>
      </c>
      <c r="N302" s="11">
        <f t="shared" si="34"/>
        <v>1</v>
      </c>
    </row>
    <row r="303" spans="1:14" x14ac:dyDescent="0.2">
      <c r="A303" s="11" t="s">
        <v>1465</v>
      </c>
      <c r="B303" s="11">
        <v>244.37629999999999</v>
      </c>
      <c r="C303" s="11">
        <v>75.755300000000005</v>
      </c>
      <c r="D303" s="11" t="s">
        <v>1239</v>
      </c>
      <c r="E303" s="11" t="str">
        <f t="shared" si="33"/>
        <v>UMi</v>
      </c>
      <c r="F303" s="12" t="s">
        <v>7</v>
      </c>
      <c r="G303" s="11">
        <f t="shared" si="30"/>
        <v>124.95273657369243</v>
      </c>
      <c r="H303" s="11">
        <f t="shared" si="31"/>
        <v>4.2651710488414185</v>
      </c>
      <c r="I303" s="11">
        <f t="shared" si="35"/>
        <v>1746</v>
      </c>
      <c r="J303" s="11">
        <f t="shared" si="36"/>
        <v>2313</v>
      </c>
      <c r="K303" s="11" t="str">
        <f t="shared" si="32"/>
        <v/>
      </c>
      <c r="N303" s="11">
        <f t="shared" si="34"/>
        <v>1</v>
      </c>
    </row>
    <row r="304" spans="1:14" x14ac:dyDescent="0.2">
      <c r="A304" s="11" t="s">
        <v>1466</v>
      </c>
      <c r="B304" s="11">
        <v>201.29830000000001</v>
      </c>
      <c r="C304" s="11">
        <v>-11.1614</v>
      </c>
      <c r="D304" s="11" t="s">
        <v>1467</v>
      </c>
      <c r="E304" s="11" t="str">
        <f t="shared" si="33"/>
        <v>Vir</v>
      </c>
      <c r="F304" s="12" t="s">
        <v>1</v>
      </c>
      <c r="G304" s="11">
        <f t="shared" si="30"/>
        <v>1216.5841716847133</v>
      </c>
      <c r="H304" s="11">
        <f t="shared" si="31"/>
        <v>3.5133181136673013</v>
      </c>
      <c r="I304" s="11">
        <f t="shared" si="35"/>
        <v>667</v>
      </c>
      <c r="J304" s="11">
        <f t="shared" si="36"/>
        <v>2642</v>
      </c>
      <c r="K304" s="11" t="str">
        <f t="shared" si="32"/>
        <v/>
      </c>
      <c r="N304" s="11">
        <f t="shared" si="34"/>
        <v>5</v>
      </c>
    </row>
    <row r="305" spans="1:14" x14ac:dyDescent="0.2">
      <c r="A305" s="11" t="s">
        <v>1468</v>
      </c>
      <c r="B305" s="11">
        <v>177.6738</v>
      </c>
      <c r="C305" s="11">
        <v>1.7646999999999999</v>
      </c>
      <c r="D305" s="11" t="s">
        <v>1233</v>
      </c>
      <c r="E305" s="11" t="str">
        <f t="shared" si="33"/>
        <v>Vir</v>
      </c>
      <c r="F305" s="12" t="s">
        <v>2</v>
      </c>
      <c r="G305" s="11">
        <f t="shared" si="30"/>
        <v>969.66493395867508</v>
      </c>
      <c r="H305" s="11">
        <f t="shared" si="31"/>
        <v>3.1009928045299011</v>
      </c>
      <c r="I305" s="11">
        <f t="shared" si="35"/>
        <v>831</v>
      </c>
      <c r="J305" s="11">
        <f t="shared" si="36"/>
        <v>2161</v>
      </c>
      <c r="K305" s="11" t="str">
        <f t="shared" si="32"/>
        <v/>
      </c>
      <c r="N305" s="11">
        <f t="shared" si="34"/>
        <v>2</v>
      </c>
    </row>
    <row r="306" spans="1:14" x14ac:dyDescent="0.2">
      <c r="A306" s="11" t="s">
        <v>1469</v>
      </c>
      <c r="B306" s="11">
        <v>190.41499999999999</v>
      </c>
      <c r="C306" s="11">
        <v>-1.4494</v>
      </c>
      <c r="D306" s="11" t="s">
        <v>1158</v>
      </c>
      <c r="E306" s="11" t="str">
        <f t="shared" si="33"/>
        <v>Vir</v>
      </c>
      <c r="F306" s="12" t="s">
        <v>3</v>
      </c>
      <c r="G306" s="11">
        <f t="shared" ref="G306:G312" si="37">TAN(PI()/4-C306*PI()/360)*1000</f>
        <v>1025.622249042317</v>
      </c>
      <c r="H306" s="11">
        <f t="shared" ref="H306:H312" si="38">PI()*B306/180</f>
        <v>3.3233686951850023</v>
      </c>
      <c r="I306" s="11">
        <f t="shared" si="35"/>
        <v>791</v>
      </c>
      <c r="J306" s="11">
        <f t="shared" si="36"/>
        <v>2385</v>
      </c>
      <c r="K306" s="11" t="str">
        <f t="shared" ref="K306:K312" si="39">IF(G306&gt;1650,"YES","")</f>
        <v/>
      </c>
      <c r="N306" s="11">
        <f t="shared" si="34"/>
        <v>2</v>
      </c>
    </row>
    <row r="307" spans="1:14" x14ac:dyDescent="0.2">
      <c r="A307" s="11" t="s">
        <v>1470</v>
      </c>
      <c r="B307" s="11">
        <v>193.9008</v>
      </c>
      <c r="C307" s="11">
        <v>3.3975</v>
      </c>
      <c r="D307" s="11" t="s">
        <v>1065</v>
      </c>
      <c r="E307" s="11" t="str">
        <f t="shared" si="33"/>
        <v>Vir</v>
      </c>
      <c r="F307" s="12" t="s">
        <v>4</v>
      </c>
      <c r="G307" s="11">
        <f t="shared" si="37"/>
        <v>942.39351990508681</v>
      </c>
      <c r="H307" s="11">
        <f t="shared" si="38"/>
        <v>3.3842073822510206</v>
      </c>
      <c r="I307" s="11">
        <f t="shared" si="35"/>
        <v>885</v>
      </c>
      <c r="J307" s="11">
        <f t="shared" si="36"/>
        <v>2426</v>
      </c>
      <c r="K307" s="11" t="str">
        <f t="shared" si="39"/>
        <v/>
      </c>
      <c r="N307" s="11">
        <f t="shared" si="34"/>
        <v>2</v>
      </c>
    </row>
    <row r="308" spans="1:14" x14ac:dyDescent="0.2">
      <c r="A308" s="11" t="s">
        <v>1471</v>
      </c>
      <c r="B308" s="11">
        <v>195.54419999999999</v>
      </c>
      <c r="C308" s="11">
        <v>10.959199999999999</v>
      </c>
      <c r="D308" s="11" t="s">
        <v>1310</v>
      </c>
      <c r="E308" s="11" t="str">
        <f t="shared" si="33"/>
        <v>Vir</v>
      </c>
      <c r="F308" s="12" t="s">
        <v>5</v>
      </c>
      <c r="G308" s="11">
        <f t="shared" si="37"/>
        <v>824.93455347545932</v>
      </c>
      <c r="H308" s="11">
        <f t="shared" si="38"/>
        <v>3.4128901231782955</v>
      </c>
      <c r="I308" s="11">
        <f t="shared" si="35"/>
        <v>1005</v>
      </c>
      <c r="J308" s="11">
        <f t="shared" si="36"/>
        <v>2421</v>
      </c>
      <c r="K308" s="11" t="str">
        <f t="shared" si="39"/>
        <v/>
      </c>
      <c r="N308" s="11">
        <f t="shared" si="34"/>
        <v>3</v>
      </c>
    </row>
    <row r="309" spans="1:14" x14ac:dyDescent="0.2">
      <c r="A309" s="11" t="s">
        <v>1472</v>
      </c>
      <c r="B309" s="11">
        <v>203.67330000000001</v>
      </c>
      <c r="C309" s="11">
        <v>-0.5958</v>
      </c>
      <c r="D309" s="11" t="s">
        <v>1473</v>
      </c>
      <c r="E309" s="11" t="str">
        <f t="shared" si="33"/>
        <v>Vir</v>
      </c>
      <c r="F309" s="12" t="s">
        <v>6</v>
      </c>
      <c r="G309" s="11">
        <f t="shared" si="37"/>
        <v>1010.4531151330658</v>
      </c>
      <c r="H309" s="11">
        <f t="shared" si="38"/>
        <v>3.5547696834021671</v>
      </c>
      <c r="I309" s="11">
        <f t="shared" si="35"/>
        <v>875</v>
      </c>
      <c r="J309" s="11">
        <f t="shared" si="36"/>
        <v>2606</v>
      </c>
      <c r="K309" s="11" t="str">
        <f t="shared" si="39"/>
        <v/>
      </c>
      <c r="N309" s="11">
        <f t="shared" si="34"/>
        <v>2</v>
      </c>
    </row>
    <row r="310" spans="1:14" x14ac:dyDescent="0.2">
      <c r="A310" s="11" t="s">
        <v>1474</v>
      </c>
      <c r="B310" s="11">
        <v>184.97669999999999</v>
      </c>
      <c r="C310" s="11">
        <v>-0.66690000000000005</v>
      </c>
      <c r="D310" s="11" t="s">
        <v>1145</v>
      </c>
      <c r="E310" s="11" t="str">
        <f t="shared" si="33"/>
        <v>Vir</v>
      </c>
      <c r="F310" s="12" t="s">
        <v>7</v>
      </c>
      <c r="G310" s="11">
        <f t="shared" si="37"/>
        <v>1011.7078704329255</v>
      </c>
      <c r="H310" s="11">
        <f t="shared" si="38"/>
        <v>3.2284524544737949</v>
      </c>
      <c r="I310" s="11">
        <f t="shared" si="35"/>
        <v>792</v>
      </c>
      <c r="J310" s="11">
        <f t="shared" si="36"/>
        <v>2288</v>
      </c>
      <c r="K310" s="11" t="str">
        <f t="shared" si="39"/>
        <v/>
      </c>
      <c r="N310" s="11">
        <f t="shared" si="34"/>
        <v>2</v>
      </c>
    </row>
    <row r="311" spans="1:14" x14ac:dyDescent="0.2">
      <c r="A311" s="11" t="s">
        <v>1475</v>
      </c>
      <c r="B311" s="11">
        <v>197.48750000000001</v>
      </c>
      <c r="C311" s="11">
        <v>-5.5388999999999999</v>
      </c>
      <c r="D311" s="11" t="s">
        <v>1476</v>
      </c>
      <c r="E311" s="11" t="str">
        <f t="shared" si="33"/>
        <v>Vir</v>
      </c>
      <c r="F311" s="12" t="s">
        <v>8</v>
      </c>
      <c r="G311" s="11">
        <f t="shared" si="37"/>
        <v>1101.6653276549491</v>
      </c>
      <c r="H311" s="11">
        <f t="shared" si="38"/>
        <v>3.4468071065323018</v>
      </c>
      <c r="I311" s="11">
        <f t="shared" si="35"/>
        <v>749</v>
      </c>
      <c r="J311" s="11">
        <f t="shared" si="36"/>
        <v>2531</v>
      </c>
      <c r="K311" s="11" t="str">
        <f t="shared" si="39"/>
        <v/>
      </c>
      <c r="N311" s="11">
        <f t="shared" si="34"/>
        <v>1</v>
      </c>
    </row>
    <row r="312" spans="1:14" x14ac:dyDescent="0.2">
      <c r="A312" s="11" t="s">
        <v>1477</v>
      </c>
      <c r="B312" s="11">
        <v>176.465</v>
      </c>
      <c r="C312" s="11">
        <v>6.5293999999999999</v>
      </c>
      <c r="D312" s="11" t="s">
        <v>1156</v>
      </c>
      <c r="E312" s="11" t="str">
        <f t="shared" si="33"/>
        <v>Vir</v>
      </c>
      <c r="F312" s="12" t="s">
        <v>951</v>
      </c>
      <c r="G312" s="11">
        <f t="shared" si="37"/>
        <v>892.07328370785012</v>
      </c>
      <c r="H312" s="11">
        <f t="shared" si="38"/>
        <v>3.0798952645317934</v>
      </c>
      <c r="I312" s="11">
        <f t="shared" si="35"/>
        <v>910</v>
      </c>
      <c r="J312" s="11">
        <f t="shared" si="36"/>
        <v>2145</v>
      </c>
      <c r="K312" s="11" t="str">
        <f t="shared" si="39"/>
        <v/>
      </c>
      <c r="N312" s="11">
        <f t="shared" si="34"/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B259-2066-AB43-B929-16B15D73F413}">
  <dimension ref="A1:L335"/>
  <sheetViews>
    <sheetView zoomScale="179" workbookViewId="0">
      <selection activeCell="G2" sqref="G2:L2"/>
    </sheetView>
  </sheetViews>
  <sheetFormatPr baseColWidth="10" defaultRowHeight="14" x14ac:dyDescent="0.2"/>
  <cols>
    <col min="1" max="1" width="10" style="1" customWidth="1"/>
    <col min="2" max="2" width="14" style="1" hidden="1" customWidth="1"/>
    <col min="3" max="3" width="6.5" style="1" customWidth="1"/>
    <col min="4" max="4" width="8" style="1" hidden="1" customWidth="1"/>
    <col min="5" max="5" width="0.1640625" style="1" hidden="1" customWidth="1"/>
    <col min="6" max="6" width="14.1640625" style="1" customWidth="1"/>
    <col min="7" max="16384" width="10.83203125" style="1"/>
  </cols>
  <sheetData>
    <row r="1" spans="1:12" ht="16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G1" s="1" t="s">
        <v>956</v>
      </c>
      <c r="H1" s="1" t="s">
        <v>958</v>
      </c>
      <c r="I1" s="1" t="s">
        <v>957</v>
      </c>
      <c r="J1" s="1" t="s">
        <v>960</v>
      </c>
      <c r="K1" s="1" t="s">
        <v>961</v>
      </c>
      <c r="L1" s="1" t="s">
        <v>959</v>
      </c>
    </row>
    <row r="2" spans="1:12" ht="16" x14ac:dyDescent="0.25">
      <c r="A2" s="3" t="s">
        <v>147</v>
      </c>
      <c r="B2" s="3" t="s">
        <v>763</v>
      </c>
      <c r="C2" s="3">
        <v>2.06</v>
      </c>
      <c r="D2" s="3">
        <v>29.090399999999999</v>
      </c>
      <c r="E2" s="3" t="s">
        <v>149</v>
      </c>
      <c r="F2" s="1" t="s">
        <v>1</v>
      </c>
      <c r="G2" s="1">
        <f t="shared" ref="G2:G65" si="0">TAN(PI()/4-D2*PI()/360)*1000</f>
        <v>587.98289700084285</v>
      </c>
      <c r="H2" s="1">
        <f t="shared" ref="H2:H65" si="1">(MID(E2,1,2)*60+MID(E2,5,2))*60+MID(E2,9,2)</f>
        <v>503</v>
      </c>
      <c r="I2" s="1">
        <f t="shared" ref="I2:I65" si="2">PI()*H2/43200</f>
        <v>3.6579192239714488E-2</v>
      </c>
      <c r="J2" s="1">
        <f t="shared" ref="J2:J65" si="3">1800-SIN(I2)*G2</f>
        <v>1778.4968566602804</v>
      </c>
      <c r="K2" s="1">
        <f t="shared" ref="K2:K65" si="4">2200-COS(I2)*G2</f>
        <v>1612.4104306643835</v>
      </c>
      <c r="L2" s="1" t="str">
        <f t="shared" ref="L2:L65" si="5">IF(G2&gt;1650,"YES","")</f>
        <v/>
      </c>
    </row>
    <row r="3" spans="1:12" ht="16" x14ac:dyDescent="0.25">
      <c r="A3" s="3" t="s">
        <v>147</v>
      </c>
      <c r="B3" s="3" t="s">
        <v>764</v>
      </c>
      <c r="C3" s="3">
        <v>2.06</v>
      </c>
      <c r="D3" s="3">
        <v>35.620600000000003</v>
      </c>
      <c r="E3" s="3" t="s">
        <v>151</v>
      </c>
      <c r="F3" s="1" t="s">
        <v>2</v>
      </c>
      <c r="G3" s="1">
        <f t="shared" si="0"/>
        <v>513.7029622612697</v>
      </c>
      <c r="H3" s="1">
        <f t="shared" si="1"/>
        <v>4183</v>
      </c>
      <c r="I3" s="1">
        <f t="shared" si="2"/>
        <v>0.30419634421217834</v>
      </c>
      <c r="J3" s="1">
        <f t="shared" si="3"/>
        <v>1646.1323426398139</v>
      </c>
      <c r="K3" s="1">
        <f t="shared" si="4"/>
        <v>1709.8821800276062</v>
      </c>
      <c r="L3" s="1" t="str">
        <f t="shared" si="5"/>
        <v/>
      </c>
    </row>
    <row r="4" spans="1:12" ht="16" x14ac:dyDescent="0.25">
      <c r="A4" s="3" t="s">
        <v>147</v>
      </c>
      <c r="B4" s="3" t="s">
        <v>743</v>
      </c>
      <c r="C4" s="3">
        <v>2.1</v>
      </c>
      <c r="D4" s="3">
        <v>42.329700000000003</v>
      </c>
      <c r="E4" s="3" t="s">
        <v>153</v>
      </c>
      <c r="F4" s="1" t="s">
        <v>3</v>
      </c>
      <c r="G4" s="1">
        <f t="shared" si="0"/>
        <v>441.7855727912638</v>
      </c>
      <c r="H4" s="1">
        <f t="shared" si="1"/>
        <v>7434</v>
      </c>
      <c r="I4" s="1">
        <f t="shared" si="2"/>
        <v>0.54061573580524358</v>
      </c>
      <c r="J4" s="1">
        <f t="shared" si="3"/>
        <v>1572.6288628508883</v>
      </c>
      <c r="K4" s="1">
        <f t="shared" si="4"/>
        <v>1821.216607652837</v>
      </c>
      <c r="L4" s="1" t="str">
        <f t="shared" si="5"/>
        <v/>
      </c>
    </row>
    <row r="5" spans="1:12" ht="16" x14ac:dyDescent="0.25">
      <c r="A5" s="3" t="s">
        <v>147</v>
      </c>
      <c r="B5" s="3" t="s">
        <v>743</v>
      </c>
      <c r="C5" s="3">
        <v>3.27</v>
      </c>
      <c r="D5" s="3">
        <v>30.860700000000001</v>
      </c>
      <c r="E5" s="3" t="s">
        <v>155</v>
      </c>
      <c r="F5" s="1" t="s">
        <v>4</v>
      </c>
      <c r="G5" s="1">
        <f t="shared" si="0"/>
        <v>567.37862438031686</v>
      </c>
      <c r="H5" s="1">
        <f t="shared" si="1"/>
        <v>2360</v>
      </c>
      <c r="I5" s="1">
        <f t="shared" si="2"/>
        <v>0.17162404311277574</v>
      </c>
      <c r="J5" s="1">
        <f t="shared" si="3"/>
        <v>1703.1015140353295</v>
      </c>
      <c r="K5" s="1">
        <f t="shared" si="4"/>
        <v>1640.9569007478447</v>
      </c>
      <c r="L5" s="1" t="str">
        <f t="shared" si="5"/>
        <v/>
      </c>
    </row>
    <row r="6" spans="1:12" ht="16" x14ac:dyDescent="0.25">
      <c r="A6" s="3" t="s">
        <v>147</v>
      </c>
      <c r="B6" s="3" t="s">
        <v>743</v>
      </c>
      <c r="C6" s="3">
        <v>3.87</v>
      </c>
      <c r="D6" s="3">
        <v>38.499400000000001</v>
      </c>
      <c r="E6" s="3" t="s">
        <v>157</v>
      </c>
      <c r="F6" s="1" t="s">
        <v>14</v>
      </c>
      <c r="G6" s="1">
        <f t="shared" si="0"/>
        <v>482.34919499784291</v>
      </c>
      <c r="H6" s="1">
        <f t="shared" si="1"/>
        <v>2930</v>
      </c>
      <c r="I6" s="1">
        <f t="shared" si="2"/>
        <v>0.21307561284764107</v>
      </c>
      <c r="J6" s="1">
        <f t="shared" si="3"/>
        <v>1697.9990851628706</v>
      </c>
      <c r="K6" s="1">
        <f t="shared" si="4"/>
        <v>1728.5590606582243</v>
      </c>
      <c r="L6" s="1" t="str">
        <f t="shared" si="5"/>
        <v/>
      </c>
    </row>
    <row r="7" spans="1:12" ht="16" x14ac:dyDescent="0.25">
      <c r="A7" s="3" t="s">
        <v>147</v>
      </c>
      <c r="B7" s="3" t="s">
        <v>743</v>
      </c>
      <c r="C7" s="3">
        <v>4.53</v>
      </c>
      <c r="D7" s="3">
        <v>41.076300000000003</v>
      </c>
      <c r="E7" s="3" t="s">
        <v>159</v>
      </c>
      <c r="F7" s="1" t="s">
        <v>951</v>
      </c>
      <c r="G7" s="1">
        <f t="shared" si="0"/>
        <v>454.9223696653246</v>
      </c>
      <c r="H7" s="1">
        <f t="shared" si="1"/>
        <v>2825</v>
      </c>
      <c r="I7" s="1">
        <f t="shared" si="2"/>
        <v>0.20543979737016588</v>
      </c>
      <c r="J7" s="1">
        <f t="shared" si="3"/>
        <v>1707.1968698762139</v>
      </c>
      <c r="K7" s="1">
        <f t="shared" si="4"/>
        <v>1754.6440283760171</v>
      </c>
      <c r="L7" s="1" t="str">
        <f t="shared" si="5"/>
        <v/>
      </c>
    </row>
    <row r="8" spans="1:12" ht="16" x14ac:dyDescent="0.25">
      <c r="A8" s="3" t="s">
        <v>533</v>
      </c>
      <c r="B8" s="3"/>
      <c r="C8" s="3">
        <v>3.68</v>
      </c>
      <c r="D8" s="3">
        <v>-3.5606</v>
      </c>
      <c r="E8" s="3" t="s">
        <v>553</v>
      </c>
      <c r="F8" s="1" t="s">
        <v>955</v>
      </c>
      <c r="G8" s="1">
        <f t="shared" si="0"/>
        <v>1064.1583777659944</v>
      </c>
      <c r="H8" s="1">
        <f t="shared" si="1"/>
        <v>80983</v>
      </c>
      <c r="I8" s="1">
        <f t="shared" si="2"/>
        <v>5.8892499505940332</v>
      </c>
      <c r="J8" s="1">
        <f t="shared" si="3"/>
        <v>2208.4509178481835</v>
      </c>
      <c r="K8" s="1">
        <f t="shared" si="4"/>
        <v>1217.3500619861977</v>
      </c>
      <c r="L8" s="1" t="str">
        <f t="shared" si="5"/>
        <v/>
      </c>
    </row>
    <row r="9" spans="1:12" ht="16" x14ac:dyDescent="0.25">
      <c r="A9" s="3" t="s">
        <v>533</v>
      </c>
      <c r="B9" s="3" t="s">
        <v>839</v>
      </c>
      <c r="C9" s="3">
        <v>2.96</v>
      </c>
      <c r="D9" s="3">
        <v>-0.31979999999999997</v>
      </c>
      <c r="E9" s="3" t="s">
        <v>535</v>
      </c>
      <c r="F9" s="1" t="s">
        <v>1</v>
      </c>
      <c r="G9" s="1">
        <f t="shared" si="0"/>
        <v>1005.597198035656</v>
      </c>
      <c r="H9" s="1">
        <f t="shared" si="1"/>
        <v>79547</v>
      </c>
      <c r="I9" s="1">
        <f t="shared" si="2"/>
        <v>5.7848210836830392</v>
      </c>
      <c r="J9" s="1">
        <f t="shared" si="3"/>
        <v>2280.664770051616</v>
      </c>
      <c r="K9" s="1">
        <f t="shared" si="4"/>
        <v>1316.7179932046679</v>
      </c>
      <c r="L9" s="1" t="str">
        <f t="shared" si="5"/>
        <v/>
      </c>
    </row>
    <row r="10" spans="1:12" ht="16" x14ac:dyDescent="0.25">
      <c r="A10" s="3" t="s">
        <v>533</v>
      </c>
      <c r="B10" s="3" t="s">
        <v>840</v>
      </c>
      <c r="C10" s="3">
        <v>2.87</v>
      </c>
      <c r="D10" s="3">
        <v>-5.5717999999999996</v>
      </c>
      <c r="E10" s="3" t="s">
        <v>537</v>
      </c>
      <c r="F10" s="1" t="s">
        <v>2</v>
      </c>
      <c r="G10" s="1">
        <f t="shared" si="0"/>
        <v>1102.3010871580739</v>
      </c>
      <c r="H10" s="1">
        <f t="shared" si="1"/>
        <v>74860</v>
      </c>
      <c r="I10" s="1">
        <f t="shared" si="2"/>
        <v>5.443972825178979</v>
      </c>
      <c r="J10" s="1">
        <f t="shared" si="3"/>
        <v>2620.2412537889841</v>
      </c>
      <c r="K10" s="1">
        <f t="shared" si="4"/>
        <v>1463.6088184038681</v>
      </c>
      <c r="L10" s="1" t="str">
        <f t="shared" si="5"/>
        <v/>
      </c>
    </row>
    <row r="11" spans="1:12" ht="16" x14ac:dyDescent="0.25">
      <c r="A11" s="3" t="s">
        <v>533</v>
      </c>
      <c r="B11" s="3" t="s">
        <v>841</v>
      </c>
      <c r="C11" s="3">
        <v>3.84</v>
      </c>
      <c r="D11" s="3">
        <v>-1.3884000000000001</v>
      </c>
      <c r="E11" s="3" t="s">
        <v>539</v>
      </c>
      <c r="F11" s="1" t="s">
        <v>3</v>
      </c>
      <c r="G11" s="1">
        <f t="shared" si="0"/>
        <v>1024.5305658955388</v>
      </c>
      <c r="H11" s="1">
        <f t="shared" si="1"/>
        <v>80499</v>
      </c>
      <c r="I11" s="1">
        <f t="shared" si="2"/>
        <v>5.8540524773454807</v>
      </c>
      <c r="J11" s="1">
        <f t="shared" si="3"/>
        <v>2226.2891549759784</v>
      </c>
      <c r="K11" s="1">
        <f t="shared" si="4"/>
        <v>1268.3667906283615</v>
      </c>
      <c r="L11" s="1" t="str">
        <f t="shared" si="5"/>
        <v/>
      </c>
    </row>
    <row r="12" spans="1:12" ht="16" x14ac:dyDescent="0.25">
      <c r="A12" s="3" t="s">
        <v>533</v>
      </c>
      <c r="B12" s="3" t="s">
        <v>842</v>
      </c>
      <c r="C12" s="3">
        <v>3.27</v>
      </c>
      <c r="D12" s="3">
        <v>-15.8996</v>
      </c>
      <c r="E12" s="3" t="s">
        <v>541</v>
      </c>
      <c r="F12" s="1" t="s">
        <v>4</v>
      </c>
      <c r="G12" s="1">
        <f t="shared" si="0"/>
        <v>1324.6285236656302</v>
      </c>
      <c r="H12" s="1">
        <f t="shared" si="1"/>
        <v>82479</v>
      </c>
      <c r="I12" s="1">
        <f t="shared" si="2"/>
        <v>5.998042140635012</v>
      </c>
      <c r="J12" s="1">
        <f t="shared" si="3"/>
        <v>2172.611168433481</v>
      </c>
      <c r="K12" s="1">
        <f t="shared" si="4"/>
        <v>928.8581342480993</v>
      </c>
      <c r="L12" s="1" t="str">
        <f t="shared" si="5"/>
        <v/>
      </c>
    </row>
    <row r="13" spans="1:12" ht="16" x14ac:dyDescent="0.25">
      <c r="A13" s="3" t="s">
        <v>533</v>
      </c>
      <c r="B13" s="3" t="s">
        <v>843</v>
      </c>
      <c r="C13" s="3">
        <v>3.77</v>
      </c>
      <c r="D13" s="3">
        <v>-9.4581999999999997</v>
      </c>
      <c r="E13" s="3" t="s">
        <v>543</v>
      </c>
      <c r="F13" s="1" t="s">
        <v>5</v>
      </c>
      <c r="G13" s="1">
        <f t="shared" si="0"/>
        <v>1180.3743243488552</v>
      </c>
      <c r="H13" s="1">
        <f t="shared" si="1"/>
        <v>74822</v>
      </c>
      <c r="I13" s="1">
        <f t="shared" si="2"/>
        <v>5.4412093871966549</v>
      </c>
      <c r="J13" s="1">
        <f t="shared" si="3"/>
        <v>2680.5126431434228</v>
      </c>
      <c r="K13" s="1">
        <f t="shared" si="4"/>
        <v>1413.8823047109295</v>
      </c>
      <c r="L13" s="1" t="str">
        <f t="shared" si="5"/>
        <v/>
      </c>
    </row>
    <row r="14" spans="1:12" ht="16" x14ac:dyDescent="0.25">
      <c r="A14" s="3" t="s">
        <v>533</v>
      </c>
      <c r="B14" s="3" t="s">
        <v>743</v>
      </c>
      <c r="C14" s="3">
        <v>4.42</v>
      </c>
      <c r="D14" s="3">
        <v>0.747</v>
      </c>
      <c r="E14" s="3" t="s">
        <v>545</v>
      </c>
      <c r="F14" s="1" t="s">
        <v>6</v>
      </c>
      <c r="G14" s="1">
        <f t="shared" si="0"/>
        <v>987.04664738030544</v>
      </c>
      <c r="H14" s="1">
        <f t="shared" si="1"/>
        <v>80929</v>
      </c>
      <c r="I14" s="1">
        <f t="shared" si="2"/>
        <v>5.8853229597770449</v>
      </c>
      <c r="J14" s="1">
        <f t="shared" si="3"/>
        <v>2182.4297880135182</v>
      </c>
      <c r="K14" s="1">
        <f t="shared" si="4"/>
        <v>1290.0502533960262</v>
      </c>
      <c r="L14" s="1" t="str">
        <f t="shared" si="5"/>
        <v/>
      </c>
    </row>
    <row r="15" spans="1:12" ht="16" x14ac:dyDescent="0.25">
      <c r="A15" s="3" t="s">
        <v>533</v>
      </c>
      <c r="B15" s="3" t="s">
        <v>743</v>
      </c>
      <c r="C15" s="3">
        <v>4.03</v>
      </c>
      <c r="D15" s="3">
        <v>-0.57909999999999995</v>
      </c>
      <c r="E15" s="3" t="s">
        <v>547</v>
      </c>
      <c r="F15" s="1" t="s">
        <v>7</v>
      </c>
      <c r="G15" s="1">
        <f t="shared" si="0"/>
        <v>1010.1586258184893</v>
      </c>
      <c r="H15" s="1">
        <f t="shared" si="1"/>
        <v>74371</v>
      </c>
      <c r="I15" s="1">
        <f t="shared" si="2"/>
        <v>5.4084117416695952</v>
      </c>
      <c r="J15" s="1">
        <f t="shared" si="3"/>
        <v>2575.1940513408549</v>
      </c>
      <c r="K15" s="1">
        <f t="shared" si="4"/>
        <v>1552.3159473313776</v>
      </c>
      <c r="L15" s="1" t="str">
        <f t="shared" si="5"/>
        <v/>
      </c>
    </row>
    <row r="16" spans="1:12" ht="16" x14ac:dyDescent="0.25">
      <c r="A16" s="3" t="s">
        <v>533</v>
      </c>
      <c r="B16" s="3" t="s">
        <v>743</v>
      </c>
      <c r="C16" s="3">
        <v>3.74</v>
      </c>
      <c r="D16" s="3">
        <v>-7.5797999999999996</v>
      </c>
      <c r="E16" s="3" t="s">
        <v>549</v>
      </c>
      <c r="F16" s="1" t="s">
        <v>13</v>
      </c>
      <c r="G16" s="1">
        <f t="shared" si="0"/>
        <v>1141.8845884782045</v>
      </c>
      <c r="H16" s="1">
        <f t="shared" si="1"/>
        <v>82357</v>
      </c>
      <c r="I16" s="1">
        <f t="shared" si="2"/>
        <v>5.9891700502707081</v>
      </c>
      <c r="J16" s="1">
        <f t="shared" si="3"/>
        <v>2130.9153047489158</v>
      </c>
      <c r="K16" s="1">
        <f t="shared" si="4"/>
        <v>1107.1159830581423</v>
      </c>
      <c r="L16" s="1" t="str">
        <f t="shared" si="5"/>
        <v/>
      </c>
    </row>
    <row r="17" spans="1:12" ht="16" x14ac:dyDescent="0.25">
      <c r="A17" s="3" t="s">
        <v>533</v>
      </c>
      <c r="B17" s="3" t="s">
        <v>743</v>
      </c>
      <c r="C17" s="3">
        <v>4.0199999999999996</v>
      </c>
      <c r="D17" s="3">
        <v>-6.9123000000000001</v>
      </c>
      <c r="E17" s="3" t="s">
        <v>551</v>
      </c>
      <c r="F17" s="1" t="s">
        <v>20</v>
      </c>
      <c r="G17" s="1">
        <f t="shared" si="0"/>
        <v>1128.5528105479823</v>
      </c>
      <c r="H17" s="1">
        <f t="shared" si="1"/>
        <v>80958</v>
      </c>
      <c r="I17" s="1">
        <f t="shared" si="2"/>
        <v>5.8874318992898722</v>
      </c>
      <c r="J17" s="1">
        <f t="shared" si="3"/>
        <v>2235.0610272791619</v>
      </c>
      <c r="K17" s="1">
        <f t="shared" si="4"/>
        <v>1158.6771160016935</v>
      </c>
      <c r="L17" s="1" t="str">
        <f t="shared" si="5"/>
        <v/>
      </c>
    </row>
    <row r="18" spans="1:12" ht="16" x14ac:dyDescent="0.25">
      <c r="A18" s="3" t="s">
        <v>573</v>
      </c>
      <c r="B18" s="3" t="s">
        <v>848</v>
      </c>
      <c r="C18" s="3">
        <v>0.76</v>
      </c>
      <c r="D18" s="3">
        <v>8.8682999999999996</v>
      </c>
      <c r="E18" s="3" t="s">
        <v>575</v>
      </c>
      <c r="F18" s="1" t="s">
        <v>1</v>
      </c>
      <c r="G18" s="1">
        <f t="shared" si="0"/>
        <v>856.07029941638598</v>
      </c>
      <c r="H18" s="1">
        <f t="shared" si="1"/>
        <v>71446</v>
      </c>
      <c r="I18" s="1">
        <f t="shared" si="2"/>
        <v>5.1956997390827864</v>
      </c>
      <c r="J18" s="1">
        <f t="shared" si="3"/>
        <v>2558.0170559426065</v>
      </c>
      <c r="K18" s="1">
        <f t="shared" si="4"/>
        <v>1802.1727756387652</v>
      </c>
      <c r="L18" s="1" t="str">
        <f t="shared" si="5"/>
        <v/>
      </c>
    </row>
    <row r="19" spans="1:12" ht="16" x14ac:dyDescent="0.25">
      <c r="A19" s="3" t="s">
        <v>573</v>
      </c>
      <c r="B19" s="3" t="s">
        <v>849</v>
      </c>
      <c r="C19" s="3">
        <v>3.71</v>
      </c>
      <c r="D19" s="3">
        <v>6.4114000000000004</v>
      </c>
      <c r="E19" s="3" t="s">
        <v>577</v>
      </c>
      <c r="F19" s="1" t="s">
        <v>2</v>
      </c>
      <c r="G19" s="1">
        <f t="shared" si="0"/>
        <v>893.92419394869205</v>
      </c>
      <c r="H19" s="1">
        <f t="shared" si="1"/>
        <v>71718</v>
      </c>
      <c r="I19" s="1">
        <f t="shared" si="2"/>
        <v>5.2154801372720554</v>
      </c>
      <c r="J19" s="1">
        <f t="shared" si="3"/>
        <v>2583.1637609840031</v>
      </c>
      <c r="K19" s="1">
        <f t="shared" si="4"/>
        <v>1769.0069745248654</v>
      </c>
      <c r="L19" s="1" t="str">
        <f t="shared" si="5"/>
        <v/>
      </c>
    </row>
    <row r="20" spans="1:12" ht="16" x14ac:dyDescent="0.25">
      <c r="A20" s="3" t="s">
        <v>573</v>
      </c>
      <c r="B20" s="3" t="s">
        <v>850</v>
      </c>
      <c r="C20" s="3">
        <v>2.72</v>
      </c>
      <c r="D20" s="3">
        <v>10.8642</v>
      </c>
      <c r="E20" s="3" t="s">
        <v>579</v>
      </c>
      <c r="F20" s="1" t="s">
        <v>3</v>
      </c>
      <c r="G20" s="1">
        <f t="shared" si="0"/>
        <v>826.32870861972572</v>
      </c>
      <c r="H20" s="1">
        <f t="shared" si="1"/>
        <v>71175</v>
      </c>
      <c r="I20" s="1">
        <f t="shared" si="2"/>
        <v>5.1759920629456833</v>
      </c>
      <c r="J20" s="1">
        <f t="shared" si="3"/>
        <v>2539.1073195031354</v>
      </c>
      <c r="K20" s="1">
        <f t="shared" si="4"/>
        <v>1830.487476604603</v>
      </c>
      <c r="L20" s="1" t="str">
        <f t="shared" si="5"/>
        <v/>
      </c>
    </row>
    <row r="21" spans="1:12" ht="16" x14ac:dyDescent="0.25">
      <c r="A21" s="3" t="s">
        <v>573</v>
      </c>
      <c r="B21" s="3" t="s">
        <v>743</v>
      </c>
      <c r="C21" s="3">
        <v>3.36</v>
      </c>
      <c r="D21" s="3">
        <v>3.2145999999999999</v>
      </c>
      <c r="E21" s="3" t="s">
        <v>581</v>
      </c>
      <c r="F21" s="1" t="s">
        <v>4</v>
      </c>
      <c r="G21" s="1">
        <f t="shared" si="0"/>
        <v>945.41167430972484</v>
      </c>
      <c r="H21" s="1">
        <f t="shared" si="1"/>
        <v>69929</v>
      </c>
      <c r="I21" s="1">
        <f t="shared" si="2"/>
        <v>5.0853803859463111</v>
      </c>
      <c r="J21" s="1">
        <f t="shared" si="3"/>
        <v>2680.4065264613741</v>
      </c>
      <c r="K21" s="1">
        <f t="shared" si="4"/>
        <v>1855.4893585310679</v>
      </c>
      <c r="L21" s="1" t="str">
        <f t="shared" si="5"/>
        <v/>
      </c>
    </row>
    <row r="22" spans="1:12" ht="16" x14ac:dyDescent="0.25">
      <c r="A22" s="3" t="s">
        <v>573</v>
      </c>
      <c r="B22" s="3" t="s">
        <v>743</v>
      </c>
      <c r="C22" s="3">
        <v>4.0199999999999996</v>
      </c>
      <c r="D22" s="3">
        <v>15.416600000000001</v>
      </c>
      <c r="E22" s="3" t="s">
        <v>583</v>
      </c>
      <c r="F22" s="1" t="s">
        <v>5</v>
      </c>
      <c r="G22" s="1">
        <f t="shared" si="0"/>
        <v>761.56694928661364</v>
      </c>
      <c r="H22" s="1">
        <f t="shared" si="1"/>
        <v>68382</v>
      </c>
      <c r="I22" s="1">
        <f t="shared" si="2"/>
        <v>4.9728793712448436</v>
      </c>
      <c r="J22" s="1">
        <f t="shared" si="3"/>
        <v>2535.8745682691383</v>
      </c>
      <c r="K22" s="1">
        <f t="shared" si="4"/>
        <v>2003.8550586417568</v>
      </c>
      <c r="L22" s="1" t="str">
        <f t="shared" si="5"/>
        <v/>
      </c>
    </row>
    <row r="23" spans="1:12" ht="16" x14ac:dyDescent="0.25">
      <c r="A23" s="3" t="s">
        <v>573</v>
      </c>
      <c r="B23" s="3" t="s">
        <v>743</v>
      </c>
      <c r="C23" s="3">
        <v>2.99</v>
      </c>
      <c r="D23" s="3">
        <v>13.8963</v>
      </c>
      <c r="E23" s="3" t="s">
        <v>585</v>
      </c>
      <c r="F23" s="1" t="s">
        <v>6</v>
      </c>
      <c r="G23" s="1">
        <f t="shared" si="0"/>
        <v>782.74400121892961</v>
      </c>
      <c r="H23" s="1">
        <f t="shared" si="1"/>
        <v>68724</v>
      </c>
      <c r="I23" s="1">
        <f t="shared" si="2"/>
        <v>4.9977503130857626</v>
      </c>
      <c r="J23" s="1">
        <f t="shared" si="3"/>
        <v>2551.0898327380305</v>
      </c>
      <c r="K23" s="1">
        <f t="shared" si="4"/>
        <v>1979.6542839041856</v>
      </c>
      <c r="L23" s="1" t="str">
        <f t="shared" si="5"/>
        <v/>
      </c>
    </row>
    <row r="24" spans="1:12" ht="16" x14ac:dyDescent="0.25">
      <c r="A24" s="3" t="s">
        <v>573</v>
      </c>
      <c r="B24" s="3" t="s">
        <v>743</v>
      </c>
      <c r="C24" s="3">
        <v>3.87</v>
      </c>
      <c r="D24" s="3">
        <v>1.831</v>
      </c>
      <c r="E24" s="3" t="s">
        <v>587</v>
      </c>
      <c r="F24" s="1" t="s">
        <v>7</v>
      </c>
      <c r="G24" s="1">
        <f t="shared" si="0"/>
        <v>968.54297989021165</v>
      </c>
      <c r="H24" s="1">
        <f t="shared" si="1"/>
        <v>71545</v>
      </c>
      <c r="I24" s="1">
        <f t="shared" si="2"/>
        <v>5.2028992222472628</v>
      </c>
      <c r="J24" s="1">
        <f t="shared" si="3"/>
        <v>2654.344605739966</v>
      </c>
      <c r="K24" s="1">
        <f t="shared" si="4"/>
        <v>1743.7426181006686</v>
      </c>
      <c r="L24" s="1" t="str">
        <f t="shared" si="5"/>
        <v/>
      </c>
    </row>
    <row r="25" spans="1:12" ht="16" x14ac:dyDescent="0.25">
      <c r="A25" s="3" t="s">
        <v>573</v>
      </c>
      <c r="B25" s="3" t="s">
        <v>743</v>
      </c>
      <c r="C25" s="3">
        <v>3.23</v>
      </c>
      <c r="D25" s="3">
        <v>8.9137000000000004</v>
      </c>
      <c r="E25" s="3" t="s">
        <v>589</v>
      </c>
      <c r="F25" s="1" t="s">
        <v>8</v>
      </c>
      <c r="G25" s="1">
        <f t="shared" si="0"/>
        <v>855.3839922426173</v>
      </c>
      <c r="H25" s="1">
        <f t="shared" si="1"/>
        <v>71654</v>
      </c>
      <c r="I25" s="1">
        <f t="shared" si="2"/>
        <v>5.2108259259334035</v>
      </c>
      <c r="J25" s="1">
        <f t="shared" si="3"/>
        <v>2551.310155637264</v>
      </c>
      <c r="K25" s="1">
        <f t="shared" si="4"/>
        <v>1791.0809074875224</v>
      </c>
      <c r="L25" s="1" t="str">
        <f t="shared" si="5"/>
        <v/>
      </c>
    </row>
    <row r="26" spans="1:12" ht="16" x14ac:dyDescent="0.25">
      <c r="A26" s="3" t="s">
        <v>573</v>
      </c>
      <c r="B26" s="3" t="s">
        <v>743</v>
      </c>
      <c r="C26" s="3">
        <v>3.43</v>
      </c>
      <c r="D26" s="3">
        <v>8.4613999999999994</v>
      </c>
      <c r="E26" s="3" t="s">
        <v>591</v>
      </c>
      <c r="F26" s="1" t="s">
        <v>13</v>
      </c>
      <c r="G26" s="1">
        <f t="shared" si="0"/>
        <v>862.24223854394177</v>
      </c>
      <c r="H26" s="1">
        <f t="shared" si="1"/>
        <v>68774</v>
      </c>
      <c r="I26" s="1">
        <f t="shared" si="2"/>
        <v>5.0013864156940837</v>
      </c>
      <c r="J26" s="1">
        <f t="shared" si="3"/>
        <v>2626.4851214478085</v>
      </c>
      <c r="K26" s="1">
        <f t="shared" si="4"/>
        <v>1954.2683944734242</v>
      </c>
      <c r="L26" s="1" t="str">
        <f t="shared" si="5"/>
        <v/>
      </c>
    </row>
    <row r="27" spans="1:12" ht="16" x14ac:dyDescent="0.25">
      <c r="A27" s="3" t="s">
        <v>317</v>
      </c>
      <c r="B27" s="3" t="s">
        <v>801</v>
      </c>
      <c r="C27" s="3">
        <v>3.63</v>
      </c>
      <c r="D27" s="3">
        <v>27.607600000000001</v>
      </c>
      <c r="E27" s="3" t="s">
        <v>325</v>
      </c>
      <c r="F27" s="1" t="s">
        <v>952</v>
      </c>
      <c r="G27" s="1">
        <f t="shared" si="0"/>
        <v>605.53088252093835</v>
      </c>
      <c r="H27" s="1">
        <f t="shared" si="1"/>
        <v>9806</v>
      </c>
      <c r="I27" s="1">
        <f t="shared" si="2"/>
        <v>0.71311244354401648</v>
      </c>
      <c r="J27" s="1">
        <f t="shared" si="3"/>
        <v>1403.8671655179221</v>
      </c>
      <c r="K27" s="1">
        <f t="shared" si="4"/>
        <v>1742.0191847557574</v>
      </c>
      <c r="L27" s="1" t="str">
        <f t="shared" si="5"/>
        <v/>
      </c>
    </row>
    <row r="28" spans="1:12" ht="16" x14ac:dyDescent="0.25">
      <c r="A28" s="3" t="s">
        <v>317</v>
      </c>
      <c r="B28" s="3" t="s">
        <v>798</v>
      </c>
      <c r="C28" s="3">
        <v>2</v>
      </c>
      <c r="D28" s="3">
        <v>23.462499999999999</v>
      </c>
      <c r="E28" s="3" t="s">
        <v>319</v>
      </c>
      <c r="F28" s="1" t="s">
        <v>1</v>
      </c>
      <c r="G28" s="1">
        <f t="shared" si="0"/>
        <v>656.09674652976742</v>
      </c>
      <c r="H28" s="1">
        <f t="shared" si="1"/>
        <v>7630</v>
      </c>
      <c r="I28" s="1">
        <f t="shared" si="2"/>
        <v>0.55486925802986387</v>
      </c>
      <c r="J28" s="1">
        <f t="shared" si="3"/>
        <v>1454.347122019456</v>
      </c>
      <c r="K28" s="1">
        <f t="shared" si="4"/>
        <v>1642.3378901604367</v>
      </c>
      <c r="L28" s="1" t="str">
        <f t="shared" si="5"/>
        <v/>
      </c>
    </row>
    <row r="29" spans="1:12" ht="16" x14ac:dyDescent="0.25">
      <c r="A29" s="3" t="s">
        <v>317</v>
      </c>
      <c r="B29" s="3" t="s">
        <v>799</v>
      </c>
      <c r="C29" s="3">
        <v>2.64</v>
      </c>
      <c r="D29" s="3">
        <v>20.8081</v>
      </c>
      <c r="E29" s="3" t="s">
        <v>321</v>
      </c>
      <c r="F29" s="1" t="s">
        <v>2</v>
      </c>
      <c r="G29" s="1">
        <f t="shared" si="0"/>
        <v>689.74947184885798</v>
      </c>
      <c r="H29" s="1">
        <f t="shared" si="1"/>
        <v>6878</v>
      </c>
      <c r="I29" s="1">
        <f t="shared" si="2"/>
        <v>0.5001822748007082</v>
      </c>
      <c r="J29" s="1">
        <f t="shared" si="3"/>
        <v>1469.2061603068837</v>
      </c>
      <c r="K29" s="1">
        <f t="shared" si="4"/>
        <v>1594.7481767587451</v>
      </c>
      <c r="L29" s="1" t="str">
        <f t="shared" si="5"/>
        <v/>
      </c>
    </row>
    <row r="30" spans="1:12" ht="16" x14ac:dyDescent="0.25">
      <c r="A30" s="3" t="s">
        <v>317</v>
      </c>
      <c r="B30" s="3" t="s">
        <v>800</v>
      </c>
      <c r="C30" s="3">
        <v>3.86</v>
      </c>
      <c r="D30" s="3">
        <v>19.293900000000001</v>
      </c>
      <c r="E30" s="3" t="s">
        <v>323</v>
      </c>
      <c r="F30" s="1" t="s">
        <v>3</v>
      </c>
      <c r="G30" s="1">
        <f t="shared" si="0"/>
        <v>709.43044724468405</v>
      </c>
      <c r="H30" s="1">
        <f t="shared" si="1"/>
        <v>6811</v>
      </c>
      <c r="I30" s="1">
        <f t="shared" si="2"/>
        <v>0.49530989730555741</v>
      </c>
      <c r="J30" s="1">
        <f t="shared" si="3"/>
        <v>1462.8046377339494</v>
      </c>
      <c r="K30" s="1">
        <f t="shared" si="4"/>
        <v>1575.827870580511</v>
      </c>
      <c r="L30" s="1" t="str">
        <f t="shared" si="5"/>
        <v/>
      </c>
    </row>
    <row r="31" spans="1:12" ht="16" x14ac:dyDescent="0.25">
      <c r="A31" s="3" t="s">
        <v>115</v>
      </c>
      <c r="B31" s="3" t="s">
        <v>759</v>
      </c>
      <c r="C31" s="3">
        <v>0.08</v>
      </c>
      <c r="D31" s="3">
        <v>45.997900000000001</v>
      </c>
      <c r="E31" s="3" t="s">
        <v>117</v>
      </c>
      <c r="F31" s="1" t="s">
        <v>1</v>
      </c>
      <c r="G31" s="1">
        <f t="shared" si="0"/>
        <v>404.04754342791404</v>
      </c>
      <c r="H31" s="1">
        <f t="shared" si="1"/>
        <v>19001</v>
      </c>
      <c r="I31" s="1">
        <f t="shared" si="2"/>
        <v>1.381791713214344</v>
      </c>
      <c r="J31" s="1">
        <f t="shared" si="3"/>
        <v>1403.1478418198565</v>
      </c>
      <c r="K31" s="1">
        <f t="shared" si="4"/>
        <v>2124.0870110067162</v>
      </c>
      <c r="L31" s="1" t="str">
        <f t="shared" si="5"/>
        <v/>
      </c>
    </row>
    <row r="32" spans="1:12" ht="16" x14ac:dyDescent="0.25">
      <c r="A32" s="3" t="s">
        <v>115</v>
      </c>
      <c r="B32" s="3" t="s">
        <v>760</v>
      </c>
      <c r="C32" s="3">
        <v>1.9</v>
      </c>
      <c r="D32" s="3">
        <v>44.947400000000002</v>
      </c>
      <c r="E32" s="3" t="s">
        <v>119</v>
      </c>
      <c r="F32" s="1" t="s">
        <v>2</v>
      </c>
      <c r="G32" s="1">
        <f t="shared" si="0"/>
        <v>414.75144192734524</v>
      </c>
      <c r="H32" s="1">
        <f t="shared" si="1"/>
        <v>21571</v>
      </c>
      <c r="I32" s="1">
        <f t="shared" si="2"/>
        <v>1.5686873872820699</v>
      </c>
      <c r="J32" s="1">
        <f t="shared" si="3"/>
        <v>1385.2494804019341</v>
      </c>
      <c r="K32" s="1">
        <f t="shared" si="4"/>
        <v>2199.1253149444965</v>
      </c>
      <c r="L32" s="1" t="str">
        <f t="shared" si="5"/>
        <v/>
      </c>
    </row>
    <row r="33" spans="1:12" ht="16" x14ac:dyDescent="0.25">
      <c r="A33" s="3" t="s">
        <v>115</v>
      </c>
      <c r="B33" s="3" t="s">
        <v>743</v>
      </c>
      <c r="C33" s="3">
        <v>2.65</v>
      </c>
      <c r="D33" s="3">
        <v>37.988999999999997</v>
      </c>
      <c r="E33" s="3" t="s">
        <v>121</v>
      </c>
      <c r="F33" s="1" t="s">
        <v>8</v>
      </c>
      <c r="G33" s="1">
        <f t="shared" si="0"/>
        <v>487.85142237495978</v>
      </c>
      <c r="H33" s="1">
        <f t="shared" si="1"/>
        <v>21583</v>
      </c>
      <c r="I33" s="1">
        <f t="shared" si="2"/>
        <v>1.5695600519080675</v>
      </c>
      <c r="J33" s="1">
        <f t="shared" si="3"/>
        <v>1312.1489504350968</v>
      </c>
      <c r="K33" s="1">
        <f t="shared" si="4"/>
        <v>2199.3968816916458</v>
      </c>
      <c r="L33" s="1" t="str">
        <f t="shared" si="5"/>
        <v/>
      </c>
    </row>
    <row r="34" spans="1:12" ht="16" x14ac:dyDescent="0.25">
      <c r="A34" s="3" t="s">
        <v>115</v>
      </c>
      <c r="B34" s="3" t="s">
        <v>743</v>
      </c>
      <c r="C34" s="3">
        <v>2.69</v>
      </c>
      <c r="D34" s="3">
        <v>33.716500000000003</v>
      </c>
      <c r="E34" s="3" t="s">
        <v>123</v>
      </c>
      <c r="F34" s="1" t="s">
        <v>9</v>
      </c>
      <c r="G34" s="1">
        <f t="shared" si="0"/>
        <v>534.88706027815749</v>
      </c>
      <c r="H34" s="1">
        <f t="shared" si="1"/>
        <v>17819</v>
      </c>
      <c r="I34" s="1">
        <f t="shared" si="2"/>
        <v>1.2958342475536233</v>
      </c>
      <c r="J34" s="1">
        <f t="shared" si="3"/>
        <v>1285.2057077988622</v>
      </c>
      <c r="K34" s="1">
        <f t="shared" si="4"/>
        <v>2054.7725784497329</v>
      </c>
      <c r="L34" s="1" t="str">
        <f t="shared" si="5"/>
        <v/>
      </c>
    </row>
    <row r="35" spans="1:12" ht="16" x14ac:dyDescent="0.25">
      <c r="A35" s="3" t="s">
        <v>962</v>
      </c>
      <c r="B35" s="3" t="s">
        <v>743</v>
      </c>
      <c r="C35" s="3">
        <v>3.18</v>
      </c>
      <c r="D35" s="3">
        <v>41.243899999999996</v>
      </c>
      <c r="E35" s="3" t="s">
        <v>125</v>
      </c>
      <c r="F35" s="1" t="s">
        <v>7</v>
      </c>
      <c r="G35" s="1">
        <f t="shared" si="0"/>
        <v>453.15826772735329</v>
      </c>
      <c r="H35" s="1">
        <f t="shared" si="1"/>
        <v>18391</v>
      </c>
      <c r="I35" s="1">
        <f t="shared" si="2"/>
        <v>1.3374312613928214</v>
      </c>
      <c r="J35" s="1">
        <f t="shared" si="3"/>
        <v>1359.1251651475086</v>
      </c>
      <c r="K35" s="1">
        <f t="shared" si="4"/>
        <v>2095.2059371746468</v>
      </c>
      <c r="L35" s="1" t="str">
        <f t="shared" si="5"/>
        <v/>
      </c>
    </row>
    <row r="36" spans="1:12" ht="16" x14ac:dyDescent="0.25">
      <c r="A36" s="3" t="s">
        <v>231</v>
      </c>
      <c r="B36" s="3" t="s">
        <v>775</v>
      </c>
      <c r="C36" s="3">
        <v>-0.05</v>
      </c>
      <c r="D36" s="3">
        <v>19.182500000000001</v>
      </c>
      <c r="E36" s="3" t="s">
        <v>233</v>
      </c>
      <c r="F36" s="1" t="s">
        <v>1</v>
      </c>
      <c r="G36" s="1">
        <f t="shared" si="0"/>
        <v>710.89287877728123</v>
      </c>
      <c r="H36" s="1">
        <f t="shared" si="1"/>
        <v>51340</v>
      </c>
      <c r="I36" s="1">
        <f t="shared" si="2"/>
        <v>3.7335501582245363</v>
      </c>
      <c r="J36" s="1">
        <f t="shared" si="3"/>
        <v>2196.6686479050832</v>
      </c>
      <c r="K36" s="1">
        <f t="shared" si="4"/>
        <v>2789.9344615000919</v>
      </c>
      <c r="L36" s="1" t="str">
        <f t="shared" si="5"/>
        <v/>
      </c>
    </row>
    <row r="37" spans="1:12" ht="16" x14ac:dyDescent="0.25">
      <c r="A37" s="3" t="s">
        <v>231</v>
      </c>
      <c r="B37" s="3" t="s">
        <v>776</v>
      </c>
      <c r="C37" s="3">
        <v>3.49</v>
      </c>
      <c r="D37" s="3">
        <v>40.390700000000002</v>
      </c>
      <c r="E37" s="3" t="s">
        <v>235</v>
      </c>
      <c r="F37" s="1" t="s">
        <v>2</v>
      </c>
      <c r="G37" s="1">
        <f t="shared" si="0"/>
        <v>462.16335883892947</v>
      </c>
      <c r="H37" s="1">
        <f t="shared" si="1"/>
        <v>54116</v>
      </c>
      <c r="I37" s="1">
        <f t="shared" si="2"/>
        <v>3.9354265750385471</v>
      </c>
      <c r="J37" s="1">
        <f t="shared" si="3"/>
        <v>2129.5439805798233</v>
      </c>
      <c r="K37" s="1">
        <f t="shared" si="4"/>
        <v>2524.0304539960498</v>
      </c>
      <c r="L37" s="1" t="str">
        <f t="shared" si="5"/>
        <v/>
      </c>
    </row>
    <row r="38" spans="1:12" ht="16" x14ac:dyDescent="0.25">
      <c r="A38" s="3" t="s">
        <v>231</v>
      </c>
      <c r="B38" s="3" t="s">
        <v>777</v>
      </c>
      <c r="C38" s="3">
        <v>3.03</v>
      </c>
      <c r="D38" s="3">
        <v>38.318300000000001</v>
      </c>
      <c r="E38" s="3" t="s">
        <v>237</v>
      </c>
      <c r="F38" s="1" t="s">
        <v>3</v>
      </c>
      <c r="G38" s="1">
        <f t="shared" si="0"/>
        <v>484.29877445596929</v>
      </c>
      <c r="H38" s="1">
        <f t="shared" si="1"/>
        <v>52324</v>
      </c>
      <c r="I38" s="1">
        <f t="shared" si="2"/>
        <v>3.8051086575563042</v>
      </c>
      <c r="J38" s="1">
        <f t="shared" si="3"/>
        <v>2098.2750977993524</v>
      </c>
      <c r="K38" s="1">
        <f t="shared" si="4"/>
        <v>2581.5458936646291</v>
      </c>
      <c r="L38" s="1" t="str">
        <f t="shared" si="5"/>
        <v/>
      </c>
    </row>
    <row r="39" spans="1:12" ht="16" x14ac:dyDescent="0.25">
      <c r="A39" s="3" t="s">
        <v>231</v>
      </c>
      <c r="B39" s="3" t="s">
        <v>743</v>
      </c>
      <c r="C39" s="3">
        <v>3.48</v>
      </c>
      <c r="D39" s="3">
        <v>33.1753</v>
      </c>
      <c r="E39" s="3" t="s">
        <v>239</v>
      </c>
      <c r="F39" s="1" t="s">
        <v>4</v>
      </c>
      <c r="G39" s="1">
        <f t="shared" si="0"/>
        <v>540.97658003923084</v>
      </c>
      <c r="H39" s="1">
        <f t="shared" si="1"/>
        <v>54930</v>
      </c>
      <c r="I39" s="1">
        <f t="shared" si="2"/>
        <v>3.9946223255020219</v>
      </c>
      <c r="J39" s="1">
        <f t="shared" si="3"/>
        <v>2207.5049374990244</v>
      </c>
      <c r="K39" s="1">
        <f t="shared" si="4"/>
        <v>2555.8024537083165</v>
      </c>
      <c r="L39" s="1" t="str">
        <f t="shared" si="5"/>
        <v/>
      </c>
    </row>
    <row r="40" spans="1:12" ht="16" x14ac:dyDescent="0.25">
      <c r="A40" s="3" t="s">
        <v>231</v>
      </c>
      <c r="B40" s="3" t="s">
        <v>778</v>
      </c>
      <c r="C40" s="3">
        <v>2.37</v>
      </c>
      <c r="D40" s="3">
        <v>27.0733</v>
      </c>
      <c r="E40" s="3" t="s">
        <v>241</v>
      </c>
      <c r="F40" s="1" t="s">
        <v>5</v>
      </c>
      <c r="G40" s="1">
        <f t="shared" si="0"/>
        <v>611.92126022372543</v>
      </c>
      <c r="H40" s="1">
        <f t="shared" si="1"/>
        <v>53099</v>
      </c>
      <c r="I40" s="1">
        <f t="shared" si="2"/>
        <v>3.8614682479852873</v>
      </c>
      <c r="J40" s="1">
        <f t="shared" si="3"/>
        <v>2203.434264033333</v>
      </c>
      <c r="K40" s="1">
        <f t="shared" si="4"/>
        <v>2660.0961022630763</v>
      </c>
      <c r="L40" s="1" t="str">
        <f t="shared" si="5"/>
        <v/>
      </c>
    </row>
    <row r="41" spans="1:12" ht="16" x14ac:dyDescent="0.25">
      <c r="A41" s="3" t="s">
        <v>231</v>
      </c>
      <c r="B41" s="3" t="s">
        <v>779</v>
      </c>
      <c r="C41" s="3">
        <v>2.68</v>
      </c>
      <c r="D41" s="3">
        <v>18.399899999999999</v>
      </c>
      <c r="E41" s="3" t="s">
        <v>243</v>
      </c>
      <c r="F41" s="1" t="s">
        <v>7</v>
      </c>
      <c r="G41" s="1">
        <f t="shared" si="0"/>
        <v>721.22407293108358</v>
      </c>
      <c r="H41" s="1">
        <f t="shared" si="1"/>
        <v>50081</v>
      </c>
      <c r="I41" s="1">
        <f t="shared" si="2"/>
        <v>3.6419930945470007</v>
      </c>
      <c r="J41" s="1">
        <f t="shared" si="3"/>
        <v>2146.0266644541584</v>
      </c>
      <c r="K41" s="1">
        <f t="shared" si="4"/>
        <v>2832.7951571101266</v>
      </c>
      <c r="L41" s="1" t="str">
        <f t="shared" si="5"/>
        <v/>
      </c>
    </row>
    <row r="42" spans="1:12" ht="16" x14ac:dyDescent="0.25">
      <c r="A42" s="3" t="s">
        <v>231</v>
      </c>
      <c r="B42" s="3" t="s">
        <v>743</v>
      </c>
      <c r="C42" s="3">
        <v>3.57</v>
      </c>
      <c r="D42" s="3">
        <v>30.526399999999999</v>
      </c>
      <c r="E42" s="3" t="s">
        <v>245</v>
      </c>
      <c r="F42" s="1" t="s">
        <v>18</v>
      </c>
      <c r="G42" s="1">
        <f t="shared" si="0"/>
        <v>571.24148567806071</v>
      </c>
      <c r="H42" s="1">
        <f t="shared" si="1"/>
        <v>55591</v>
      </c>
      <c r="I42" s="1">
        <f t="shared" si="2"/>
        <v>4.042691601984032</v>
      </c>
      <c r="J42" s="1">
        <f t="shared" si="3"/>
        <v>2247.8587822753238</v>
      </c>
      <c r="K42" s="1">
        <f t="shared" si="4"/>
        <v>2554.5974423181055</v>
      </c>
      <c r="L42" s="1" t="str">
        <f t="shared" si="5"/>
        <v/>
      </c>
    </row>
    <row r="43" spans="1:12" ht="16" x14ac:dyDescent="0.25">
      <c r="A43" s="3" t="s">
        <v>268</v>
      </c>
      <c r="B43" s="3" t="s">
        <v>786</v>
      </c>
      <c r="C43" s="3">
        <v>4.26</v>
      </c>
      <c r="D43" s="3">
        <v>11.8576</v>
      </c>
      <c r="E43" s="3" t="s">
        <v>270</v>
      </c>
      <c r="F43" s="1" t="s">
        <v>1</v>
      </c>
      <c r="G43" s="1">
        <f t="shared" si="0"/>
        <v>811.8436652660447</v>
      </c>
      <c r="H43" s="1">
        <f t="shared" si="1"/>
        <v>32309</v>
      </c>
      <c r="I43" s="1">
        <f t="shared" si="2"/>
        <v>2.3495767834451997</v>
      </c>
      <c r="J43" s="1">
        <f t="shared" si="3"/>
        <v>1222.1534751167833</v>
      </c>
      <c r="K43" s="1">
        <f t="shared" si="4"/>
        <v>2770.2486567393175</v>
      </c>
      <c r="L43" s="1" t="str">
        <f t="shared" si="5"/>
        <v/>
      </c>
    </row>
    <row r="44" spans="1:12" ht="16" x14ac:dyDescent="0.25">
      <c r="A44" s="3" t="s">
        <v>268</v>
      </c>
      <c r="B44" s="3" t="s">
        <v>787</v>
      </c>
      <c r="C44" s="3">
        <v>3.53</v>
      </c>
      <c r="D44" s="3">
        <v>9.1824999999999992</v>
      </c>
      <c r="E44" s="3" t="s">
        <v>272</v>
      </c>
      <c r="F44" s="1" t="s">
        <v>2</v>
      </c>
      <c r="G44" s="1">
        <f t="shared" si="0"/>
        <v>851.33007404167813</v>
      </c>
      <c r="H44" s="1">
        <f t="shared" si="1"/>
        <v>29790</v>
      </c>
      <c r="I44" s="1">
        <f t="shared" si="2"/>
        <v>2.1663899340379618</v>
      </c>
      <c r="J44" s="1">
        <f t="shared" si="3"/>
        <v>1095.2556576568738</v>
      </c>
      <c r="K44" s="1">
        <f t="shared" si="4"/>
        <v>2677.5963849351915</v>
      </c>
      <c r="L44" s="1" t="str">
        <f t="shared" si="5"/>
        <v/>
      </c>
    </row>
    <row r="45" spans="1:12" ht="16" x14ac:dyDescent="0.25">
      <c r="A45" s="3" t="s">
        <v>268</v>
      </c>
      <c r="B45" s="3" t="s">
        <v>788</v>
      </c>
      <c r="C45" s="3">
        <v>4.67</v>
      </c>
      <c r="D45" s="3">
        <v>21.514500000000002</v>
      </c>
      <c r="E45" s="3" t="s">
        <v>274</v>
      </c>
      <c r="F45" s="1" t="s">
        <v>3</v>
      </c>
      <c r="G45" s="1">
        <f t="shared" si="0"/>
        <v>680.69058325737285</v>
      </c>
      <c r="H45" s="1">
        <f t="shared" si="1"/>
        <v>31397</v>
      </c>
      <c r="I45" s="1">
        <f t="shared" si="2"/>
        <v>2.2832542718694153</v>
      </c>
      <c r="J45" s="1">
        <f t="shared" si="3"/>
        <v>1284.8823536776908</v>
      </c>
      <c r="K45" s="1">
        <f t="shared" si="4"/>
        <v>2644.9645835149431</v>
      </c>
      <c r="L45" s="1" t="str">
        <f t="shared" si="5"/>
        <v/>
      </c>
    </row>
    <row r="46" spans="1:12" ht="16" x14ac:dyDescent="0.25">
      <c r="A46" s="3" t="s">
        <v>268</v>
      </c>
      <c r="B46" s="3" t="s">
        <v>743</v>
      </c>
      <c r="C46" s="3">
        <v>3.94</v>
      </c>
      <c r="D46" s="3">
        <v>18.142600000000002</v>
      </c>
      <c r="E46" s="3" t="s">
        <v>276</v>
      </c>
      <c r="F46" s="1" t="s">
        <v>4</v>
      </c>
      <c r="G46" s="1">
        <f t="shared" si="0"/>
        <v>724.64294028431152</v>
      </c>
      <c r="H46" s="1">
        <f t="shared" si="1"/>
        <v>31481</v>
      </c>
      <c r="I46" s="1">
        <f t="shared" si="2"/>
        <v>2.2893629242513955</v>
      </c>
      <c r="J46" s="1">
        <f t="shared" si="3"/>
        <v>1254.5249396444246</v>
      </c>
      <c r="K46" s="1">
        <f t="shared" si="4"/>
        <v>2677.0370524749346</v>
      </c>
      <c r="L46" s="1" t="str">
        <f t="shared" si="5"/>
        <v/>
      </c>
    </row>
    <row r="47" spans="1:12" ht="16" x14ac:dyDescent="0.25">
      <c r="A47" s="3" t="s">
        <v>268</v>
      </c>
      <c r="B47" s="3" t="s">
        <v>743</v>
      </c>
      <c r="C47" s="3">
        <v>4.03</v>
      </c>
      <c r="D47" s="3">
        <v>28.27</v>
      </c>
      <c r="E47" s="3" t="s">
        <v>278</v>
      </c>
      <c r="F47" s="1" t="s">
        <v>9</v>
      </c>
      <c r="G47" s="1">
        <f t="shared" si="0"/>
        <v>597.65828719031606</v>
      </c>
      <c r="H47" s="1">
        <f t="shared" si="1"/>
        <v>31601</v>
      </c>
      <c r="I47" s="1">
        <f t="shared" si="2"/>
        <v>2.2980895705113671</v>
      </c>
      <c r="J47" s="1">
        <f t="shared" si="3"/>
        <v>1353.5631705953406</v>
      </c>
      <c r="K47" s="1">
        <f t="shared" si="4"/>
        <v>2597.3532252270988</v>
      </c>
      <c r="L47" s="1" t="str">
        <f t="shared" si="5"/>
        <v/>
      </c>
    </row>
    <row r="48" spans="1:12" ht="16" x14ac:dyDescent="0.25">
      <c r="A48" s="3" t="s">
        <v>246</v>
      </c>
      <c r="B48" s="3" t="s">
        <v>780</v>
      </c>
      <c r="C48" s="3">
        <v>2.9</v>
      </c>
      <c r="D48" s="3">
        <v>38.318600000000004</v>
      </c>
      <c r="E48" s="3" t="s">
        <v>248</v>
      </c>
      <c r="F48" s="1" t="s">
        <v>1</v>
      </c>
      <c r="G48" s="1">
        <f t="shared" si="0"/>
        <v>484.29554242802197</v>
      </c>
      <c r="H48" s="1">
        <f t="shared" si="1"/>
        <v>46561</v>
      </c>
      <c r="I48" s="1">
        <f t="shared" si="2"/>
        <v>3.3860114709211659</v>
      </c>
      <c r="J48" s="1">
        <f t="shared" si="3"/>
        <v>1917.1958681567246</v>
      </c>
      <c r="K48" s="1">
        <f t="shared" si="4"/>
        <v>2669.9013735909311</v>
      </c>
      <c r="L48" s="1" t="str">
        <f t="shared" si="5"/>
        <v/>
      </c>
    </row>
    <row r="49" spans="1:12" ht="16" x14ac:dyDescent="0.25">
      <c r="A49" s="3" t="s">
        <v>676</v>
      </c>
      <c r="B49" s="3" t="s">
        <v>859</v>
      </c>
      <c r="C49" s="3">
        <v>-1.46</v>
      </c>
      <c r="D49" s="3">
        <v>-16.716100000000001</v>
      </c>
      <c r="E49" s="3" t="s">
        <v>678</v>
      </c>
      <c r="F49" s="1" t="s">
        <v>1</v>
      </c>
      <c r="G49" s="1">
        <f t="shared" si="0"/>
        <v>1344.4435406914099</v>
      </c>
      <c r="H49" s="1">
        <f t="shared" si="1"/>
        <v>24309</v>
      </c>
      <c r="I49" s="1">
        <f t="shared" si="2"/>
        <v>1.7678003661137565</v>
      </c>
      <c r="J49" s="1">
        <f t="shared" si="3"/>
        <v>481.56151441417592</v>
      </c>
      <c r="K49" s="1">
        <f t="shared" si="4"/>
        <v>2463.150895558068</v>
      </c>
      <c r="L49" s="1" t="str">
        <f t="shared" si="5"/>
        <v/>
      </c>
    </row>
    <row r="50" spans="1:12" ht="16" x14ac:dyDescent="0.25">
      <c r="A50" s="3" t="s">
        <v>676</v>
      </c>
      <c r="B50" s="3" t="s">
        <v>860</v>
      </c>
      <c r="C50" s="3">
        <v>1.98</v>
      </c>
      <c r="D50" s="3">
        <v>-17.9559</v>
      </c>
      <c r="E50" s="3" t="s">
        <v>680</v>
      </c>
      <c r="F50" s="1" t="s">
        <v>2</v>
      </c>
      <c r="G50" s="1">
        <f t="shared" si="0"/>
        <v>1375.2686040111287</v>
      </c>
      <c r="H50" s="1">
        <f t="shared" si="1"/>
        <v>22962</v>
      </c>
      <c r="I50" s="1">
        <f t="shared" si="2"/>
        <v>1.6698437618455746</v>
      </c>
      <c r="J50" s="1">
        <f t="shared" si="3"/>
        <v>431.47184644386107</v>
      </c>
      <c r="K50" s="1">
        <f t="shared" si="4"/>
        <v>2335.994213490661</v>
      </c>
      <c r="L50" s="1" t="str">
        <f t="shared" si="5"/>
        <v/>
      </c>
    </row>
    <row r="51" spans="1:12" ht="16" x14ac:dyDescent="0.25">
      <c r="A51" s="3" t="s">
        <v>676</v>
      </c>
      <c r="B51" s="3" t="s">
        <v>861</v>
      </c>
      <c r="C51" s="3">
        <v>1.83</v>
      </c>
      <c r="D51" s="3">
        <v>-26.3932</v>
      </c>
      <c r="E51" s="3" t="s">
        <v>669</v>
      </c>
      <c r="F51" s="1" t="s">
        <v>4</v>
      </c>
      <c r="G51" s="1">
        <f t="shared" si="0"/>
        <v>1612.6212097724306</v>
      </c>
      <c r="H51" s="1">
        <f t="shared" si="1"/>
        <v>25703</v>
      </c>
      <c r="I51" s="1">
        <f t="shared" si="2"/>
        <v>1.8691749068337604</v>
      </c>
      <c r="J51" s="1">
        <f t="shared" si="3"/>
        <v>258.63343323212757</v>
      </c>
      <c r="K51" s="1">
        <f t="shared" si="4"/>
        <v>2674.0635749117614</v>
      </c>
      <c r="L51" s="1" t="str">
        <f t="shared" si="5"/>
        <v/>
      </c>
    </row>
    <row r="52" spans="1:12" ht="16" x14ac:dyDescent="0.25">
      <c r="A52" s="7" t="s">
        <v>676</v>
      </c>
      <c r="B52" s="7" t="s">
        <v>862</v>
      </c>
      <c r="C52" s="7">
        <v>1.5</v>
      </c>
      <c r="D52" s="7">
        <v>-28.972100000000001</v>
      </c>
      <c r="E52" s="7" t="s">
        <v>683</v>
      </c>
      <c r="F52" s="8" t="s">
        <v>5</v>
      </c>
      <c r="G52" s="8">
        <f t="shared" si="0"/>
        <v>1696.7183313397318</v>
      </c>
      <c r="H52" s="8">
        <f t="shared" si="1"/>
        <v>25117</v>
      </c>
      <c r="I52" s="8">
        <f t="shared" si="2"/>
        <v>1.8265597842642325</v>
      </c>
      <c r="J52" s="8">
        <f t="shared" si="3"/>
        <v>158.47517781071679</v>
      </c>
      <c r="K52" s="8">
        <f t="shared" si="4"/>
        <v>2629.2427681868685</v>
      </c>
      <c r="L52" s="1" t="str">
        <f t="shared" si="5"/>
        <v>YES</v>
      </c>
    </row>
    <row r="53" spans="1:12" ht="16" x14ac:dyDescent="0.25">
      <c r="A53" s="7" t="s">
        <v>676</v>
      </c>
      <c r="B53" s="7" t="s">
        <v>863</v>
      </c>
      <c r="C53" s="7">
        <v>3.02</v>
      </c>
      <c r="D53" s="7">
        <v>-30.933</v>
      </c>
      <c r="E53" s="7" t="s">
        <v>685</v>
      </c>
      <c r="F53" s="8" t="s">
        <v>6</v>
      </c>
      <c r="G53" s="8">
        <f t="shared" si="0"/>
        <v>1765.0852425662447</v>
      </c>
      <c r="H53" s="8">
        <f t="shared" si="1"/>
        <v>22820</v>
      </c>
      <c r="I53" s="8">
        <f t="shared" si="2"/>
        <v>1.6595172304379415</v>
      </c>
      <c r="J53" s="8">
        <f t="shared" si="3"/>
        <v>41.857046727046509</v>
      </c>
      <c r="K53" s="8">
        <f t="shared" si="4"/>
        <v>2356.3945951169535</v>
      </c>
      <c r="L53" s="1" t="str">
        <f t="shared" si="5"/>
        <v>YES</v>
      </c>
    </row>
    <row r="54" spans="1:12" ht="16" x14ac:dyDescent="0.25">
      <c r="A54" s="7" t="s">
        <v>676</v>
      </c>
      <c r="B54" s="7" t="s">
        <v>864</v>
      </c>
      <c r="C54" s="7">
        <v>2.4500000000000002</v>
      </c>
      <c r="D54" s="7">
        <v>-29.302900000000001</v>
      </c>
      <c r="E54" s="7" t="s">
        <v>687</v>
      </c>
      <c r="F54" s="8" t="s">
        <v>7</v>
      </c>
      <c r="G54" s="8">
        <f t="shared" si="0"/>
        <v>1707.9708524612065</v>
      </c>
      <c r="H54" s="8">
        <f t="shared" si="1"/>
        <v>26645</v>
      </c>
      <c r="I54" s="8">
        <f t="shared" si="2"/>
        <v>1.937679079974538</v>
      </c>
      <c r="J54" s="8">
        <f t="shared" si="3"/>
        <v>205.69450781792261</v>
      </c>
      <c r="K54" s="8">
        <f t="shared" si="4"/>
        <v>2812.6617586034927</v>
      </c>
      <c r="L54" s="1" t="str">
        <f t="shared" si="5"/>
        <v>YES</v>
      </c>
    </row>
    <row r="55" spans="1:12" ht="16" x14ac:dyDescent="0.25">
      <c r="A55" s="3" t="s">
        <v>676</v>
      </c>
      <c r="B55" s="3" t="s">
        <v>743</v>
      </c>
      <c r="C55" s="3">
        <v>3.87</v>
      </c>
      <c r="D55" s="3">
        <v>-24.600999999999999</v>
      </c>
      <c r="E55" s="3" t="s">
        <v>689</v>
      </c>
      <c r="F55" s="1" t="s">
        <v>16</v>
      </c>
      <c r="G55" s="1">
        <f t="shared" si="0"/>
        <v>1557.689982650805</v>
      </c>
      <c r="H55" s="1">
        <f t="shared" si="1"/>
        <v>25012</v>
      </c>
      <c r="I55" s="1">
        <f t="shared" si="2"/>
        <v>1.8189239687867571</v>
      </c>
      <c r="J55" s="1">
        <f t="shared" si="3"/>
        <v>290.01590575311525</v>
      </c>
      <c r="K55" s="1">
        <f t="shared" si="4"/>
        <v>2582.5521104007662</v>
      </c>
      <c r="L55" s="1" t="str">
        <f t="shared" si="5"/>
        <v/>
      </c>
    </row>
    <row r="56" spans="1:12" ht="16" x14ac:dyDescent="0.25">
      <c r="A56" s="3" t="s">
        <v>676</v>
      </c>
      <c r="B56" s="3" t="s">
        <v>743</v>
      </c>
      <c r="C56" s="3">
        <v>3.45</v>
      </c>
      <c r="D56" s="3">
        <v>-22.811499999999999</v>
      </c>
      <c r="E56" s="3" t="s">
        <v>691</v>
      </c>
      <c r="F56" s="1" t="s">
        <v>19</v>
      </c>
      <c r="G56" s="1">
        <f t="shared" si="0"/>
        <v>1505.4487500080995</v>
      </c>
      <c r="H56" s="1">
        <f t="shared" si="1"/>
        <v>25521</v>
      </c>
      <c r="I56" s="1">
        <f t="shared" si="2"/>
        <v>1.8559394933394702</v>
      </c>
      <c r="J56" s="1">
        <f t="shared" si="3"/>
        <v>355.33917721809985</v>
      </c>
      <c r="K56" s="1">
        <f t="shared" si="4"/>
        <v>2623.4749650452463</v>
      </c>
      <c r="L56" s="1" t="str">
        <f t="shared" si="5"/>
        <v/>
      </c>
    </row>
    <row r="57" spans="1:12" ht="16" x14ac:dyDescent="0.25">
      <c r="A57" s="3" t="s">
        <v>494</v>
      </c>
      <c r="B57" s="3" t="s">
        <v>825</v>
      </c>
      <c r="C57" s="3">
        <v>0.34</v>
      </c>
      <c r="D57" s="3">
        <v>5.2249999999999996</v>
      </c>
      <c r="E57" s="3" t="s">
        <v>496</v>
      </c>
      <c r="F57" s="1" t="s">
        <v>1</v>
      </c>
      <c r="G57" s="1">
        <f t="shared" si="0"/>
        <v>912.72548727759659</v>
      </c>
      <c r="H57" s="1">
        <f t="shared" si="1"/>
        <v>27558</v>
      </c>
      <c r="I57" s="1">
        <f t="shared" si="2"/>
        <v>2.004074313602489</v>
      </c>
      <c r="J57" s="1">
        <f t="shared" si="3"/>
        <v>971.61548490599444</v>
      </c>
      <c r="K57" s="1">
        <f t="shared" si="4"/>
        <v>2583.2060937388592</v>
      </c>
      <c r="L57" s="1" t="str">
        <f t="shared" si="5"/>
        <v/>
      </c>
    </row>
    <row r="58" spans="1:12" ht="16" x14ac:dyDescent="0.25">
      <c r="A58" s="3" t="s">
        <v>494</v>
      </c>
      <c r="B58" s="3" t="s">
        <v>826</v>
      </c>
      <c r="C58" s="3">
        <v>2.89</v>
      </c>
      <c r="D58" s="3">
        <v>8.2889999999999997</v>
      </c>
      <c r="E58" s="3" t="s">
        <v>498</v>
      </c>
      <c r="F58" s="1" t="s">
        <v>2</v>
      </c>
      <c r="G58" s="1">
        <f t="shared" si="0"/>
        <v>864.86863999056357</v>
      </c>
      <c r="H58" s="1">
        <f t="shared" si="1"/>
        <v>26829</v>
      </c>
      <c r="I58" s="1">
        <f t="shared" si="2"/>
        <v>1.9510599375731612</v>
      </c>
      <c r="J58" s="1">
        <f t="shared" si="3"/>
        <v>996.91167320100863</v>
      </c>
      <c r="K58" s="1">
        <f t="shared" si="4"/>
        <v>2521.0091958158259</v>
      </c>
      <c r="L58" s="1" t="str">
        <f t="shared" si="5"/>
        <v/>
      </c>
    </row>
    <row r="59" spans="1:12" ht="16" x14ac:dyDescent="0.25">
      <c r="A59" s="3" t="s">
        <v>554</v>
      </c>
      <c r="B59" s="3" t="s">
        <v>844</v>
      </c>
      <c r="C59" s="3">
        <v>3.57</v>
      </c>
      <c r="D59" s="3">
        <v>-12.5008</v>
      </c>
      <c r="E59" s="3" t="s">
        <v>556</v>
      </c>
      <c r="F59" s="1" t="s">
        <v>1</v>
      </c>
      <c r="G59" s="1">
        <f t="shared" si="0"/>
        <v>1245.9919965865679</v>
      </c>
      <c r="H59" s="1">
        <f t="shared" si="1"/>
        <v>73080</v>
      </c>
      <c r="I59" s="1">
        <f t="shared" si="2"/>
        <v>5.3145275723227332</v>
      </c>
      <c r="J59" s="1">
        <f t="shared" si="3"/>
        <v>2826.8546352004241</v>
      </c>
      <c r="K59" s="1">
        <f t="shared" si="4"/>
        <v>1494.2623619749434</v>
      </c>
      <c r="L59" s="1" t="str">
        <f t="shared" si="5"/>
        <v/>
      </c>
    </row>
    <row r="60" spans="1:12" ht="16" x14ac:dyDescent="0.25">
      <c r="A60" s="3" t="s">
        <v>554</v>
      </c>
      <c r="B60" s="3" t="s">
        <v>845</v>
      </c>
      <c r="C60" s="3">
        <v>3.05</v>
      </c>
      <c r="D60" s="3">
        <v>-14.789099999999999</v>
      </c>
      <c r="E60" s="3" t="s">
        <v>558</v>
      </c>
      <c r="F60" s="1" t="s">
        <v>2</v>
      </c>
      <c r="G60" s="1">
        <f t="shared" si="0"/>
        <v>1298.2709876589856</v>
      </c>
      <c r="H60" s="1">
        <f t="shared" si="1"/>
        <v>73260</v>
      </c>
      <c r="I60" s="1">
        <f t="shared" si="2"/>
        <v>5.3276175417126908</v>
      </c>
      <c r="J60" s="1">
        <f t="shared" si="3"/>
        <v>2860.2220383831227</v>
      </c>
      <c r="K60" s="1">
        <f t="shared" si="4"/>
        <v>1450.709144107728</v>
      </c>
      <c r="L60" s="1" t="str">
        <f t="shared" si="5"/>
        <v/>
      </c>
    </row>
    <row r="61" spans="1:12" ht="16" x14ac:dyDescent="0.25">
      <c r="A61" s="3" t="s">
        <v>554</v>
      </c>
      <c r="B61" s="3" t="s">
        <v>846</v>
      </c>
      <c r="C61" s="3">
        <v>3.68</v>
      </c>
      <c r="D61" s="3">
        <v>-16.3565</v>
      </c>
      <c r="E61" s="3" t="s">
        <v>560</v>
      </c>
      <c r="F61" s="1" t="s">
        <v>3</v>
      </c>
      <c r="G61" s="1">
        <f t="shared" si="0"/>
        <v>1335.6702159774504</v>
      </c>
      <c r="H61" s="1">
        <f t="shared" si="1"/>
        <v>75656</v>
      </c>
      <c r="I61" s="1">
        <f t="shared" si="2"/>
        <v>5.5018595787034581</v>
      </c>
      <c r="J61" s="1">
        <f t="shared" si="3"/>
        <v>2740.6073881108305</v>
      </c>
      <c r="K61" s="1">
        <f t="shared" si="4"/>
        <v>1251.7001174308991</v>
      </c>
      <c r="L61" s="1" t="str">
        <f t="shared" si="5"/>
        <v/>
      </c>
    </row>
    <row r="62" spans="1:12" ht="16" x14ac:dyDescent="0.25">
      <c r="A62" s="3" t="s">
        <v>554</v>
      </c>
      <c r="B62" s="3" t="s">
        <v>847</v>
      </c>
      <c r="C62" s="3">
        <v>2.85</v>
      </c>
      <c r="D62" s="3">
        <v>-16.127300000000002</v>
      </c>
      <c r="E62" s="3" t="s">
        <v>562</v>
      </c>
      <c r="F62" s="1" t="s">
        <v>4</v>
      </c>
      <c r="G62" s="1">
        <f t="shared" si="0"/>
        <v>1330.1166052487038</v>
      </c>
      <c r="H62" s="1">
        <f t="shared" si="1"/>
        <v>78422</v>
      </c>
      <c r="I62" s="1">
        <f t="shared" si="2"/>
        <v>5.7030087749958049</v>
      </c>
      <c r="J62" s="1">
        <f t="shared" si="3"/>
        <v>2529.1321354887741</v>
      </c>
      <c r="K62" s="1">
        <f t="shared" si="4"/>
        <v>1087.5358376307506</v>
      </c>
      <c r="L62" s="1" t="str">
        <f t="shared" si="5"/>
        <v/>
      </c>
    </row>
    <row r="63" spans="1:12" ht="16" x14ac:dyDescent="0.25">
      <c r="A63" s="3" t="s">
        <v>554</v>
      </c>
      <c r="B63" s="3" t="s">
        <v>743</v>
      </c>
      <c r="C63" s="3">
        <v>3.77</v>
      </c>
      <c r="D63" s="3">
        <v>-22.421399999999998</v>
      </c>
      <c r="E63" s="3" t="s">
        <v>564</v>
      </c>
      <c r="F63" s="1" t="s">
        <v>6</v>
      </c>
      <c r="G63" s="1">
        <f t="shared" si="0"/>
        <v>1494.3857959888931</v>
      </c>
      <c r="H63" s="1">
        <f t="shared" si="1"/>
        <v>78015</v>
      </c>
      <c r="I63" s="1">
        <f t="shared" si="2"/>
        <v>5.6734108997640673</v>
      </c>
      <c r="J63" s="1">
        <f t="shared" si="3"/>
        <v>2655.8086519076232</v>
      </c>
      <c r="K63" s="1">
        <f t="shared" si="4"/>
        <v>974.93654916432411</v>
      </c>
      <c r="L63" s="1" t="str">
        <f t="shared" si="5"/>
        <v/>
      </c>
    </row>
    <row r="64" spans="1:12" ht="16" x14ac:dyDescent="0.25">
      <c r="A64" s="3" t="s">
        <v>554</v>
      </c>
      <c r="B64" s="3" t="s">
        <v>743</v>
      </c>
      <c r="C64" s="3">
        <v>4.07</v>
      </c>
      <c r="D64" s="3">
        <v>-17.795000000000002</v>
      </c>
      <c r="E64" s="3" t="s">
        <v>566</v>
      </c>
      <c r="F64" s="1" t="s">
        <v>8</v>
      </c>
      <c r="G64" s="1">
        <f t="shared" si="0"/>
        <v>1371.216611822372</v>
      </c>
      <c r="H64" s="1">
        <f t="shared" si="1"/>
        <v>79079</v>
      </c>
      <c r="I64" s="1">
        <f t="shared" si="2"/>
        <v>5.7507871632691492</v>
      </c>
      <c r="J64" s="1">
        <f t="shared" si="3"/>
        <v>2496.0309522545722</v>
      </c>
      <c r="K64" s="1">
        <f t="shared" si="4"/>
        <v>1018.5703956471975</v>
      </c>
      <c r="L64" s="1" t="str">
        <f t="shared" si="5"/>
        <v/>
      </c>
    </row>
    <row r="65" spans="1:12" ht="16" x14ac:dyDescent="0.25">
      <c r="A65" s="3" t="s">
        <v>554</v>
      </c>
      <c r="B65" s="3" t="s">
        <v>743</v>
      </c>
      <c r="C65" s="3">
        <v>4.2699999999999996</v>
      </c>
      <c r="D65" s="3">
        <v>-16.293600000000001</v>
      </c>
      <c r="E65" s="3" t="s">
        <v>568</v>
      </c>
      <c r="F65" s="1" t="s">
        <v>9</v>
      </c>
      <c r="G65" s="1">
        <f t="shared" si="0"/>
        <v>1334.143172751822</v>
      </c>
      <c r="H65" s="1">
        <f t="shared" si="1"/>
        <v>78837</v>
      </c>
      <c r="I65" s="1">
        <f t="shared" si="2"/>
        <v>5.7331884266448734</v>
      </c>
      <c r="J65" s="1">
        <f t="shared" si="3"/>
        <v>2497.3360499111072</v>
      </c>
      <c r="K65" s="1">
        <f t="shared" si="4"/>
        <v>1062.6080539696654</v>
      </c>
      <c r="L65" s="1" t="str">
        <f t="shared" si="5"/>
        <v/>
      </c>
    </row>
    <row r="66" spans="1:12" ht="16" x14ac:dyDescent="0.25">
      <c r="A66" s="3" t="s">
        <v>554</v>
      </c>
      <c r="B66" s="3" t="s">
        <v>743</v>
      </c>
      <c r="C66" s="3">
        <v>4.1399999999999997</v>
      </c>
      <c r="D66" s="3">
        <v>-25.6966</v>
      </c>
      <c r="E66" s="3" t="s">
        <v>570</v>
      </c>
      <c r="F66" s="1" t="s">
        <v>954</v>
      </c>
      <c r="G66" s="1">
        <f t="shared" ref="G66:G129" si="6">TAN(PI()/4-D66*PI()/360)*1000</f>
        <v>1590.9457685438886</v>
      </c>
      <c r="H66" s="1">
        <f t="shared" ref="H66:H129" si="7">(MID(E66,1,2)*60+MID(E66,5,2))*60+MID(E66,9,2)</f>
        <v>75814</v>
      </c>
      <c r="I66" s="1">
        <f t="shared" ref="I66:I129" si="8">PI()*H66/43200</f>
        <v>5.5133496629457541</v>
      </c>
      <c r="J66" s="1">
        <f t="shared" ref="J66:J129" si="9">1800-SIN(I66)*G66</f>
        <v>2907.3256771915117</v>
      </c>
      <c r="K66" s="1">
        <f t="shared" ref="K66:K129" si="10">2200-COS(I66)*G66</f>
        <v>1057.6610472018106</v>
      </c>
      <c r="L66" s="1" t="str">
        <f t="shared" ref="L66:L129" si="11">IF(G66&gt;1650,"YES","")</f>
        <v/>
      </c>
    </row>
    <row r="67" spans="1:12" ht="16" x14ac:dyDescent="0.25">
      <c r="A67" s="3" t="s">
        <v>554</v>
      </c>
      <c r="B67" s="3" t="s">
        <v>743</v>
      </c>
      <c r="C67" s="3">
        <v>4.12</v>
      </c>
      <c r="D67" s="3">
        <v>-20.634699999999999</v>
      </c>
      <c r="E67" s="3" t="s">
        <v>572</v>
      </c>
      <c r="F67" s="1" t="s">
        <v>953</v>
      </c>
      <c r="G67" s="1">
        <f t="shared" si="6"/>
        <v>1445.1181993908153</v>
      </c>
      <c r="H67" s="1">
        <f t="shared" si="7"/>
        <v>73165</v>
      </c>
      <c r="I67" s="1">
        <f t="shared" si="8"/>
        <v>5.3207089467568798</v>
      </c>
      <c r="J67" s="1">
        <f t="shared" si="9"/>
        <v>2985.8774300549085</v>
      </c>
      <c r="K67" s="1">
        <f t="shared" si="10"/>
        <v>1374.1299550795429</v>
      </c>
      <c r="L67" s="1" t="str">
        <f t="shared" si="11"/>
        <v/>
      </c>
    </row>
    <row r="68" spans="1:12" ht="16" x14ac:dyDescent="0.25">
      <c r="A68" s="3" t="s">
        <v>89</v>
      </c>
      <c r="B68" s="3" t="s">
        <v>24</v>
      </c>
      <c r="C68" s="3">
        <v>2.2400000000000002</v>
      </c>
      <c r="D68" s="3">
        <v>56.537300000000002</v>
      </c>
      <c r="E68" s="3" t="s">
        <v>91</v>
      </c>
      <c r="F68" s="1" t="s">
        <v>1</v>
      </c>
      <c r="G68" s="1">
        <f t="shared" si="6"/>
        <v>300.6108857021199</v>
      </c>
      <c r="H68" s="1">
        <f t="shared" si="7"/>
        <v>2430</v>
      </c>
      <c r="I68" s="1">
        <f t="shared" si="8"/>
        <v>0.17671458676442586</v>
      </c>
      <c r="J68" s="1">
        <f t="shared" si="9"/>
        <v>1747.1537245857958</v>
      </c>
      <c r="K68" s="1">
        <f t="shared" si="10"/>
        <v>1904.0706574577994</v>
      </c>
      <c r="L68" s="1" t="str">
        <f t="shared" si="11"/>
        <v/>
      </c>
    </row>
    <row r="69" spans="1:12" ht="16" x14ac:dyDescent="0.25">
      <c r="A69" s="3" t="s">
        <v>89</v>
      </c>
      <c r="B69" s="3" t="s">
        <v>749</v>
      </c>
      <c r="C69" s="3">
        <v>2.27</v>
      </c>
      <c r="D69" s="3">
        <v>59.149799999999999</v>
      </c>
      <c r="E69" s="3" t="s">
        <v>93</v>
      </c>
      <c r="F69" s="1" t="s">
        <v>2</v>
      </c>
      <c r="G69" s="1">
        <f t="shared" si="6"/>
        <v>275.91726254747653</v>
      </c>
      <c r="H69" s="1">
        <f t="shared" si="7"/>
        <v>551</v>
      </c>
      <c r="I69" s="1">
        <f t="shared" si="8"/>
        <v>4.0069850743703145E-2</v>
      </c>
      <c r="J69" s="1">
        <f t="shared" si="9"/>
        <v>1788.9469947974364</v>
      </c>
      <c r="K69" s="1">
        <f t="shared" si="10"/>
        <v>1924.3042132210121</v>
      </c>
      <c r="L69" s="1" t="str">
        <f t="shared" si="11"/>
        <v/>
      </c>
    </row>
    <row r="70" spans="1:12" ht="16" x14ac:dyDescent="0.25">
      <c r="A70" s="3" t="s">
        <v>89</v>
      </c>
      <c r="B70" s="3" t="s">
        <v>743</v>
      </c>
      <c r="C70" s="3">
        <v>2.15</v>
      </c>
      <c r="D70" s="3">
        <v>60.716700000000003</v>
      </c>
      <c r="E70" s="3" t="s">
        <v>95</v>
      </c>
      <c r="F70" s="1" t="s">
        <v>3</v>
      </c>
      <c r="G70" s="1">
        <f t="shared" si="6"/>
        <v>261.25688833618256</v>
      </c>
      <c r="H70" s="1">
        <f t="shared" si="7"/>
        <v>3402</v>
      </c>
      <c r="I70" s="1">
        <f t="shared" si="8"/>
        <v>0.2474004214701962</v>
      </c>
      <c r="J70" s="1">
        <f t="shared" si="9"/>
        <v>1736.0222735271259</v>
      </c>
      <c r="K70" s="1">
        <f t="shared" si="10"/>
        <v>1946.6977848133447</v>
      </c>
      <c r="L70" s="1" t="str">
        <f t="shared" si="11"/>
        <v/>
      </c>
    </row>
    <row r="71" spans="1:12" ht="16" x14ac:dyDescent="0.25">
      <c r="A71" s="3" t="s">
        <v>89</v>
      </c>
      <c r="B71" s="3" t="s">
        <v>750</v>
      </c>
      <c r="C71" s="3">
        <v>2.68</v>
      </c>
      <c r="D71" s="3">
        <v>60.235700000000001</v>
      </c>
      <c r="E71" s="3" t="s">
        <v>97</v>
      </c>
      <c r="F71" s="1" t="s">
        <v>4</v>
      </c>
      <c r="G71" s="1">
        <f t="shared" si="6"/>
        <v>265.7458564806052</v>
      </c>
      <c r="H71" s="1">
        <f t="shared" si="7"/>
        <v>5149</v>
      </c>
      <c r="I71" s="1">
        <f t="shared" si="8"/>
        <v>0.37444584660495012</v>
      </c>
      <c r="J71" s="1">
        <f t="shared" si="9"/>
        <v>1702.8016382360722</v>
      </c>
      <c r="K71" s="1">
        <f t="shared" si="10"/>
        <v>1952.66755427761</v>
      </c>
      <c r="L71" s="1" t="str">
        <f t="shared" si="11"/>
        <v/>
      </c>
    </row>
    <row r="72" spans="1:12" ht="16" x14ac:dyDescent="0.25">
      <c r="A72" s="3" t="s">
        <v>89</v>
      </c>
      <c r="B72" s="3" t="s">
        <v>751</v>
      </c>
      <c r="C72" s="3">
        <v>3.38</v>
      </c>
      <c r="D72" s="3">
        <v>63.670099999999998</v>
      </c>
      <c r="E72" s="3" t="s">
        <v>99</v>
      </c>
      <c r="F72" s="1" t="s">
        <v>5</v>
      </c>
      <c r="G72" s="1">
        <f t="shared" si="6"/>
        <v>233.9025837409319</v>
      </c>
      <c r="H72" s="1">
        <f t="shared" si="7"/>
        <v>6863</v>
      </c>
      <c r="I72" s="1">
        <f t="shared" si="8"/>
        <v>0.49909144401821182</v>
      </c>
      <c r="J72" s="1">
        <f t="shared" si="9"/>
        <v>1688.0476722894525</v>
      </c>
      <c r="K72" s="1">
        <f t="shared" si="10"/>
        <v>1994.6293716207845</v>
      </c>
      <c r="L72" s="1" t="str">
        <f t="shared" si="11"/>
        <v/>
      </c>
    </row>
    <row r="73" spans="1:12" ht="16" x14ac:dyDescent="0.25">
      <c r="A73" s="3" t="s">
        <v>45</v>
      </c>
      <c r="B73" s="3" t="s">
        <v>744</v>
      </c>
      <c r="C73" s="3">
        <v>2.4500000000000002</v>
      </c>
      <c r="D73" s="3">
        <v>62.585599999999999</v>
      </c>
      <c r="E73" s="3" t="s">
        <v>47</v>
      </c>
      <c r="F73" s="1" t="s">
        <v>1</v>
      </c>
      <c r="G73" s="1">
        <f t="shared" si="6"/>
        <v>243.90685843651457</v>
      </c>
      <c r="H73" s="1">
        <f t="shared" si="7"/>
        <v>76714</v>
      </c>
      <c r="I73" s="1">
        <f t="shared" si="8"/>
        <v>5.5787995098955419</v>
      </c>
      <c r="J73" s="1">
        <f t="shared" si="9"/>
        <v>1957.9457700186626</v>
      </c>
      <c r="K73" s="1">
        <f t="shared" si="10"/>
        <v>2014.1406732886894</v>
      </c>
      <c r="L73" s="1" t="str">
        <f t="shared" si="11"/>
        <v/>
      </c>
    </row>
    <row r="74" spans="1:12" ht="16" x14ac:dyDescent="0.25">
      <c r="A74" s="3" t="s">
        <v>45</v>
      </c>
      <c r="B74" s="3" t="s">
        <v>745</v>
      </c>
      <c r="C74" s="3">
        <v>3.23</v>
      </c>
      <c r="D74" s="3">
        <v>70.560699999999997</v>
      </c>
      <c r="E74" s="3" t="s">
        <v>49</v>
      </c>
      <c r="F74" s="1" t="s">
        <v>2</v>
      </c>
      <c r="G74" s="1">
        <f t="shared" si="6"/>
        <v>171.28612882206914</v>
      </c>
      <c r="H74" s="1">
        <f t="shared" si="7"/>
        <v>77319</v>
      </c>
      <c r="I74" s="1">
        <f t="shared" si="8"/>
        <v>5.6227963514562322</v>
      </c>
      <c r="J74" s="1">
        <f t="shared" si="9"/>
        <v>1905.0710355761883</v>
      </c>
      <c r="K74" s="1">
        <f t="shared" si="10"/>
        <v>2064.7261466143668</v>
      </c>
      <c r="L74" s="1" t="str">
        <f t="shared" si="11"/>
        <v/>
      </c>
    </row>
    <row r="75" spans="1:12" ht="16" x14ac:dyDescent="0.25">
      <c r="A75" s="3" t="s">
        <v>45</v>
      </c>
      <c r="B75" s="3" t="s">
        <v>746</v>
      </c>
      <c r="C75" s="3">
        <v>3.22</v>
      </c>
      <c r="D75" s="3">
        <v>77.632300000000001</v>
      </c>
      <c r="E75" s="3" t="s">
        <v>51</v>
      </c>
      <c r="F75" s="1" t="s">
        <v>3</v>
      </c>
      <c r="G75" s="1">
        <f t="shared" si="6"/>
        <v>108.34957590744472</v>
      </c>
      <c r="H75" s="1">
        <f t="shared" si="7"/>
        <v>85161</v>
      </c>
      <c r="I75" s="1">
        <f t="shared" si="8"/>
        <v>6.1930826845453781</v>
      </c>
      <c r="J75" s="1">
        <f t="shared" si="9"/>
        <v>1809.7493767543347</v>
      </c>
      <c r="K75" s="1">
        <f t="shared" si="10"/>
        <v>2092.0899436927903</v>
      </c>
      <c r="L75" s="1" t="str">
        <f t="shared" si="11"/>
        <v/>
      </c>
    </row>
    <row r="76" spans="1:12" ht="16" x14ac:dyDescent="0.25">
      <c r="A76" s="3" t="s">
        <v>45</v>
      </c>
      <c r="B76" s="3" t="s">
        <v>743</v>
      </c>
      <c r="C76" s="3">
        <v>3.39</v>
      </c>
      <c r="D76" s="3">
        <v>58.550600000000003</v>
      </c>
      <c r="E76" s="3" t="s">
        <v>53</v>
      </c>
      <c r="F76" s="1" t="s">
        <v>6</v>
      </c>
      <c r="G76" s="1">
        <f t="shared" si="6"/>
        <v>281.55253678566237</v>
      </c>
      <c r="H76" s="1">
        <f t="shared" si="7"/>
        <v>79852</v>
      </c>
      <c r="I76" s="1">
        <f t="shared" si="8"/>
        <v>5.8070013095938</v>
      </c>
      <c r="J76" s="1">
        <f t="shared" si="9"/>
        <v>1929.0611620687489</v>
      </c>
      <c r="K76" s="1">
        <f t="shared" si="10"/>
        <v>1949.7700109581069</v>
      </c>
      <c r="L76" s="1" t="str">
        <f t="shared" si="11"/>
        <v/>
      </c>
    </row>
    <row r="77" spans="1:12" ht="16" x14ac:dyDescent="0.25">
      <c r="A77" s="3" t="s">
        <v>45</v>
      </c>
      <c r="B77" s="3" t="s">
        <v>743</v>
      </c>
      <c r="C77" s="3">
        <v>3.41</v>
      </c>
      <c r="D77" s="3">
        <v>61.514099999999999</v>
      </c>
      <c r="E77" s="3" t="s">
        <v>55</v>
      </c>
      <c r="F77" s="1" t="s">
        <v>7</v>
      </c>
      <c r="G77" s="1">
        <f t="shared" si="6"/>
        <v>253.83666846005909</v>
      </c>
      <c r="H77" s="1">
        <f t="shared" si="7"/>
        <v>74717</v>
      </c>
      <c r="I77" s="1">
        <f t="shared" si="8"/>
        <v>5.4335735717191795</v>
      </c>
      <c r="J77" s="1">
        <f t="shared" si="9"/>
        <v>1990.6374555957402</v>
      </c>
      <c r="K77" s="1">
        <f t="shared" si="10"/>
        <v>2032.3980466137577</v>
      </c>
      <c r="L77" s="1" t="str">
        <f t="shared" si="11"/>
        <v/>
      </c>
    </row>
    <row r="78" spans="1:12" ht="16" x14ac:dyDescent="0.25">
      <c r="A78" s="3" t="s">
        <v>45</v>
      </c>
      <c r="B78" s="3" t="s">
        <v>743</v>
      </c>
      <c r="C78" s="3">
        <v>4.21</v>
      </c>
      <c r="D78" s="3">
        <v>62.931399999999996</v>
      </c>
      <c r="E78" s="3" t="s">
        <v>57</v>
      </c>
      <c r="F78" s="1" t="s">
        <v>8</v>
      </c>
      <c r="G78" s="1">
        <f t="shared" si="6"/>
        <v>240.71200285685319</v>
      </c>
      <c r="H78" s="1">
        <f t="shared" si="7"/>
        <v>73775</v>
      </c>
      <c r="I78" s="1">
        <f t="shared" si="8"/>
        <v>5.3650693985784024</v>
      </c>
      <c r="J78" s="1">
        <f t="shared" si="9"/>
        <v>1991.2357660592854</v>
      </c>
      <c r="K78" s="1">
        <f t="shared" si="10"/>
        <v>2053.8112518041285</v>
      </c>
      <c r="L78" s="1" t="str">
        <f t="shared" si="11"/>
        <v/>
      </c>
    </row>
    <row r="79" spans="1:12" ht="16" x14ac:dyDescent="0.25">
      <c r="A79" s="3" t="s">
        <v>45</v>
      </c>
      <c r="B79" s="3" t="s">
        <v>743</v>
      </c>
      <c r="C79" s="3">
        <v>3.5</v>
      </c>
      <c r="D79" s="3">
        <v>64.086200000000005</v>
      </c>
      <c r="E79" s="3" t="s">
        <v>59</v>
      </c>
      <c r="F79" s="1" t="s">
        <v>9</v>
      </c>
      <c r="G79" s="1">
        <f t="shared" si="6"/>
        <v>230.07599732820185</v>
      </c>
      <c r="H79" s="1">
        <f t="shared" si="7"/>
        <v>75747</v>
      </c>
      <c r="I79" s="1">
        <f t="shared" si="8"/>
        <v>5.5084772854506037</v>
      </c>
      <c r="J79" s="1">
        <f t="shared" si="9"/>
        <v>1960.9398742215094</v>
      </c>
      <c r="K79" s="1">
        <f t="shared" si="10"/>
        <v>2035.5818701233607</v>
      </c>
      <c r="L79" s="1" t="str">
        <f t="shared" si="11"/>
        <v/>
      </c>
    </row>
    <row r="80" spans="1:12" ht="16" x14ac:dyDescent="0.25">
      <c r="A80" s="3" t="s">
        <v>525</v>
      </c>
      <c r="B80" s="3" t="s">
        <v>837</v>
      </c>
      <c r="C80" s="3">
        <v>2.54</v>
      </c>
      <c r="D80" s="3">
        <v>4.0898000000000003</v>
      </c>
      <c r="E80" s="3" t="s">
        <v>527</v>
      </c>
      <c r="F80" s="1" t="s">
        <v>1</v>
      </c>
      <c r="G80" s="1">
        <f t="shared" si="6"/>
        <v>931.05105060575283</v>
      </c>
      <c r="H80" s="1">
        <f t="shared" si="7"/>
        <v>10936</v>
      </c>
      <c r="I80" s="1">
        <f t="shared" si="8"/>
        <v>0.79528836249208279</v>
      </c>
      <c r="J80" s="1">
        <f t="shared" si="9"/>
        <v>1135.1685556772636</v>
      </c>
      <c r="K80" s="1">
        <f t="shared" si="10"/>
        <v>1548.1908182038087</v>
      </c>
      <c r="L80" s="1" t="str">
        <f t="shared" si="11"/>
        <v/>
      </c>
    </row>
    <row r="81" spans="1:12" ht="16" x14ac:dyDescent="0.25">
      <c r="A81" s="3" t="s">
        <v>525</v>
      </c>
      <c r="B81" s="3" t="s">
        <v>838</v>
      </c>
      <c r="C81" s="3">
        <v>2.04</v>
      </c>
      <c r="D81" s="3">
        <v>-17.986599999999999</v>
      </c>
      <c r="E81" s="3" t="s">
        <v>529</v>
      </c>
      <c r="F81" s="1" t="s">
        <v>2</v>
      </c>
      <c r="G81" s="1">
        <f t="shared" si="6"/>
        <v>1376.0435091311917</v>
      </c>
      <c r="H81" s="1">
        <f t="shared" si="7"/>
        <v>2615</v>
      </c>
      <c r="I81" s="1">
        <f t="shared" si="8"/>
        <v>0.19016816641521547</v>
      </c>
      <c r="J81" s="1">
        <f t="shared" si="9"/>
        <v>1539.8947070949748</v>
      </c>
      <c r="K81" s="1">
        <f t="shared" si="10"/>
        <v>848.76316819556928</v>
      </c>
      <c r="L81" s="1" t="str">
        <f t="shared" si="11"/>
        <v/>
      </c>
    </row>
    <row r="82" spans="1:12" ht="16" x14ac:dyDescent="0.25">
      <c r="A82" s="3" t="s">
        <v>216</v>
      </c>
      <c r="B82" s="3" t="s">
        <v>773</v>
      </c>
      <c r="C82" s="3">
        <v>2.23</v>
      </c>
      <c r="D82" s="3">
        <v>26.714700000000001</v>
      </c>
      <c r="E82" s="3" t="s">
        <v>218</v>
      </c>
      <c r="F82" s="1" t="s">
        <v>1</v>
      </c>
      <c r="G82" s="1">
        <f t="shared" si="6"/>
        <v>616.23068907891229</v>
      </c>
      <c r="H82" s="1">
        <f t="shared" si="7"/>
        <v>56081</v>
      </c>
      <c r="I82" s="1">
        <f t="shared" si="8"/>
        <v>4.0783254075455835</v>
      </c>
      <c r="J82" s="1">
        <f t="shared" si="9"/>
        <v>2296.4519648496853</v>
      </c>
      <c r="K82" s="1">
        <f t="shared" si="10"/>
        <v>2565.0694574455083</v>
      </c>
      <c r="L82" s="1" t="str">
        <f t="shared" si="11"/>
        <v/>
      </c>
    </row>
    <row r="83" spans="1:12" ht="16" x14ac:dyDescent="0.25">
      <c r="A83" s="3" t="s">
        <v>216</v>
      </c>
      <c r="B83" s="3" t="s">
        <v>774</v>
      </c>
      <c r="C83" s="3">
        <v>3.66</v>
      </c>
      <c r="D83" s="3">
        <v>29.105599999999999</v>
      </c>
      <c r="E83" s="3" t="s">
        <v>220</v>
      </c>
      <c r="F83" s="1" t="s">
        <v>2</v>
      </c>
      <c r="G83" s="1">
        <f t="shared" si="6"/>
        <v>587.80440734457193</v>
      </c>
      <c r="H83" s="1">
        <f t="shared" si="7"/>
        <v>55358</v>
      </c>
      <c r="I83" s="1">
        <f t="shared" si="8"/>
        <v>4.0257473638292538</v>
      </c>
      <c r="J83" s="1">
        <f t="shared" si="9"/>
        <v>2254.5958184446235</v>
      </c>
      <c r="K83" s="1">
        <f t="shared" si="10"/>
        <v>2572.634758371205</v>
      </c>
      <c r="L83" s="1" t="str">
        <f t="shared" si="11"/>
        <v/>
      </c>
    </row>
    <row r="84" spans="1:12" ht="16" x14ac:dyDescent="0.25">
      <c r="A84" s="3" t="s">
        <v>216</v>
      </c>
      <c r="B84" s="3" t="s">
        <v>743</v>
      </c>
      <c r="C84" s="3">
        <v>3.83</v>
      </c>
      <c r="D84" s="3">
        <v>26.9557</v>
      </c>
      <c r="E84" s="3" t="s">
        <v>222</v>
      </c>
      <c r="F84" s="1" t="s">
        <v>3</v>
      </c>
      <c r="G84" s="1">
        <f t="shared" si="6"/>
        <v>613.33267889816909</v>
      </c>
      <c r="H84" s="1">
        <f t="shared" si="7"/>
        <v>56786</v>
      </c>
      <c r="I84" s="1">
        <f t="shared" si="8"/>
        <v>4.1295944543229171</v>
      </c>
      <c r="J84" s="1">
        <f t="shared" si="9"/>
        <v>2312.0885770086416</v>
      </c>
      <c r="K84" s="1">
        <f t="shared" si="10"/>
        <v>2537.5533503043171</v>
      </c>
      <c r="L84" s="1" t="str">
        <f t="shared" si="11"/>
        <v/>
      </c>
    </row>
    <row r="85" spans="1:12" ht="16" x14ac:dyDescent="0.25">
      <c r="A85" s="3" t="s">
        <v>216</v>
      </c>
      <c r="B85" s="3" t="s">
        <v>743</v>
      </c>
      <c r="C85" s="3">
        <v>4.63</v>
      </c>
      <c r="D85" s="3">
        <v>26.527100000000001</v>
      </c>
      <c r="E85" s="3" t="s">
        <v>224</v>
      </c>
      <c r="F85" s="1" t="s">
        <v>4</v>
      </c>
      <c r="G85" s="1">
        <f t="shared" si="6"/>
        <v>618.49177095050106</v>
      </c>
      <c r="H85" s="1">
        <f t="shared" si="7"/>
        <v>57517</v>
      </c>
      <c r="I85" s="1">
        <f t="shared" si="8"/>
        <v>4.1827542744565767</v>
      </c>
      <c r="J85" s="1">
        <f t="shared" si="9"/>
        <v>2333.7532532685336</v>
      </c>
      <c r="K85" s="1">
        <f t="shared" si="10"/>
        <v>2512.4732554295542</v>
      </c>
      <c r="L85" s="1" t="str">
        <f t="shared" si="11"/>
        <v/>
      </c>
    </row>
    <row r="86" spans="1:12" ht="16" x14ac:dyDescent="0.25">
      <c r="A86" s="3" t="s">
        <v>216</v>
      </c>
      <c r="B86" s="3" t="s">
        <v>743</v>
      </c>
      <c r="C86" s="3">
        <v>4.13</v>
      </c>
      <c r="D86" s="3">
        <v>26.018599999999999</v>
      </c>
      <c r="E86" s="3" t="s">
        <v>226</v>
      </c>
      <c r="F86" s="1" t="s">
        <v>5</v>
      </c>
      <c r="G86" s="1">
        <f t="shared" si="6"/>
        <v>624.64368114158538</v>
      </c>
      <c r="H86" s="1">
        <f t="shared" si="7"/>
        <v>56296</v>
      </c>
      <c r="I86" s="1">
        <f t="shared" si="8"/>
        <v>4.0939606487613656</v>
      </c>
      <c r="J86" s="1">
        <f t="shared" si="9"/>
        <v>2308.9538282753297</v>
      </c>
      <c r="K86" s="1">
        <f t="shared" si="10"/>
        <v>2562.1404825119625</v>
      </c>
      <c r="L86" s="1" t="str">
        <f t="shared" si="11"/>
        <v/>
      </c>
    </row>
    <row r="87" spans="1:12" ht="16" x14ac:dyDescent="0.25">
      <c r="A87" s="3" t="s">
        <v>216</v>
      </c>
      <c r="B87" s="3" t="s">
        <v>743</v>
      </c>
      <c r="C87" s="3">
        <v>4.13</v>
      </c>
      <c r="D87" s="3">
        <v>31.992000000000001</v>
      </c>
      <c r="E87" s="3" t="s">
        <v>228</v>
      </c>
      <c r="F87" s="1" t="s">
        <v>8</v>
      </c>
      <c r="G87" s="1">
        <f t="shared" si="6"/>
        <v>554.40031884650011</v>
      </c>
      <c r="H87" s="1">
        <f t="shared" si="7"/>
        <v>57607</v>
      </c>
      <c r="I87" s="1">
        <f t="shared" si="8"/>
        <v>4.1892992591515554</v>
      </c>
      <c r="J87" s="1">
        <f t="shared" si="9"/>
        <v>2280.2658077234591</v>
      </c>
      <c r="K87" s="1">
        <f t="shared" si="10"/>
        <v>2476.9557139125932</v>
      </c>
      <c r="L87" s="1" t="str">
        <f t="shared" si="11"/>
        <v/>
      </c>
    </row>
    <row r="88" spans="1:12" ht="16" x14ac:dyDescent="0.25">
      <c r="A88" s="3" t="s">
        <v>216</v>
      </c>
      <c r="B88" s="3" t="s">
        <v>743</v>
      </c>
      <c r="C88" s="3">
        <v>4.96</v>
      </c>
      <c r="D88" s="3">
        <v>29.9877</v>
      </c>
      <c r="E88" s="3" t="s">
        <v>230</v>
      </c>
      <c r="F88" s="1" t="s">
        <v>9</v>
      </c>
      <c r="G88" s="1">
        <f t="shared" si="6"/>
        <v>577.49339505856051</v>
      </c>
      <c r="H88" s="1">
        <f t="shared" si="7"/>
        <v>54016</v>
      </c>
      <c r="I88" s="1">
        <f t="shared" si="8"/>
        <v>3.9281543698219044</v>
      </c>
      <c r="J88" s="1">
        <f t="shared" si="9"/>
        <v>2208.8243554194237</v>
      </c>
      <c r="K88" s="1">
        <f t="shared" si="10"/>
        <v>2607.8740832072508</v>
      </c>
      <c r="L88" s="1" t="str">
        <f t="shared" si="11"/>
        <v/>
      </c>
    </row>
    <row r="89" spans="1:12" ht="16" x14ac:dyDescent="0.25">
      <c r="A89" s="3" t="s">
        <v>441</v>
      </c>
      <c r="B89" s="3" t="s">
        <v>819</v>
      </c>
      <c r="C89" s="3">
        <v>2.65</v>
      </c>
      <c r="D89" s="3">
        <v>-23.185199999999998</v>
      </c>
      <c r="E89" s="3" t="s">
        <v>443</v>
      </c>
      <c r="F89" s="1" t="s">
        <v>2</v>
      </c>
      <c r="G89" s="1">
        <f t="shared" si="6"/>
        <v>1516.1534771198051</v>
      </c>
      <c r="H89" s="1">
        <f t="shared" si="7"/>
        <v>45264</v>
      </c>
      <c r="I89" s="1">
        <f t="shared" si="8"/>
        <v>3.2916909692613054</v>
      </c>
      <c r="J89" s="1">
        <f t="shared" si="9"/>
        <v>2026.7185309144843</v>
      </c>
      <c r="K89" s="1">
        <f t="shared" si="10"/>
        <v>3699.1064251488133</v>
      </c>
      <c r="L89" s="1" t="str">
        <f t="shared" si="11"/>
        <v/>
      </c>
    </row>
    <row r="90" spans="1:12" ht="16" x14ac:dyDescent="0.25">
      <c r="A90" s="3" t="s">
        <v>441</v>
      </c>
      <c r="B90" s="3" t="s">
        <v>820</v>
      </c>
      <c r="C90" s="3">
        <v>2.59</v>
      </c>
      <c r="D90" s="3">
        <v>-17.541899999999998</v>
      </c>
      <c r="E90" s="3" t="s">
        <v>445</v>
      </c>
      <c r="F90" s="1" t="s">
        <v>3</v>
      </c>
      <c r="G90" s="1">
        <f t="shared" si="6"/>
        <v>1364.8741944708363</v>
      </c>
      <c r="H90" s="1">
        <f t="shared" si="7"/>
        <v>44148</v>
      </c>
      <c r="I90" s="1">
        <f t="shared" si="8"/>
        <v>3.2105331590435693</v>
      </c>
      <c r="J90" s="1">
        <f t="shared" si="9"/>
        <v>1894.0205987849226</v>
      </c>
      <c r="K90" s="1">
        <f t="shared" si="10"/>
        <v>3561.6319964427021</v>
      </c>
      <c r="L90" s="1" t="str">
        <f t="shared" si="11"/>
        <v/>
      </c>
    </row>
    <row r="91" spans="1:12" ht="16" x14ac:dyDescent="0.25">
      <c r="A91" s="3" t="s">
        <v>441</v>
      </c>
      <c r="B91" s="3" t="s">
        <v>821</v>
      </c>
      <c r="C91" s="3">
        <v>2.94</v>
      </c>
      <c r="D91" s="3">
        <v>-16.5151</v>
      </c>
      <c r="E91" s="3" t="s">
        <v>447</v>
      </c>
      <c r="F91" s="1" t="s">
        <v>4</v>
      </c>
      <c r="G91" s="1">
        <f t="shared" si="6"/>
        <v>1339.5305597781055</v>
      </c>
      <c r="H91" s="1">
        <f t="shared" si="7"/>
        <v>45000</v>
      </c>
      <c r="I91" s="1">
        <f t="shared" si="8"/>
        <v>3.2724923474893681</v>
      </c>
      <c r="J91" s="1">
        <f t="shared" si="9"/>
        <v>1974.8438233302306</v>
      </c>
      <c r="K91" s="1">
        <f t="shared" si="10"/>
        <v>3528.0706901451867</v>
      </c>
      <c r="L91" s="1" t="str">
        <f t="shared" si="11"/>
        <v/>
      </c>
    </row>
    <row r="92" spans="1:12" ht="16" x14ac:dyDescent="0.25">
      <c r="A92" s="3" t="s">
        <v>441</v>
      </c>
      <c r="B92" s="3" t="s">
        <v>822</v>
      </c>
      <c r="C92" s="3">
        <v>3.02</v>
      </c>
      <c r="D92" s="3">
        <v>-22.6218</v>
      </c>
      <c r="E92" s="3" t="s">
        <v>449</v>
      </c>
      <c r="F92" s="1" t="s">
        <v>5</v>
      </c>
      <c r="G92" s="1">
        <f t="shared" si="6"/>
        <v>1500.0548825604917</v>
      </c>
      <c r="H92" s="1">
        <f t="shared" si="7"/>
        <v>43651</v>
      </c>
      <c r="I92" s="1">
        <f t="shared" si="8"/>
        <v>3.1743902991168533</v>
      </c>
      <c r="J92" s="1">
        <f t="shared" si="9"/>
        <v>1849.1894484726683</v>
      </c>
      <c r="K92" s="1">
        <f t="shared" si="10"/>
        <v>3699.2481611969797</v>
      </c>
      <c r="L92" s="1" t="str">
        <f t="shared" si="11"/>
        <v/>
      </c>
    </row>
    <row r="93" spans="1:12" ht="16" x14ac:dyDescent="0.25">
      <c r="A93" s="3" t="s">
        <v>450</v>
      </c>
      <c r="B93" s="3" t="s">
        <v>823</v>
      </c>
      <c r="C93" s="3">
        <v>4.07</v>
      </c>
      <c r="D93" s="3">
        <v>-18.548300000000001</v>
      </c>
      <c r="E93" s="3" t="s">
        <v>452</v>
      </c>
      <c r="F93" s="1" t="s">
        <v>1</v>
      </c>
      <c r="G93" s="1">
        <f t="shared" si="6"/>
        <v>1390.3231537303834</v>
      </c>
      <c r="H93" s="1">
        <f t="shared" si="7"/>
        <v>39586</v>
      </c>
      <c r="I93" s="1">
        <f t="shared" si="8"/>
        <v>2.8787751570603137</v>
      </c>
      <c r="J93" s="1">
        <f t="shared" si="9"/>
        <v>1438.7908075569992</v>
      </c>
      <c r="K93" s="1">
        <f t="shared" si="10"/>
        <v>3542.5819867305963</v>
      </c>
      <c r="L93" s="1" t="str">
        <f t="shared" si="11"/>
        <v/>
      </c>
    </row>
    <row r="94" spans="1:12" ht="16" x14ac:dyDescent="0.25">
      <c r="A94" s="3" t="s">
        <v>450</v>
      </c>
      <c r="B94" s="3" t="s">
        <v>743</v>
      </c>
      <c r="C94" s="3">
        <v>4.4800000000000004</v>
      </c>
      <c r="D94" s="3">
        <v>-17.084399999999999</v>
      </c>
      <c r="E94" s="3" t="s">
        <v>454</v>
      </c>
      <c r="F94" s="1" t="s">
        <v>2</v>
      </c>
      <c r="G94" s="1">
        <f t="shared" si="6"/>
        <v>1353.506195550988</v>
      </c>
      <c r="H94" s="1">
        <f t="shared" si="7"/>
        <v>40447</v>
      </c>
      <c r="I94" s="1">
        <f t="shared" si="8"/>
        <v>2.9413888439756102</v>
      </c>
      <c r="J94" s="1">
        <f t="shared" si="9"/>
        <v>1530.8294766996223</v>
      </c>
      <c r="K94" s="1">
        <f t="shared" si="10"/>
        <v>3526.4713531701727</v>
      </c>
      <c r="L94" s="1" t="str">
        <f t="shared" si="11"/>
        <v/>
      </c>
    </row>
    <row r="95" spans="1:12" ht="16" x14ac:dyDescent="0.25">
      <c r="A95" s="3" t="s">
        <v>450</v>
      </c>
      <c r="B95" s="3" t="s">
        <v>743</v>
      </c>
      <c r="C95" s="3">
        <v>4.0599999999999996</v>
      </c>
      <c r="D95" s="3">
        <v>-16.8567</v>
      </c>
      <c r="E95" s="3" t="s">
        <v>456</v>
      </c>
      <c r="F95" s="1" t="s">
        <v>3</v>
      </c>
      <c r="G95" s="1">
        <f t="shared" si="6"/>
        <v>1347.8939774547985</v>
      </c>
      <c r="H95" s="1">
        <f t="shared" si="7"/>
        <v>40867</v>
      </c>
      <c r="I95" s="1">
        <f t="shared" si="8"/>
        <v>2.9719321058855108</v>
      </c>
      <c r="J95" s="1">
        <f t="shared" si="9"/>
        <v>1572.4110938075967</v>
      </c>
      <c r="K95" s="1">
        <f t="shared" si="10"/>
        <v>3528.5411037062659</v>
      </c>
      <c r="L95" s="1" t="str">
        <f t="shared" si="11"/>
        <v/>
      </c>
    </row>
    <row r="96" spans="1:12" ht="16" x14ac:dyDescent="0.25">
      <c r="A96" s="3" t="s">
        <v>450</v>
      </c>
      <c r="B96" s="3" t="s">
        <v>743</v>
      </c>
      <c r="C96" s="3">
        <v>3.56</v>
      </c>
      <c r="D96" s="3">
        <v>-14.298400000000001</v>
      </c>
      <c r="E96" s="3" t="s">
        <v>458</v>
      </c>
      <c r="F96" s="1" t="s">
        <v>4</v>
      </c>
      <c r="G96" s="1">
        <f t="shared" si="6"/>
        <v>1286.8347093996665</v>
      </c>
      <c r="H96" s="1">
        <f t="shared" si="7"/>
        <v>41445</v>
      </c>
      <c r="I96" s="1">
        <f t="shared" si="8"/>
        <v>3.0139654520377079</v>
      </c>
      <c r="J96" s="1">
        <f t="shared" si="9"/>
        <v>1636.2103870112326</v>
      </c>
      <c r="K96" s="1">
        <f t="shared" si="10"/>
        <v>3476.3684938107463</v>
      </c>
      <c r="L96" s="1" t="str">
        <f t="shared" si="11"/>
        <v/>
      </c>
    </row>
    <row r="97" spans="1:12" ht="16" x14ac:dyDescent="0.25">
      <c r="A97" s="3" t="s">
        <v>160</v>
      </c>
      <c r="B97" s="3" t="s">
        <v>765</v>
      </c>
      <c r="C97" s="3">
        <v>1.25</v>
      </c>
      <c r="D97" s="3">
        <v>45.280299999999997</v>
      </c>
      <c r="E97" s="3" t="s">
        <v>162</v>
      </c>
      <c r="F97" s="1" t="s">
        <v>1</v>
      </c>
      <c r="G97" s="1">
        <f t="shared" si="6"/>
        <v>411.35069757061751</v>
      </c>
      <c r="H97" s="1">
        <f t="shared" si="7"/>
        <v>74485</v>
      </c>
      <c r="I97" s="1">
        <f t="shared" si="8"/>
        <v>5.4167020556165681</v>
      </c>
      <c r="J97" s="1">
        <f t="shared" si="9"/>
        <v>2113.4724821293048</v>
      </c>
      <c r="K97" s="1">
        <f t="shared" si="10"/>
        <v>1933.6461013247103</v>
      </c>
      <c r="L97" s="1" t="str">
        <f t="shared" si="11"/>
        <v/>
      </c>
    </row>
    <row r="98" spans="1:12" ht="16" x14ac:dyDescent="0.25">
      <c r="A98" s="3" t="s">
        <v>160</v>
      </c>
      <c r="B98" s="3" t="s">
        <v>766</v>
      </c>
      <c r="C98" s="3">
        <v>3.05</v>
      </c>
      <c r="D98" s="3">
        <v>27.959700000000002</v>
      </c>
      <c r="E98" s="3" t="s">
        <v>164</v>
      </c>
      <c r="F98" s="1" t="s">
        <v>2</v>
      </c>
      <c r="G98" s="1">
        <f t="shared" si="6"/>
        <v>601.33937370203751</v>
      </c>
      <c r="H98" s="1">
        <f t="shared" si="7"/>
        <v>70244</v>
      </c>
      <c r="I98" s="1">
        <f t="shared" si="8"/>
        <v>5.1082878323787364</v>
      </c>
      <c r="J98" s="1">
        <f t="shared" si="9"/>
        <v>2354.8259571207409</v>
      </c>
      <c r="K98" s="1">
        <f t="shared" si="10"/>
        <v>1968.1008847161927</v>
      </c>
      <c r="L98" s="1" t="str">
        <f t="shared" si="11"/>
        <v/>
      </c>
    </row>
    <row r="99" spans="1:12" ht="16" x14ac:dyDescent="0.25">
      <c r="A99" s="3" t="s">
        <v>160</v>
      </c>
      <c r="B99" s="3" t="s">
        <v>767</v>
      </c>
      <c r="C99" s="3">
        <v>2.23</v>
      </c>
      <c r="D99" s="3">
        <v>40.256700000000002</v>
      </c>
      <c r="E99" s="3" t="s">
        <v>166</v>
      </c>
      <c r="F99" s="1" t="s">
        <v>3</v>
      </c>
      <c r="G99" s="1">
        <f t="shared" si="6"/>
        <v>463.58326913991635</v>
      </c>
      <c r="H99" s="1">
        <f t="shared" si="7"/>
        <v>73333</v>
      </c>
      <c r="I99" s="1">
        <f t="shared" si="8"/>
        <v>5.3329262515208402</v>
      </c>
      <c r="J99" s="1">
        <f t="shared" si="9"/>
        <v>2177.1556627983337</v>
      </c>
      <c r="K99" s="1">
        <f t="shared" si="10"/>
        <v>1930.4391470454177</v>
      </c>
      <c r="L99" s="1" t="str">
        <f t="shared" si="11"/>
        <v/>
      </c>
    </row>
    <row r="100" spans="1:12" ht="16" x14ac:dyDescent="0.25">
      <c r="A100" s="3" t="s">
        <v>160</v>
      </c>
      <c r="B100" s="3" t="s">
        <v>743</v>
      </c>
      <c r="C100" s="3">
        <v>2.87</v>
      </c>
      <c r="D100" s="3">
        <v>45.598700000000001</v>
      </c>
      <c r="E100" s="3" t="s">
        <v>168</v>
      </c>
      <c r="F100" s="1" t="s">
        <v>4</v>
      </c>
      <c r="G100" s="1">
        <f t="shared" si="6"/>
        <v>408.10567482973329</v>
      </c>
      <c r="H100" s="1">
        <f t="shared" si="7"/>
        <v>71098</v>
      </c>
      <c r="I100" s="1">
        <f t="shared" si="8"/>
        <v>5.1703924649288684</v>
      </c>
      <c r="J100" s="1">
        <f t="shared" si="9"/>
        <v>2166.045104285221</v>
      </c>
      <c r="K100" s="1">
        <f t="shared" si="10"/>
        <v>2019.5527128021763</v>
      </c>
      <c r="L100" s="1" t="str">
        <f t="shared" si="11"/>
        <v/>
      </c>
    </row>
    <row r="101" spans="1:12" ht="16" x14ac:dyDescent="0.25">
      <c r="A101" s="3" t="s">
        <v>160</v>
      </c>
      <c r="B101" s="3" t="s">
        <v>743</v>
      </c>
      <c r="C101" s="3">
        <v>2.46</v>
      </c>
      <c r="D101" s="3">
        <v>33.966900000000003</v>
      </c>
      <c r="E101" s="3" t="s">
        <v>170</v>
      </c>
      <c r="F101" s="1" t="s">
        <v>5</v>
      </c>
      <c r="G101" s="1">
        <f t="shared" si="6"/>
        <v>532.08000334486735</v>
      </c>
      <c r="H101" s="1">
        <f t="shared" si="7"/>
        <v>74772</v>
      </c>
      <c r="I101" s="1">
        <f t="shared" si="8"/>
        <v>5.4375732845883338</v>
      </c>
      <c r="J101" s="1">
        <f t="shared" si="9"/>
        <v>2198.1965380801498</v>
      </c>
      <c r="K101" s="1">
        <f t="shared" si="10"/>
        <v>1847.0854961602488</v>
      </c>
      <c r="L101" s="1" t="str">
        <f t="shared" si="11"/>
        <v/>
      </c>
    </row>
    <row r="102" spans="1:12" ht="16" x14ac:dyDescent="0.25">
      <c r="A102" s="3" t="s">
        <v>160</v>
      </c>
      <c r="B102" s="3" t="s">
        <v>743</v>
      </c>
      <c r="C102" s="3">
        <v>3.19</v>
      </c>
      <c r="D102" s="3">
        <v>30.307300000000001</v>
      </c>
      <c r="E102" s="3" t="s">
        <v>172</v>
      </c>
      <c r="F102" s="1" t="s">
        <v>6</v>
      </c>
      <c r="G102" s="1">
        <f t="shared" si="6"/>
        <v>573.78019024990908</v>
      </c>
      <c r="H102" s="1">
        <f t="shared" si="7"/>
        <v>76376</v>
      </c>
      <c r="I102" s="1">
        <f t="shared" si="8"/>
        <v>5.5542194562632874</v>
      </c>
      <c r="J102" s="1">
        <f t="shared" si="9"/>
        <v>2182.1942142069852</v>
      </c>
      <c r="K102" s="1">
        <f t="shared" si="10"/>
        <v>1772.0382150823193</v>
      </c>
      <c r="L102" s="1" t="str">
        <f t="shared" si="11"/>
        <v/>
      </c>
    </row>
    <row r="103" spans="1:12" ht="16" x14ac:dyDescent="0.25">
      <c r="A103" s="3" t="s">
        <v>160</v>
      </c>
      <c r="B103" s="3" t="s">
        <v>743</v>
      </c>
      <c r="C103" s="3">
        <v>3.89</v>
      </c>
      <c r="D103" s="3">
        <v>33.964300000000001</v>
      </c>
      <c r="E103" s="3" t="s">
        <v>174</v>
      </c>
      <c r="F103" s="1" t="s">
        <v>7</v>
      </c>
      <c r="G103" s="1">
        <f t="shared" si="6"/>
        <v>532.10911651901597</v>
      </c>
      <c r="H103" s="1">
        <f t="shared" si="7"/>
        <v>70259</v>
      </c>
      <c r="I103" s="1">
        <f t="shared" si="8"/>
        <v>5.109378663161233</v>
      </c>
      <c r="J103" s="1">
        <f t="shared" si="9"/>
        <v>2290.7265071842198</v>
      </c>
      <c r="K103" s="1">
        <f t="shared" si="10"/>
        <v>1994.2632579498168</v>
      </c>
      <c r="L103" s="1" t="str">
        <f t="shared" si="11"/>
        <v/>
      </c>
    </row>
    <row r="104" spans="1:12" ht="16" x14ac:dyDescent="0.25">
      <c r="A104" s="3" t="s">
        <v>160</v>
      </c>
      <c r="B104" s="3" t="s">
        <v>743</v>
      </c>
      <c r="C104" s="3">
        <v>3.77</v>
      </c>
      <c r="D104" s="3">
        <v>51.081499999999998</v>
      </c>
      <c r="E104" s="3" t="s">
        <v>176</v>
      </c>
      <c r="F104" s="1" t="s">
        <v>9</v>
      </c>
      <c r="G104" s="1">
        <f t="shared" si="6"/>
        <v>353.31836509185388</v>
      </c>
      <c r="H104" s="1">
        <f t="shared" si="7"/>
        <v>71290</v>
      </c>
      <c r="I104" s="1">
        <f t="shared" si="8"/>
        <v>5.184355098944823</v>
      </c>
      <c r="J104" s="1">
        <f t="shared" si="9"/>
        <v>2114.6922366943209</v>
      </c>
      <c r="K104" s="1">
        <f t="shared" si="10"/>
        <v>2039.3679257573192</v>
      </c>
      <c r="L104" s="1" t="str">
        <f t="shared" si="11"/>
        <v/>
      </c>
    </row>
    <row r="105" spans="1:12" ht="16" x14ac:dyDescent="0.25">
      <c r="A105" s="3" t="s">
        <v>160</v>
      </c>
      <c r="B105" s="3" t="s">
        <v>743</v>
      </c>
      <c r="C105" s="3">
        <v>3.77</v>
      </c>
      <c r="D105" s="3">
        <v>53.150799999999997</v>
      </c>
      <c r="E105" s="3" t="s">
        <v>178</v>
      </c>
      <c r="F105" s="1" t="s">
        <v>12</v>
      </c>
      <c r="G105" s="1">
        <f t="shared" si="6"/>
        <v>333.13265537593219</v>
      </c>
      <c r="H105" s="1">
        <f t="shared" si="7"/>
        <v>71899</v>
      </c>
      <c r="I105" s="1">
        <f t="shared" si="8"/>
        <v>5.2286428287141788</v>
      </c>
      <c r="J105" s="1">
        <f t="shared" si="9"/>
        <v>2089.7169669539467</v>
      </c>
      <c r="K105" s="1">
        <f t="shared" si="10"/>
        <v>2035.5571675723586</v>
      </c>
      <c r="L105" s="1" t="str">
        <f t="shared" si="11"/>
        <v/>
      </c>
    </row>
    <row r="106" spans="1:12" ht="16" x14ac:dyDescent="0.25">
      <c r="A106" s="3" t="s">
        <v>391</v>
      </c>
      <c r="B106" s="3" t="s">
        <v>810</v>
      </c>
      <c r="C106" s="3">
        <v>3.77</v>
      </c>
      <c r="D106" s="3">
        <v>15.6563</v>
      </c>
      <c r="E106" s="3" t="s">
        <v>393</v>
      </c>
      <c r="F106" s="1" t="s">
        <v>1</v>
      </c>
      <c r="G106" s="1">
        <f t="shared" si="6"/>
        <v>758.2672262066751</v>
      </c>
      <c r="H106" s="1">
        <f t="shared" si="7"/>
        <v>74378</v>
      </c>
      <c r="I106" s="1">
        <f t="shared" si="8"/>
        <v>5.4089207960347601</v>
      </c>
      <c r="J106" s="1">
        <f t="shared" si="9"/>
        <v>2381.6454429650735</v>
      </c>
      <c r="K106" s="1">
        <f t="shared" si="10"/>
        <v>1713.5251650731268</v>
      </c>
      <c r="L106" s="1" t="str">
        <f t="shared" si="11"/>
        <v/>
      </c>
    </row>
    <row r="107" spans="1:12" ht="16" x14ac:dyDescent="0.25">
      <c r="A107" s="3" t="s">
        <v>391</v>
      </c>
      <c r="B107" s="3" t="s">
        <v>811</v>
      </c>
      <c r="C107" s="3">
        <v>3.63</v>
      </c>
      <c r="D107" s="3">
        <v>14.544499999999999</v>
      </c>
      <c r="E107" s="3" t="s">
        <v>395</v>
      </c>
      <c r="F107" s="1" t="s">
        <v>2</v>
      </c>
      <c r="G107" s="1">
        <f t="shared" si="6"/>
        <v>773.66176613979542</v>
      </c>
      <c r="H107" s="1">
        <f t="shared" si="7"/>
        <v>74253</v>
      </c>
      <c r="I107" s="1">
        <f t="shared" si="8"/>
        <v>5.3998305395139559</v>
      </c>
      <c r="J107" s="1">
        <f t="shared" si="9"/>
        <v>2397.9415411402615</v>
      </c>
      <c r="K107" s="1">
        <f t="shared" si="10"/>
        <v>1709.0637090565046</v>
      </c>
      <c r="L107" s="1" t="str">
        <f t="shared" si="11"/>
        <v/>
      </c>
    </row>
    <row r="108" spans="1:12" ht="16" x14ac:dyDescent="0.25">
      <c r="A108" s="3" t="s">
        <v>391</v>
      </c>
      <c r="B108" s="3" t="s">
        <v>743</v>
      </c>
      <c r="C108" s="3">
        <v>4.2699999999999996</v>
      </c>
      <c r="D108" s="3">
        <v>16.1249</v>
      </c>
      <c r="E108" s="3" t="s">
        <v>397</v>
      </c>
      <c r="F108" s="1" t="s">
        <v>3</v>
      </c>
      <c r="G108" s="1">
        <f t="shared" si="6"/>
        <v>751.84656787872427</v>
      </c>
      <c r="H108" s="1">
        <f t="shared" si="7"/>
        <v>74799</v>
      </c>
      <c r="I108" s="1">
        <f t="shared" si="8"/>
        <v>5.4395367799968275</v>
      </c>
      <c r="J108" s="1">
        <f t="shared" si="9"/>
        <v>2361.6845827093616</v>
      </c>
      <c r="K108" s="1">
        <f t="shared" si="10"/>
        <v>1700.216355632132</v>
      </c>
      <c r="L108" s="1" t="str">
        <f t="shared" si="11"/>
        <v/>
      </c>
    </row>
    <row r="109" spans="1:12" ht="16" x14ac:dyDescent="0.25">
      <c r="A109" s="3" t="s">
        <v>391</v>
      </c>
      <c r="B109" s="3" t="s">
        <v>743</v>
      </c>
      <c r="C109" s="3">
        <v>4.43</v>
      </c>
      <c r="D109" s="3">
        <v>10.8</v>
      </c>
      <c r="E109" s="3" t="s">
        <v>399</v>
      </c>
      <c r="F109" s="1" t="s">
        <v>4</v>
      </c>
      <c r="G109" s="1">
        <f t="shared" si="6"/>
        <v>827.27194597247558</v>
      </c>
      <c r="H109" s="1">
        <f t="shared" si="7"/>
        <v>75491</v>
      </c>
      <c r="I109" s="1">
        <f t="shared" si="8"/>
        <v>5.4898604400959972</v>
      </c>
      <c r="J109" s="1">
        <f t="shared" si="9"/>
        <v>2389.5880575387559</v>
      </c>
      <c r="K109" s="1">
        <f t="shared" si="10"/>
        <v>1619.6856067606427</v>
      </c>
      <c r="L109" s="1" t="str">
        <f t="shared" si="11"/>
        <v/>
      </c>
    </row>
    <row r="110" spans="1:12" ht="16" x14ac:dyDescent="0.25">
      <c r="A110" s="3" t="s">
        <v>391</v>
      </c>
      <c r="B110" s="3" t="s">
        <v>743</v>
      </c>
      <c r="C110" s="3">
        <v>4.03</v>
      </c>
      <c r="D110" s="3">
        <v>11.300599999999999</v>
      </c>
      <c r="E110" s="3" t="s">
        <v>401</v>
      </c>
      <c r="F110" s="1" t="s">
        <v>5</v>
      </c>
      <c r="G110" s="1">
        <f t="shared" si="6"/>
        <v>819.94008788510246</v>
      </c>
      <c r="H110" s="1">
        <f t="shared" si="7"/>
        <v>73993</v>
      </c>
      <c r="I110" s="1">
        <f t="shared" si="8"/>
        <v>5.3809228059506848</v>
      </c>
      <c r="J110" s="1">
        <f t="shared" si="9"/>
        <v>2443.4326485093943</v>
      </c>
      <c r="K110" s="1">
        <f t="shared" si="10"/>
        <v>1691.7715331140773</v>
      </c>
      <c r="L110" s="1" t="str">
        <f t="shared" si="11"/>
        <v/>
      </c>
    </row>
    <row r="111" spans="1:12" ht="16" x14ac:dyDescent="0.25">
      <c r="A111" s="3" t="s">
        <v>60</v>
      </c>
      <c r="B111" s="3" t="s">
        <v>10</v>
      </c>
      <c r="C111" s="3">
        <v>3.65</v>
      </c>
      <c r="D111" s="3">
        <v>64.375799999999998</v>
      </c>
      <c r="E111" s="3" t="s">
        <v>62</v>
      </c>
      <c r="F111" s="1" t="s">
        <v>1</v>
      </c>
      <c r="G111" s="1">
        <f t="shared" si="6"/>
        <v>227.41652209043795</v>
      </c>
      <c r="H111" s="1">
        <f t="shared" si="7"/>
        <v>50663</v>
      </c>
      <c r="I111" s="1">
        <f t="shared" si="8"/>
        <v>3.6843173289078632</v>
      </c>
      <c r="J111" s="1">
        <f t="shared" si="9"/>
        <v>1917.4540517710152</v>
      </c>
      <c r="K111" s="1">
        <f t="shared" si="10"/>
        <v>2394.7378243749331</v>
      </c>
      <c r="L111" s="1" t="str">
        <f t="shared" si="11"/>
        <v/>
      </c>
    </row>
    <row r="112" spans="1:12" ht="16" x14ac:dyDescent="0.25">
      <c r="A112" s="3" t="s">
        <v>60</v>
      </c>
      <c r="B112" s="3" t="s">
        <v>747</v>
      </c>
      <c r="C112" s="3">
        <v>2.79</v>
      </c>
      <c r="D112" s="3">
        <v>52.301600000000001</v>
      </c>
      <c r="E112" s="3" t="s">
        <v>64</v>
      </c>
      <c r="F112" s="1" t="s">
        <v>2</v>
      </c>
      <c r="G112" s="1">
        <f t="shared" si="6"/>
        <v>341.38626687080892</v>
      </c>
      <c r="H112" s="1">
        <f t="shared" si="7"/>
        <v>63026</v>
      </c>
      <c r="I112" s="1">
        <f t="shared" si="8"/>
        <v>4.583380059841442</v>
      </c>
      <c r="J112" s="1">
        <f t="shared" si="9"/>
        <v>2138.549307547401</v>
      </c>
      <c r="K112" s="1">
        <f t="shared" si="10"/>
        <v>2243.9198083689175</v>
      </c>
      <c r="L112" s="1" t="str">
        <f t="shared" si="11"/>
        <v/>
      </c>
    </row>
    <row r="113" spans="1:12" ht="16" x14ac:dyDescent="0.25">
      <c r="A113" s="3" t="s">
        <v>60</v>
      </c>
      <c r="B113" s="3" t="s">
        <v>11</v>
      </c>
      <c r="C113" s="3">
        <v>2.2400000000000002</v>
      </c>
      <c r="D113" s="3">
        <v>51.488900000000001</v>
      </c>
      <c r="E113" s="3" t="s">
        <v>66</v>
      </c>
      <c r="F113" s="1" t="s">
        <v>3</v>
      </c>
      <c r="G113" s="1">
        <f t="shared" si="6"/>
        <v>349.3243158038232</v>
      </c>
      <c r="H113" s="1">
        <f t="shared" si="7"/>
        <v>64596</v>
      </c>
      <c r="I113" s="1">
        <f t="shared" si="8"/>
        <v>4.6975536817427379</v>
      </c>
      <c r="J113" s="1">
        <f t="shared" si="9"/>
        <v>2149.2858757981708</v>
      </c>
      <c r="K113" s="1">
        <f t="shared" si="10"/>
        <v>2205.1821404567963</v>
      </c>
      <c r="L113" s="1" t="str">
        <f t="shared" si="11"/>
        <v/>
      </c>
    </row>
    <row r="114" spans="1:12" ht="16" x14ac:dyDescent="0.25">
      <c r="A114" s="3" t="s">
        <v>60</v>
      </c>
      <c r="B114" s="3" t="s">
        <v>743</v>
      </c>
      <c r="C114" s="3">
        <v>3.07</v>
      </c>
      <c r="D114" s="3">
        <v>67.671300000000002</v>
      </c>
      <c r="E114" s="3" t="s">
        <v>68</v>
      </c>
      <c r="F114" s="1" t="s">
        <v>4</v>
      </c>
      <c r="G114" s="1">
        <f t="shared" si="6"/>
        <v>197.35880726887288</v>
      </c>
      <c r="H114" s="1">
        <f t="shared" si="7"/>
        <v>69154</v>
      </c>
      <c r="I114" s="1">
        <f t="shared" si="8"/>
        <v>5.0290207955173276</v>
      </c>
      <c r="J114" s="1">
        <f t="shared" si="9"/>
        <v>1987.5480121544902</v>
      </c>
      <c r="K114" s="1">
        <f t="shared" si="10"/>
        <v>2138.5488654011065</v>
      </c>
      <c r="L114" s="1" t="str">
        <f t="shared" si="11"/>
        <v/>
      </c>
    </row>
    <row r="115" spans="1:12" ht="16" x14ac:dyDescent="0.25">
      <c r="A115" s="3" t="s">
        <v>60</v>
      </c>
      <c r="B115" s="3" t="s">
        <v>743</v>
      </c>
      <c r="C115" s="3">
        <v>3.83</v>
      </c>
      <c r="D115" s="3">
        <v>70.267899999999997</v>
      </c>
      <c r="E115" s="3" t="s">
        <v>70</v>
      </c>
      <c r="F115" s="1" t="s">
        <v>5</v>
      </c>
      <c r="G115" s="1">
        <f t="shared" si="6"/>
        <v>173.91741393172893</v>
      </c>
      <c r="H115" s="1">
        <f t="shared" si="7"/>
        <v>71291</v>
      </c>
      <c r="I115" s="1">
        <f t="shared" si="8"/>
        <v>5.1844278209969898</v>
      </c>
      <c r="J115" s="1">
        <f t="shared" si="9"/>
        <v>1954.898339960559</v>
      </c>
      <c r="K115" s="1">
        <f t="shared" si="10"/>
        <v>2120.9192112699716</v>
      </c>
      <c r="L115" s="1" t="str">
        <f t="shared" si="11"/>
        <v/>
      </c>
    </row>
    <row r="116" spans="1:12" ht="16" x14ac:dyDescent="0.25">
      <c r="A116" s="3" t="s">
        <v>60</v>
      </c>
      <c r="B116" s="3" t="s">
        <v>743</v>
      </c>
      <c r="C116" s="3">
        <v>3.17</v>
      </c>
      <c r="D116" s="3">
        <v>73.004199999999997</v>
      </c>
      <c r="E116" s="3" t="s">
        <v>72</v>
      </c>
      <c r="F116" s="1" t="s">
        <v>6</v>
      </c>
      <c r="G116" s="1">
        <f t="shared" si="6"/>
        <v>149.41353099750623</v>
      </c>
      <c r="H116" s="1">
        <f t="shared" si="7"/>
        <v>61727</v>
      </c>
      <c r="I116" s="1">
        <f t="shared" si="8"/>
        <v>4.4889141140772493</v>
      </c>
      <c r="J116" s="1">
        <f t="shared" si="9"/>
        <v>1945.6981006211288</v>
      </c>
      <c r="K116" s="1">
        <f t="shared" si="10"/>
        <v>2233.1129388689405</v>
      </c>
      <c r="L116" s="1" t="str">
        <f t="shared" si="11"/>
        <v/>
      </c>
    </row>
    <row r="117" spans="1:12" ht="16" x14ac:dyDescent="0.25">
      <c r="A117" s="3" t="s">
        <v>60</v>
      </c>
      <c r="B117" s="3" t="s">
        <v>743</v>
      </c>
      <c r="C117" s="3">
        <v>2.73</v>
      </c>
      <c r="D117" s="3">
        <v>61.514099999999999</v>
      </c>
      <c r="E117" s="3" t="s">
        <v>74</v>
      </c>
      <c r="F117" s="1" t="s">
        <v>7</v>
      </c>
      <c r="G117" s="1">
        <f t="shared" si="6"/>
        <v>253.83666846005909</v>
      </c>
      <c r="H117" s="1">
        <f t="shared" si="7"/>
        <v>59039</v>
      </c>
      <c r="I117" s="1">
        <f t="shared" si="8"/>
        <v>4.2934372378538841</v>
      </c>
      <c r="J117" s="1">
        <f t="shared" si="9"/>
        <v>2031.8838266770472</v>
      </c>
      <c r="K117" s="1">
        <f t="shared" si="10"/>
        <v>2303.261537759764</v>
      </c>
      <c r="L117" s="1" t="str">
        <f t="shared" si="11"/>
        <v/>
      </c>
    </row>
    <row r="118" spans="1:12" ht="16" x14ac:dyDescent="0.25">
      <c r="A118" s="3" t="s">
        <v>60</v>
      </c>
      <c r="B118" s="3" t="s">
        <v>743</v>
      </c>
      <c r="C118" s="3">
        <v>4.01</v>
      </c>
      <c r="D118" s="3">
        <v>58.564300000000003</v>
      </c>
      <c r="E118" s="3" t="s">
        <v>76</v>
      </c>
      <c r="F118" s="1" t="s">
        <v>8</v>
      </c>
      <c r="G118" s="1">
        <f t="shared" si="6"/>
        <v>281.42350872648979</v>
      </c>
      <c r="H118" s="1">
        <f t="shared" si="7"/>
        <v>66117</v>
      </c>
      <c r="I118" s="1">
        <f t="shared" si="8"/>
        <v>4.8081639230878785</v>
      </c>
      <c r="J118" s="1">
        <f t="shared" si="9"/>
        <v>2080.1337687007422</v>
      </c>
      <c r="K118" s="1">
        <f t="shared" si="10"/>
        <v>2173.0878670959046</v>
      </c>
      <c r="L118" s="1" t="str">
        <f t="shared" si="11"/>
        <v/>
      </c>
    </row>
    <row r="119" spans="1:12" ht="16" x14ac:dyDescent="0.25">
      <c r="A119" s="3" t="s">
        <v>60</v>
      </c>
      <c r="B119" s="3" t="s">
        <v>748</v>
      </c>
      <c r="C119" s="3">
        <v>3.29</v>
      </c>
      <c r="D119" s="3">
        <v>58.966099999999997</v>
      </c>
      <c r="E119" s="3" t="s">
        <v>78</v>
      </c>
      <c r="F119" s="1" t="s">
        <v>9</v>
      </c>
      <c r="G119" s="1">
        <f t="shared" si="6"/>
        <v>277.6431557319612</v>
      </c>
      <c r="H119" s="1">
        <f t="shared" si="7"/>
        <v>55496</v>
      </c>
      <c r="I119" s="1">
        <f t="shared" si="8"/>
        <v>4.035783007028221</v>
      </c>
      <c r="J119" s="1">
        <f t="shared" si="9"/>
        <v>2016.4790282994495</v>
      </c>
      <c r="K119" s="1">
        <f t="shared" si="10"/>
        <v>2373.8463466148432</v>
      </c>
      <c r="L119" s="1" t="str">
        <f t="shared" si="11"/>
        <v/>
      </c>
    </row>
    <row r="120" spans="1:12" ht="16" x14ac:dyDescent="0.25">
      <c r="A120" s="3" t="s">
        <v>60</v>
      </c>
      <c r="B120" s="3" t="s">
        <v>743</v>
      </c>
      <c r="C120" s="3">
        <v>3.88</v>
      </c>
      <c r="D120" s="3">
        <v>69.570099999999996</v>
      </c>
      <c r="E120" s="3" t="s">
        <v>80</v>
      </c>
      <c r="F120" s="1" t="s">
        <v>12</v>
      </c>
      <c r="G120" s="1">
        <f t="shared" si="6"/>
        <v>180.19778595719987</v>
      </c>
      <c r="H120" s="1">
        <f t="shared" si="7"/>
        <v>45212</v>
      </c>
      <c r="I120" s="1">
        <f t="shared" si="8"/>
        <v>3.2879094225486512</v>
      </c>
      <c r="J120" s="1">
        <f t="shared" si="9"/>
        <v>1826.2719821052633</v>
      </c>
      <c r="K120" s="1">
        <f t="shared" si="10"/>
        <v>2378.2723338606907</v>
      </c>
      <c r="L120" s="1" t="str">
        <f t="shared" si="11"/>
        <v/>
      </c>
    </row>
    <row r="121" spans="1:12" ht="16" x14ac:dyDescent="0.25">
      <c r="A121" s="3" t="s">
        <v>60</v>
      </c>
      <c r="B121" s="3" t="s">
        <v>743</v>
      </c>
      <c r="C121" s="3">
        <v>3.84</v>
      </c>
      <c r="D121" s="3">
        <v>69.201700000000002</v>
      </c>
      <c r="E121" s="3" t="s">
        <v>82</v>
      </c>
      <c r="F121" s="1" t="s">
        <v>13</v>
      </c>
      <c r="G121" s="1">
        <f t="shared" si="6"/>
        <v>183.51900960557714</v>
      </c>
      <c r="H121" s="1">
        <f t="shared" si="7"/>
        <v>41484</v>
      </c>
      <c r="I121" s="1">
        <f t="shared" si="8"/>
        <v>3.0168016120721988</v>
      </c>
      <c r="J121" s="1">
        <f t="shared" si="9"/>
        <v>1777.1578655565668</v>
      </c>
      <c r="K121" s="1">
        <f t="shared" si="10"/>
        <v>2382.0919102560024</v>
      </c>
      <c r="L121" s="1" t="str">
        <f t="shared" si="11"/>
        <v/>
      </c>
    </row>
    <row r="122" spans="1:12" ht="16" x14ac:dyDescent="0.25">
      <c r="A122" s="3" t="s">
        <v>60</v>
      </c>
      <c r="B122" s="3" t="s">
        <v>743</v>
      </c>
      <c r="C122" s="3">
        <v>4.13</v>
      </c>
      <c r="D122" s="3">
        <v>55.918100000000003</v>
      </c>
      <c r="E122" s="3" t="s">
        <v>84</v>
      </c>
      <c r="F122" s="1" t="s">
        <v>951</v>
      </c>
      <c r="G122" s="1">
        <f t="shared" si="6"/>
        <v>306.51236978122239</v>
      </c>
      <c r="H122" s="1">
        <f t="shared" si="7"/>
        <v>63168</v>
      </c>
      <c r="I122" s="1">
        <f t="shared" si="8"/>
        <v>4.5937065912490755</v>
      </c>
      <c r="J122" s="1">
        <f t="shared" si="9"/>
        <v>2104.3562110007501</v>
      </c>
      <c r="K122" s="1">
        <f t="shared" si="10"/>
        <v>2236.2922809171264</v>
      </c>
      <c r="L122" s="1" t="str">
        <f t="shared" si="11"/>
        <v/>
      </c>
    </row>
    <row r="123" spans="1:12" ht="16" x14ac:dyDescent="0.25">
      <c r="A123" s="3" t="s">
        <v>60</v>
      </c>
      <c r="B123" s="3" t="s">
        <v>743</v>
      </c>
      <c r="C123" s="3">
        <v>3.75</v>
      </c>
      <c r="D123" s="3">
        <v>56.616300000000003</v>
      </c>
      <c r="E123" s="3" t="s">
        <v>86</v>
      </c>
      <c r="F123" s="1" t="s">
        <v>15</v>
      </c>
      <c r="G123" s="1">
        <f t="shared" si="6"/>
        <v>299.85933688070082</v>
      </c>
      <c r="H123" s="1">
        <f t="shared" si="7"/>
        <v>64668</v>
      </c>
      <c r="I123" s="1">
        <f t="shared" si="8"/>
        <v>4.7027896694987206</v>
      </c>
      <c r="J123" s="1">
        <f t="shared" si="9"/>
        <v>2099.8455214521919</v>
      </c>
      <c r="K123" s="1">
        <f t="shared" si="10"/>
        <v>2202.8783987904449</v>
      </c>
      <c r="L123" s="1" t="str">
        <f t="shared" si="11"/>
        <v/>
      </c>
    </row>
    <row r="124" spans="1:12" ht="16" x14ac:dyDescent="0.25">
      <c r="A124" s="3" t="s">
        <v>60</v>
      </c>
      <c r="B124" s="3" t="s">
        <v>743</v>
      </c>
      <c r="C124" s="3">
        <v>3.57</v>
      </c>
      <c r="D124" s="3">
        <v>72.156099999999995</v>
      </c>
      <c r="E124" s="3" t="s">
        <v>88</v>
      </c>
      <c r="F124" s="1" t="s">
        <v>23</v>
      </c>
      <c r="G124" s="1">
        <f t="shared" si="6"/>
        <v>156.98833881098477</v>
      </c>
      <c r="H124" s="1">
        <f t="shared" si="7"/>
        <v>66064</v>
      </c>
      <c r="I124" s="1">
        <f t="shared" si="8"/>
        <v>4.8043096543230579</v>
      </c>
      <c r="J124" s="1">
        <f t="shared" si="9"/>
        <v>1956.3255762277004</v>
      </c>
      <c r="K124" s="1">
        <f t="shared" si="10"/>
        <v>2185.5898390116554</v>
      </c>
      <c r="L124" s="1" t="str">
        <f t="shared" si="11"/>
        <v/>
      </c>
    </row>
    <row r="125" spans="1:12" ht="16" x14ac:dyDescent="0.25">
      <c r="A125" s="3" t="s">
        <v>384</v>
      </c>
      <c r="B125" s="3" t="s">
        <v>809</v>
      </c>
      <c r="C125" s="3">
        <v>3.92</v>
      </c>
      <c r="D125" s="3">
        <v>5.2285000000000004</v>
      </c>
      <c r="E125" s="3" t="s">
        <v>386</v>
      </c>
      <c r="F125" s="1" t="s">
        <v>1</v>
      </c>
      <c r="G125" s="1">
        <f t="shared" si="6"/>
        <v>912.66950096796791</v>
      </c>
      <c r="H125" s="1">
        <f t="shared" si="7"/>
        <v>76549</v>
      </c>
      <c r="I125" s="1">
        <f t="shared" si="8"/>
        <v>5.56680037128808</v>
      </c>
      <c r="J125" s="1">
        <f t="shared" si="9"/>
        <v>2399.3158757358242</v>
      </c>
      <c r="K125" s="1">
        <f t="shared" si="10"/>
        <v>1511.6787820442246</v>
      </c>
      <c r="L125" s="1" t="str">
        <f t="shared" si="11"/>
        <v/>
      </c>
    </row>
    <row r="126" spans="1:12" ht="16" x14ac:dyDescent="0.25">
      <c r="A126" s="3" t="s">
        <v>384</v>
      </c>
      <c r="B126" s="3" t="s">
        <v>743</v>
      </c>
      <c r="C126" s="3">
        <v>4.6900000000000004</v>
      </c>
      <c r="D126" s="3">
        <v>10.0158</v>
      </c>
      <c r="E126" s="3" t="s">
        <v>388</v>
      </c>
      <c r="F126" s="1" t="s">
        <v>3</v>
      </c>
      <c r="G126" s="1">
        <f t="shared" si="6"/>
        <v>838.8646969542624</v>
      </c>
      <c r="H126" s="1">
        <f t="shared" si="7"/>
        <v>76409</v>
      </c>
      <c r="I126" s="1">
        <f t="shared" si="8"/>
        <v>5.5566192839847801</v>
      </c>
      <c r="J126" s="1">
        <f t="shared" si="9"/>
        <v>2357.2635195258699</v>
      </c>
      <c r="K126" s="1">
        <f t="shared" si="10"/>
        <v>1572.9821776043309</v>
      </c>
      <c r="L126" s="1" t="str">
        <f t="shared" si="11"/>
        <v/>
      </c>
    </row>
    <row r="127" spans="1:12" ht="16" x14ac:dyDescent="0.25">
      <c r="A127" s="3" t="s">
        <v>384</v>
      </c>
      <c r="B127" s="3" t="s">
        <v>743</v>
      </c>
      <c r="C127" s="3">
        <v>4.49</v>
      </c>
      <c r="D127" s="3">
        <v>10.058299999999999</v>
      </c>
      <c r="E127" s="3" t="s">
        <v>390</v>
      </c>
      <c r="F127" s="1" t="s">
        <v>4</v>
      </c>
      <c r="G127" s="1">
        <f t="shared" si="6"/>
        <v>838.23302322714119</v>
      </c>
      <c r="H127" s="1">
        <f t="shared" si="7"/>
        <v>77051</v>
      </c>
      <c r="I127" s="1">
        <f t="shared" si="8"/>
        <v>5.6033068414756286</v>
      </c>
      <c r="J127" s="1">
        <f t="shared" si="9"/>
        <v>2326.9958591246154</v>
      </c>
      <c r="K127" s="1">
        <f t="shared" si="10"/>
        <v>1548.1488162977523</v>
      </c>
      <c r="L127" s="1" t="str">
        <f t="shared" si="11"/>
        <v/>
      </c>
    </row>
    <row r="128" spans="1:12" ht="16" x14ac:dyDescent="0.25">
      <c r="A128" s="7" t="s">
        <v>516</v>
      </c>
      <c r="B128" s="7" t="s">
        <v>833</v>
      </c>
      <c r="C128" s="7">
        <v>0.46</v>
      </c>
      <c r="D128" s="7">
        <v>-57.236800000000002</v>
      </c>
      <c r="E128" s="7" t="s">
        <v>518</v>
      </c>
      <c r="F128" s="8" t="s">
        <v>1</v>
      </c>
      <c r="G128" s="8">
        <f t="shared" si="6"/>
        <v>3401.7414478180872</v>
      </c>
      <c r="H128" s="8">
        <f t="shared" si="7"/>
        <v>5863</v>
      </c>
      <c r="I128" s="8">
        <f t="shared" si="8"/>
        <v>0.42636939185178141</v>
      </c>
      <c r="J128" s="8">
        <f t="shared" si="9"/>
        <v>393.14871614654021</v>
      </c>
      <c r="K128" s="8">
        <f t="shared" si="10"/>
        <v>-897.194592356665</v>
      </c>
      <c r="L128" s="1" t="str">
        <f t="shared" si="11"/>
        <v>YES</v>
      </c>
    </row>
    <row r="129" spans="1:12" ht="16" x14ac:dyDescent="0.25">
      <c r="A129" s="3" t="s">
        <v>516</v>
      </c>
      <c r="B129" s="3" t="s">
        <v>834</v>
      </c>
      <c r="C129" s="3">
        <v>2.79</v>
      </c>
      <c r="D129" s="3">
        <v>-5.0865</v>
      </c>
      <c r="E129" s="3" t="s">
        <v>520</v>
      </c>
      <c r="F129" s="1" t="s">
        <v>2</v>
      </c>
      <c r="G129" s="1">
        <f t="shared" si="6"/>
        <v>1092.9637174675104</v>
      </c>
      <c r="H129" s="1">
        <f t="shared" si="7"/>
        <v>18470</v>
      </c>
      <c r="I129" s="1">
        <f t="shared" si="8"/>
        <v>1.3431763035139694</v>
      </c>
      <c r="J129" s="1">
        <f t="shared" si="9"/>
        <v>735.22795025384607</v>
      </c>
      <c r="K129" s="1">
        <f t="shared" si="10"/>
        <v>1953.3622701617332</v>
      </c>
      <c r="L129" s="1" t="str">
        <f t="shared" si="11"/>
        <v/>
      </c>
    </row>
    <row r="130" spans="1:12" ht="16" x14ac:dyDescent="0.25">
      <c r="A130" s="3" t="s">
        <v>516</v>
      </c>
      <c r="B130" s="3" t="s">
        <v>835</v>
      </c>
      <c r="C130" s="3">
        <v>2.95</v>
      </c>
      <c r="D130" s="3">
        <v>-13.5085</v>
      </c>
      <c r="E130" s="3" t="s">
        <v>522</v>
      </c>
      <c r="F130" s="1" t="s">
        <v>3</v>
      </c>
      <c r="G130" s="1">
        <f t="shared" ref="G130:G193" si="12">TAN(PI()/4-D130*PI()/360)*1000</f>
        <v>1268.6875031328675</v>
      </c>
      <c r="H130" s="1">
        <f t="shared" ref="H130:H193" si="13">(MID(E130,1,2)*60+MID(E130,5,2))*60+MID(E130,9,2)</f>
        <v>14281</v>
      </c>
      <c r="I130" s="1">
        <f t="shared" ref="I130:I193" si="14">PI()*H130/43200</f>
        <v>1.0385436269887924</v>
      </c>
      <c r="J130" s="1">
        <f t="shared" ref="J130:J193" si="15">1800-SIN(I130)*G130</f>
        <v>706.81502842303166</v>
      </c>
      <c r="K130" s="1">
        <f t="shared" ref="K130:K193" si="16">2200-COS(I130)*G130</f>
        <v>1556.1719185032603</v>
      </c>
      <c r="L130" s="1" t="str">
        <f t="shared" ref="L130:L193" si="17">IF(G130&gt;1650,"YES","")</f>
        <v/>
      </c>
    </row>
    <row r="131" spans="1:12" ht="16" x14ac:dyDescent="0.25">
      <c r="A131" s="7" t="s">
        <v>516</v>
      </c>
      <c r="B131" s="7" t="s">
        <v>836</v>
      </c>
      <c r="C131" s="7">
        <v>2.91</v>
      </c>
      <c r="D131" s="7">
        <v>-40.304699999999997</v>
      </c>
      <c r="E131" s="7" t="s">
        <v>524</v>
      </c>
      <c r="F131" s="8" t="s">
        <v>8</v>
      </c>
      <c r="G131" s="8">
        <f t="shared" si="12"/>
        <v>2159.4798881494876</v>
      </c>
      <c r="H131" s="8">
        <f t="shared" si="13"/>
        <v>10696</v>
      </c>
      <c r="I131" s="8">
        <f t="shared" si="14"/>
        <v>0.77783506997213947</v>
      </c>
      <c r="J131" s="8">
        <f t="shared" si="15"/>
        <v>284.60940307456167</v>
      </c>
      <c r="K131" s="8">
        <f t="shared" si="16"/>
        <v>661.51219502002982</v>
      </c>
      <c r="L131" s="1" t="str">
        <f t="shared" si="17"/>
        <v>YES</v>
      </c>
    </row>
    <row r="132" spans="1:12" ht="16" x14ac:dyDescent="0.25">
      <c r="A132" s="3" t="s">
        <v>279</v>
      </c>
      <c r="B132" s="3" t="s">
        <v>789</v>
      </c>
      <c r="C132" s="3">
        <v>1.58</v>
      </c>
      <c r="D132" s="3">
        <v>31.888300000000001</v>
      </c>
      <c r="E132" s="3" t="s">
        <v>281</v>
      </c>
      <c r="F132" s="1" t="s">
        <v>1</v>
      </c>
      <c r="G132" s="1">
        <f t="shared" si="12"/>
        <v>555.58401241495665</v>
      </c>
      <c r="H132" s="1">
        <f t="shared" si="13"/>
        <v>27276</v>
      </c>
      <c r="I132" s="1">
        <f t="shared" si="14"/>
        <v>1.9835666948915553</v>
      </c>
      <c r="J132" s="1">
        <f t="shared" si="15"/>
        <v>1291.0778163450148</v>
      </c>
      <c r="K132" s="1">
        <f t="shared" si="16"/>
        <v>2422.8717250683544</v>
      </c>
      <c r="L132" s="1" t="str">
        <f t="shared" si="17"/>
        <v/>
      </c>
    </row>
    <row r="133" spans="1:12" ht="16" x14ac:dyDescent="0.25">
      <c r="A133" s="3" t="s">
        <v>279</v>
      </c>
      <c r="B133" s="3" t="s">
        <v>790</v>
      </c>
      <c r="C133" s="3">
        <v>1.1599999999999999</v>
      </c>
      <c r="D133" s="3">
        <v>28.026199999999999</v>
      </c>
      <c r="E133" s="3" t="s">
        <v>283</v>
      </c>
      <c r="F133" s="1" t="s">
        <v>2</v>
      </c>
      <c r="G133" s="1">
        <f t="shared" si="12"/>
        <v>600.5494776133653</v>
      </c>
      <c r="H133" s="1">
        <f t="shared" si="13"/>
        <v>27918</v>
      </c>
      <c r="I133" s="1">
        <f t="shared" si="14"/>
        <v>2.0302542523824036</v>
      </c>
      <c r="J133" s="1">
        <f t="shared" si="15"/>
        <v>1261.7316957874414</v>
      </c>
      <c r="K133" s="1">
        <f t="shared" si="16"/>
        <v>2466.3210613936167</v>
      </c>
      <c r="L133" s="1" t="str">
        <f t="shared" si="17"/>
        <v/>
      </c>
    </row>
    <row r="134" spans="1:12" ht="16" x14ac:dyDescent="0.25">
      <c r="A134" s="3" t="s">
        <v>279</v>
      </c>
      <c r="B134" s="3" t="s">
        <v>791</v>
      </c>
      <c r="C134" s="3">
        <v>1.93</v>
      </c>
      <c r="D134" s="3">
        <v>16.399000000000001</v>
      </c>
      <c r="E134" s="3" t="s">
        <v>285</v>
      </c>
      <c r="F134" s="1" t="s">
        <v>3</v>
      </c>
      <c r="G134" s="1">
        <f t="shared" si="12"/>
        <v>748.1091895043254</v>
      </c>
      <c r="H134" s="1">
        <f t="shared" si="13"/>
        <v>23862</v>
      </c>
      <c r="I134" s="1">
        <f t="shared" si="14"/>
        <v>1.7352936087953619</v>
      </c>
      <c r="J134" s="1">
        <f t="shared" si="15"/>
        <v>1061.9896835981356</v>
      </c>
      <c r="K134" s="1">
        <f t="shared" si="16"/>
        <v>2322.5076826376153</v>
      </c>
      <c r="L134" s="1" t="str">
        <f t="shared" si="17"/>
        <v/>
      </c>
    </row>
    <row r="135" spans="1:12" ht="16" x14ac:dyDescent="0.25">
      <c r="A135" s="3" t="s">
        <v>279</v>
      </c>
      <c r="B135" s="3" t="s">
        <v>792</v>
      </c>
      <c r="C135" s="3">
        <v>3.53</v>
      </c>
      <c r="D135" s="3">
        <v>21.982299999999999</v>
      </c>
      <c r="E135" s="3" t="s">
        <v>287</v>
      </c>
      <c r="F135" s="1" t="s">
        <v>4</v>
      </c>
      <c r="G135" s="1">
        <f t="shared" si="12"/>
        <v>674.73327603555072</v>
      </c>
      <c r="H135" s="1">
        <f t="shared" si="13"/>
        <v>26407</v>
      </c>
      <c r="I135" s="1">
        <f t="shared" si="14"/>
        <v>1.9203712315589274</v>
      </c>
      <c r="J135" s="1">
        <f t="shared" si="15"/>
        <v>1166.0756773404764</v>
      </c>
      <c r="K135" s="1">
        <f t="shared" si="16"/>
        <v>2431.0951036485435</v>
      </c>
      <c r="L135" s="1" t="str">
        <f t="shared" si="17"/>
        <v/>
      </c>
    </row>
    <row r="136" spans="1:12" ht="16" x14ac:dyDescent="0.25">
      <c r="A136" s="3" t="s">
        <v>279</v>
      </c>
      <c r="B136" s="3" t="s">
        <v>793</v>
      </c>
      <c r="C136" s="3">
        <v>3.06</v>
      </c>
      <c r="D136" s="3">
        <v>25.116399999999999</v>
      </c>
      <c r="E136" s="3" t="s">
        <v>289</v>
      </c>
      <c r="F136" s="1" t="s">
        <v>5</v>
      </c>
      <c r="G136" s="1">
        <f t="shared" si="12"/>
        <v>635.64313859341564</v>
      </c>
      <c r="H136" s="1">
        <f t="shared" si="13"/>
        <v>24235</v>
      </c>
      <c r="I136" s="1">
        <f t="shared" si="14"/>
        <v>1.7624189342534406</v>
      </c>
      <c r="J136" s="1">
        <f t="shared" si="15"/>
        <v>1175.9913564436456</v>
      </c>
      <c r="K136" s="1">
        <f t="shared" si="16"/>
        <v>2321.0595407551455</v>
      </c>
      <c r="L136" s="1" t="str">
        <f t="shared" si="17"/>
        <v/>
      </c>
    </row>
    <row r="137" spans="1:12" ht="16" x14ac:dyDescent="0.25">
      <c r="A137" s="3" t="s">
        <v>279</v>
      </c>
      <c r="B137" s="3" t="s">
        <v>794</v>
      </c>
      <c r="C137" s="3">
        <v>3.29</v>
      </c>
      <c r="D137" s="3">
        <v>22.514399999999998</v>
      </c>
      <c r="E137" s="3" t="s">
        <v>291</v>
      </c>
      <c r="F137" s="1" t="s">
        <v>7</v>
      </c>
      <c r="G137" s="1">
        <f t="shared" si="12"/>
        <v>667.9968853166489</v>
      </c>
      <c r="H137" s="1">
        <f t="shared" si="13"/>
        <v>22492</v>
      </c>
      <c r="I137" s="1">
        <f t="shared" si="14"/>
        <v>1.6356643973273526</v>
      </c>
      <c r="J137" s="1">
        <f t="shared" si="15"/>
        <v>1133.4080428166717</v>
      </c>
      <c r="K137" s="1">
        <f t="shared" si="16"/>
        <v>2243.3012864848611</v>
      </c>
      <c r="L137" s="1" t="str">
        <f t="shared" si="17"/>
        <v/>
      </c>
    </row>
    <row r="138" spans="1:12" ht="16" x14ac:dyDescent="0.25">
      <c r="A138" s="3" t="s">
        <v>279</v>
      </c>
      <c r="B138" s="3" t="s">
        <v>795</v>
      </c>
      <c r="C138" s="3">
        <v>2.88</v>
      </c>
      <c r="D138" s="3">
        <v>22.506599999999999</v>
      </c>
      <c r="E138" s="3" t="s">
        <v>293</v>
      </c>
      <c r="F138" s="1" t="s">
        <v>14</v>
      </c>
      <c r="G138" s="1">
        <f t="shared" si="12"/>
        <v>668.09533085482053</v>
      </c>
      <c r="H138" s="1">
        <f t="shared" si="13"/>
        <v>22977</v>
      </c>
      <c r="I138" s="1">
        <f t="shared" si="14"/>
        <v>1.6709345926280714</v>
      </c>
      <c r="J138" s="1">
        <f t="shared" si="15"/>
        <v>1135.2515914385149</v>
      </c>
      <c r="K138" s="1">
        <f t="shared" si="16"/>
        <v>2266.7901521557269</v>
      </c>
      <c r="L138" s="1" t="str">
        <f t="shared" si="17"/>
        <v/>
      </c>
    </row>
    <row r="139" spans="1:12" ht="16" x14ac:dyDescent="0.25">
      <c r="A139" s="3" t="s">
        <v>279</v>
      </c>
      <c r="B139" s="3" t="s">
        <v>743</v>
      </c>
      <c r="C139" s="3">
        <v>3.35</v>
      </c>
      <c r="D139" s="3">
        <v>12.8955</v>
      </c>
      <c r="E139" s="3" t="s">
        <v>295</v>
      </c>
      <c r="F139" s="1" t="s">
        <v>15</v>
      </c>
      <c r="G139" s="1">
        <f t="shared" si="12"/>
        <v>796.92593011507472</v>
      </c>
      <c r="H139" s="1">
        <f t="shared" si="13"/>
        <v>28115</v>
      </c>
      <c r="I139" s="1">
        <f t="shared" si="14"/>
        <v>2.0445804966591905</v>
      </c>
      <c r="J139" s="1">
        <f t="shared" si="15"/>
        <v>1090.8569672315111</v>
      </c>
      <c r="K139" s="1">
        <f t="shared" si="16"/>
        <v>2563.6029388848319</v>
      </c>
      <c r="L139" s="1" t="str">
        <f t="shared" si="17"/>
        <v/>
      </c>
    </row>
    <row r="140" spans="1:12" ht="16" x14ac:dyDescent="0.25">
      <c r="A140" s="3" t="s">
        <v>190</v>
      </c>
      <c r="B140" s="3" t="s">
        <v>771</v>
      </c>
      <c r="C140" s="3">
        <v>3.06</v>
      </c>
      <c r="D140" s="3">
        <v>14.3916</v>
      </c>
      <c r="E140" s="3" t="s">
        <v>192</v>
      </c>
      <c r="F140" s="1" t="s">
        <v>1</v>
      </c>
      <c r="G140" s="1">
        <f t="shared" si="12"/>
        <v>775.79692690727586</v>
      </c>
      <c r="H140" s="1">
        <f t="shared" si="13"/>
        <v>62078</v>
      </c>
      <c r="I140" s="1">
        <f t="shared" si="14"/>
        <v>4.5144395543876659</v>
      </c>
      <c r="J140" s="1">
        <f t="shared" si="15"/>
        <v>2560.6470894238714</v>
      </c>
      <c r="K140" s="1">
        <f t="shared" si="16"/>
        <v>2352.5676150097584</v>
      </c>
      <c r="L140" s="1" t="str">
        <f t="shared" si="17"/>
        <v/>
      </c>
    </row>
    <row r="141" spans="1:12" ht="16" x14ac:dyDescent="0.25">
      <c r="A141" s="3" t="s">
        <v>190</v>
      </c>
      <c r="B141" s="3" t="s">
        <v>743</v>
      </c>
      <c r="C141" s="3">
        <v>2.81</v>
      </c>
      <c r="D141" s="3">
        <v>21.489699999999999</v>
      </c>
      <c r="E141" s="3" t="s">
        <v>194</v>
      </c>
      <c r="F141" s="1" t="s">
        <v>2</v>
      </c>
      <c r="G141" s="1">
        <f t="shared" si="12"/>
        <v>681.00732710558862</v>
      </c>
      <c r="H141" s="1">
        <f t="shared" si="13"/>
        <v>59413</v>
      </c>
      <c r="I141" s="1">
        <f t="shared" si="14"/>
        <v>4.320635285364129</v>
      </c>
      <c r="J141" s="1">
        <f t="shared" si="15"/>
        <v>2429.4148272362449</v>
      </c>
      <c r="K141" s="1">
        <f t="shared" si="16"/>
        <v>2460.0152972935748</v>
      </c>
      <c r="L141" s="1" t="str">
        <f t="shared" si="17"/>
        <v/>
      </c>
    </row>
    <row r="142" spans="1:12" ht="16" x14ac:dyDescent="0.25">
      <c r="A142" s="3" t="s">
        <v>190</v>
      </c>
      <c r="B142" s="3" t="s">
        <v>743</v>
      </c>
      <c r="C142" s="3">
        <v>3.74</v>
      </c>
      <c r="D142" s="3">
        <v>19.153099999999998</v>
      </c>
      <c r="E142" s="3" t="s">
        <v>196</v>
      </c>
      <c r="F142" s="1" t="s">
        <v>3</v>
      </c>
      <c r="G142" s="1">
        <f t="shared" si="12"/>
        <v>711.27917174954928</v>
      </c>
      <c r="H142" s="1">
        <f t="shared" si="13"/>
        <v>58860</v>
      </c>
      <c r="I142" s="1">
        <f t="shared" si="14"/>
        <v>4.2804199905160933</v>
      </c>
      <c r="J142" s="1">
        <f t="shared" si="15"/>
        <v>2445.943324508311</v>
      </c>
      <c r="K142" s="1">
        <f t="shared" si="16"/>
        <v>2497.7839513605054</v>
      </c>
      <c r="L142" s="1" t="str">
        <f t="shared" si="17"/>
        <v/>
      </c>
    </row>
    <row r="143" spans="1:12" ht="16" x14ac:dyDescent="0.25">
      <c r="A143" s="3" t="s">
        <v>190</v>
      </c>
      <c r="B143" s="3" t="s">
        <v>772</v>
      </c>
      <c r="C143" s="3">
        <v>3.12</v>
      </c>
      <c r="D143" s="3">
        <v>24.839200000000002</v>
      </c>
      <c r="E143" s="3" t="s">
        <v>198</v>
      </c>
      <c r="F143" s="1" t="s">
        <v>4</v>
      </c>
      <c r="G143" s="1">
        <f t="shared" si="12"/>
        <v>639.04479080453257</v>
      </c>
      <c r="H143" s="1">
        <f t="shared" si="13"/>
        <v>62101</v>
      </c>
      <c r="I143" s="1">
        <f t="shared" si="14"/>
        <v>4.5161121615874942</v>
      </c>
      <c r="J143" s="1">
        <f t="shared" si="15"/>
        <v>2426.7747890460978</v>
      </c>
      <c r="K143" s="1">
        <f t="shared" si="16"/>
        <v>2324.6258740014619</v>
      </c>
      <c r="L143" s="1" t="str">
        <f t="shared" si="17"/>
        <v/>
      </c>
    </row>
    <row r="144" spans="1:12" ht="16" x14ac:dyDescent="0.25">
      <c r="A144" s="3" t="s">
        <v>190</v>
      </c>
      <c r="B144" s="3" t="s">
        <v>743</v>
      </c>
      <c r="C144" s="3">
        <v>3.92</v>
      </c>
      <c r="D144" s="3">
        <v>30.003799999999998</v>
      </c>
      <c r="E144" s="3" t="s">
        <v>194</v>
      </c>
      <c r="F144" s="1" t="s">
        <v>5</v>
      </c>
      <c r="G144" s="1">
        <f t="shared" si="12"/>
        <v>577.3060550284016</v>
      </c>
      <c r="H144" s="1">
        <f t="shared" si="13"/>
        <v>59413</v>
      </c>
      <c r="I144" s="1">
        <f t="shared" si="14"/>
        <v>4.320635285364129</v>
      </c>
      <c r="J144" s="1">
        <f t="shared" si="15"/>
        <v>2333.5698698463498</v>
      </c>
      <c r="K144" s="1">
        <f t="shared" si="16"/>
        <v>2420.4211313930796</v>
      </c>
      <c r="L144" s="1" t="str">
        <f t="shared" si="17"/>
        <v/>
      </c>
    </row>
    <row r="145" spans="1:12" ht="16" x14ac:dyDescent="0.25">
      <c r="A145" s="3" t="s">
        <v>190</v>
      </c>
      <c r="B145" s="3" t="s">
        <v>743</v>
      </c>
      <c r="C145" s="3">
        <v>2.81</v>
      </c>
      <c r="D145" s="3">
        <v>31.601500000000001</v>
      </c>
      <c r="E145" s="3" t="s">
        <v>201</v>
      </c>
      <c r="F145" s="1" t="s">
        <v>6</v>
      </c>
      <c r="G145" s="1">
        <f t="shared" si="12"/>
        <v>558.86393112910594</v>
      </c>
      <c r="H145" s="1">
        <f t="shared" si="13"/>
        <v>60077</v>
      </c>
      <c r="I145" s="1">
        <f t="shared" si="14"/>
        <v>4.368922728002639</v>
      </c>
      <c r="J145" s="1">
        <f t="shared" si="15"/>
        <v>2326.2223956080429</v>
      </c>
      <c r="K145" s="1">
        <f t="shared" si="16"/>
        <v>2388.1990538701252</v>
      </c>
      <c r="L145" s="1" t="str">
        <f t="shared" si="17"/>
        <v/>
      </c>
    </row>
    <row r="146" spans="1:12" ht="16" x14ac:dyDescent="0.25">
      <c r="A146" s="3" t="s">
        <v>190</v>
      </c>
      <c r="B146" s="3" t="s">
        <v>743</v>
      </c>
      <c r="C146" s="3">
        <v>3.48</v>
      </c>
      <c r="D146" s="3">
        <v>38.869199999999999</v>
      </c>
      <c r="E146" s="3" t="s">
        <v>203</v>
      </c>
      <c r="F146" s="1" t="s">
        <v>7</v>
      </c>
      <c r="G146" s="1">
        <f t="shared" si="12"/>
        <v>478.37742715928238</v>
      </c>
      <c r="H146" s="1">
        <f t="shared" si="13"/>
        <v>60173</v>
      </c>
      <c r="I146" s="1">
        <f t="shared" si="14"/>
        <v>4.3759040450106159</v>
      </c>
      <c r="J146" s="1">
        <f t="shared" si="15"/>
        <v>2251.550531766638</v>
      </c>
      <c r="K146" s="1">
        <f t="shared" si="16"/>
        <v>2357.9464468634887</v>
      </c>
      <c r="L146" s="1" t="str">
        <f t="shared" si="17"/>
        <v/>
      </c>
    </row>
    <row r="147" spans="1:12" ht="16" x14ac:dyDescent="0.25">
      <c r="A147" s="3" t="s">
        <v>190</v>
      </c>
      <c r="B147" s="3" t="s">
        <v>743</v>
      </c>
      <c r="C147" s="3">
        <v>3.84</v>
      </c>
      <c r="D147" s="3">
        <v>37.2303</v>
      </c>
      <c r="E147" s="3" t="s">
        <v>205</v>
      </c>
      <c r="F147" s="1" t="s">
        <v>8</v>
      </c>
      <c r="G147" s="1">
        <f t="shared" si="12"/>
        <v>496.07477985019227</v>
      </c>
      <c r="H147" s="1">
        <f t="shared" si="13"/>
        <v>58048</v>
      </c>
      <c r="I147" s="1">
        <f t="shared" si="14"/>
        <v>4.2213696841569517</v>
      </c>
      <c r="J147" s="1">
        <f t="shared" si="15"/>
        <v>2237.4648806118817</v>
      </c>
      <c r="K147" s="1">
        <f t="shared" si="16"/>
        <v>2433.9116616046513</v>
      </c>
      <c r="L147" s="1" t="str">
        <f t="shared" si="17"/>
        <v/>
      </c>
    </row>
    <row r="148" spans="1:12" ht="16" x14ac:dyDescent="0.25">
      <c r="A148" s="3" t="s">
        <v>190</v>
      </c>
      <c r="B148" s="3" t="s">
        <v>743</v>
      </c>
      <c r="C148" s="3">
        <v>3.8</v>
      </c>
      <c r="D148" s="3">
        <v>46.313699999999997</v>
      </c>
      <c r="E148" s="3" t="s">
        <v>207</v>
      </c>
      <c r="F148" s="1" t="s">
        <v>9</v>
      </c>
      <c r="G148" s="1">
        <f t="shared" si="12"/>
        <v>400.8453173759799</v>
      </c>
      <c r="H148" s="1">
        <f t="shared" si="13"/>
        <v>61176</v>
      </c>
      <c r="I148" s="1">
        <f t="shared" si="14"/>
        <v>4.4488442633335463</v>
      </c>
      <c r="J148" s="1">
        <f t="shared" si="15"/>
        <v>2187.0051831426053</v>
      </c>
      <c r="K148" s="1">
        <f t="shared" si="16"/>
        <v>2304.4220124447361</v>
      </c>
      <c r="L148" s="1" t="str">
        <f t="shared" si="17"/>
        <v/>
      </c>
    </row>
    <row r="149" spans="1:12" ht="16" x14ac:dyDescent="0.25">
      <c r="A149" s="3" t="s">
        <v>190</v>
      </c>
      <c r="B149" s="3" t="s">
        <v>743</v>
      </c>
      <c r="C149" s="3">
        <v>3.16</v>
      </c>
      <c r="D149" s="3">
        <v>36.4255</v>
      </c>
      <c r="E149" s="3" t="s">
        <v>209</v>
      </c>
      <c r="F149" s="1" t="s">
        <v>17</v>
      </c>
      <c r="G149" s="1">
        <f t="shared" si="12"/>
        <v>504.85706876890356</v>
      </c>
      <c r="H149" s="1">
        <f t="shared" si="13"/>
        <v>62102</v>
      </c>
      <c r="I149" s="1">
        <f t="shared" si="14"/>
        <v>4.5161848836396601</v>
      </c>
      <c r="J149" s="1">
        <f t="shared" si="15"/>
        <v>2295.17070170537</v>
      </c>
      <c r="K149" s="1">
        <f t="shared" si="16"/>
        <v>2298.4207095002921</v>
      </c>
      <c r="L149" s="1" t="str">
        <f t="shared" si="17"/>
        <v/>
      </c>
    </row>
    <row r="150" spans="1:12" ht="16" x14ac:dyDescent="0.25">
      <c r="A150" s="3" t="s">
        <v>190</v>
      </c>
      <c r="B150" s="3" t="s">
        <v>743</v>
      </c>
      <c r="C150" s="3">
        <v>4.2</v>
      </c>
      <c r="D150" s="3">
        <v>43.182499999999997</v>
      </c>
      <c r="E150" s="3" t="s">
        <v>211</v>
      </c>
      <c r="F150" s="1" t="s">
        <v>19</v>
      </c>
      <c r="G150" s="1">
        <f t="shared" si="12"/>
        <v>432.91996861498717</v>
      </c>
      <c r="H150" s="1">
        <f t="shared" si="13"/>
        <v>63662</v>
      </c>
      <c r="I150" s="1">
        <f t="shared" si="14"/>
        <v>4.6296312850192916</v>
      </c>
      <c r="J150" s="1">
        <f t="shared" si="15"/>
        <v>2231.4383155740238</v>
      </c>
      <c r="K150" s="1">
        <f t="shared" si="16"/>
        <v>2235.7865768165993</v>
      </c>
      <c r="L150" s="1" t="str">
        <f t="shared" si="17"/>
        <v/>
      </c>
    </row>
    <row r="151" spans="1:12" ht="16" x14ac:dyDescent="0.25">
      <c r="A151" s="3" t="s">
        <v>190</v>
      </c>
      <c r="B151" s="3" t="s">
        <v>743</v>
      </c>
      <c r="C151" s="3">
        <v>3.89</v>
      </c>
      <c r="D151" s="3">
        <v>46.09</v>
      </c>
      <c r="E151" s="3" t="s">
        <v>213</v>
      </c>
      <c r="F151" s="1" t="s">
        <v>20</v>
      </c>
      <c r="G151" s="1">
        <f t="shared" si="12"/>
        <v>403.11291110818786</v>
      </c>
      <c r="H151" s="1">
        <f t="shared" si="13"/>
        <v>62622</v>
      </c>
      <c r="I151" s="1">
        <f t="shared" si="14"/>
        <v>4.5540003507662048</v>
      </c>
      <c r="J151" s="1">
        <f t="shared" si="15"/>
        <v>2198.0670348268513</v>
      </c>
      <c r="K151" s="1">
        <f t="shared" si="16"/>
        <v>2263.581875454222</v>
      </c>
      <c r="L151" s="1" t="str">
        <f t="shared" si="17"/>
        <v/>
      </c>
    </row>
    <row r="152" spans="1:12" ht="16" x14ac:dyDescent="0.25">
      <c r="A152" s="3" t="s">
        <v>190</v>
      </c>
      <c r="B152" s="3" t="s">
        <v>743</v>
      </c>
      <c r="C152" s="3">
        <v>4.2300000000000004</v>
      </c>
      <c r="D152" s="3">
        <v>44.133600000000001</v>
      </c>
      <c r="E152" s="3" t="s">
        <v>215</v>
      </c>
      <c r="F152" s="1" t="s">
        <v>22</v>
      </c>
      <c r="G152" s="1">
        <f t="shared" si="12"/>
        <v>423.09954931767322</v>
      </c>
      <c r="H152" s="1">
        <f t="shared" si="13"/>
        <v>61566</v>
      </c>
      <c r="I152" s="1">
        <f t="shared" si="14"/>
        <v>4.4772058636784537</v>
      </c>
      <c r="J152" s="1">
        <f t="shared" si="15"/>
        <v>2211.4523327423672</v>
      </c>
      <c r="K152" s="1">
        <f t="shared" si="16"/>
        <v>2298.5911076805742</v>
      </c>
      <c r="L152" s="1" t="str">
        <f t="shared" si="17"/>
        <v/>
      </c>
    </row>
    <row r="153" spans="1:12" ht="16" x14ac:dyDescent="0.25">
      <c r="A153" s="3" t="s">
        <v>459</v>
      </c>
      <c r="B153" s="3" t="s">
        <v>824</v>
      </c>
      <c r="C153" s="3">
        <v>1.98</v>
      </c>
      <c r="D153" s="3">
        <v>-8.6585999999999999</v>
      </c>
      <c r="E153" s="3" t="s">
        <v>461</v>
      </c>
      <c r="F153" s="1" t="s">
        <v>1</v>
      </c>
      <c r="G153" s="1">
        <f t="shared" si="12"/>
        <v>1163.8105650582675</v>
      </c>
      <c r="H153" s="1">
        <f t="shared" si="13"/>
        <v>34055</v>
      </c>
      <c r="I153" s="1">
        <f t="shared" si="14"/>
        <v>2.4765494865277868</v>
      </c>
      <c r="J153" s="1">
        <f t="shared" si="15"/>
        <v>1081.8205293864512</v>
      </c>
      <c r="K153" s="1">
        <f t="shared" si="16"/>
        <v>3115.7910675096618</v>
      </c>
      <c r="L153" s="1" t="str">
        <f t="shared" si="17"/>
        <v/>
      </c>
    </row>
    <row r="154" spans="1:12" ht="16" x14ac:dyDescent="0.25">
      <c r="A154" s="3" t="s">
        <v>459</v>
      </c>
      <c r="B154" s="3" t="s">
        <v>743</v>
      </c>
      <c r="C154" s="3">
        <v>4.28</v>
      </c>
      <c r="D154" s="3">
        <v>-2.7692000000000001</v>
      </c>
      <c r="E154" s="3" t="s">
        <v>463</v>
      </c>
      <c r="F154" s="1" t="s">
        <v>2</v>
      </c>
      <c r="G154" s="1">
        <f t="shared" si="12"/>
        <v>1049.5384387248125</v>
      </c>
      <c r="H154" s="1">
        <f t="shared" si="13"/>
        <v>42778</v>
      </c>
      <c r="I154" s="1">
        <f t="shared" si="14"/>
        <v>3.1109039475755593</v>
      </c>
      <c r="J154" s="1">
        <f t="shared" si="15"/>
        <v>1767.7960788831224</v>
      </c>
      <c r="K154" s="1">
        <f t="shared" si="16"/>
        <v>3249.0442516050575</v>
      </c>
      <c r="L154" s="1" t="str">
        <f t="shared" si="17"/>
        <v/>
      </c>
    </row>
    <row r="155" spans="1:12" ht="16" x14ac:dyDescent="0.25">
      <c r="A155" s="3" t="s">
        <v>459</v>
      </c>
      <c r="B155" s="3" t="s">
        <v>743</v>
      </c>
      <c r="C155" s="3">
        <v>2.99</v>
      </c>
      <c r="D155" s="3">
        <v>-23.962199999999999</v>
      </c>
      <c r="E155" s="3" t="s">
        <v>465</v>
      </c>
      <c r="F155" s="1" t="s">
        <v>3</v>
      </c>
      <c r="G155" s="1">
        <f t="shared" si="12"/>
        <v>1538.753485192437</v>
      </c>
      <c r="H155" s="1">
        <f t="shared" si="13"/>
        <v>47936</v>
      </c>
      <c r="I155" s="1">
        <f t="shared" si="14"/>
        <v>3.4860042926500077</v>
      </c>
      <c r="J155" s="1">
        <f t="shared" si="15"/>
        <v>2319.5492302186613</v>
      </c>
      <c r="K155" s="1">
        <f t="shared" si="16"/>
        <v>3648.3890656764388</v>
      </c>
      <c r="L155" s="1" t="str">
        <f t="shared" si="17"/>
        <v/>
      </c>
    </row>
    <row r="156" spans="1:12" ht="16" x14ac:dyDescent="0.25">
      <c r="A156" s="3" t="s">
        <v>459</v>
      </c>
      <c r="B156" s="3" t="s">
        <v>743</v>
      </c>
      <c r="C156" s="3">
        <v>4.1399999999999997</v>
      </c>
      <c r="D156" s="3">
        <v>5.7031000000000001</v>
      </c>
      <c r="E156" s="3" t="s">
        <v>467</v>
      </c>
      <c r="F156" s="1" t="s">
        <v>4</v>
      </c>
      <c r="G156" s="1">
        <f t="shared" si="12"/>
        <v>905.10651365198089</v>
      </c>
      <c r="H156" s="1">
        <f t="shared" si="13"/>
        <v>37922</v>
      </c>
      <c r="I156" s="1">
        <f t="shared" si="14"/>
        <v>2.7577656622553737</v>
      </c>
      <c r="J156" s="1">
        <f t="shared" si="15"/>
        <v>1461.0631925416806</v>
      </c>
      <c r="K156" s="1">
        <f t="shared" si="16"/>
        <v>3039.2494513582988</v>
      </c>
      <c r="L156" s="1" t="str">
        <f t="shared" si="17"/>
        <v/>
      </c>
    </row>
    <row r="157" spans="1:12" ht="16" x14ac:dyDescent="0.25">
      <c r="A157" s="3" t="s">
        <v>459</v>
      </c>
      <c r="B157" s="3" t="s">
        <v>743</v>
      </c>
      <c r="C157" s="3">
        <v>3.38</v>
      </c>
      <c r="D157" s="3">
        <v>6.5407999999999999</v>
      </c>
      <c r="E157" s="3" t="s">
        <v>469</v>
      </c>
      <c r="F157" s="1" t="s">
        <v>5</v>
      </c>
      <c r="G157" s="1">
        <f t="shared" si="12"/>
        <v>891.89464713419136</v>
      </c>
      <c r="H157" s="1">
        <f t="shared" si="13"/>
        <v>38983</v>
      </c>
      <c r="I157" s="1">
        <f t="shared" si="14"/>
        <v>2.8349237596039565</v>
      </c>
      <c r="J157" s="1">
        <f t="shared" si="15"/>
        <v>1530.7507182650011</v>
      </c>
      <c r="K157" s="1">
        <f t="shared" si="16"/>
        <v>3050.2828269886504</v>
      </c>
      <c r="L157" s="1" t="str">
        <f t="shared" si="17"/>
        <v/>
      </c>
    </row>
    <row r="158" spans="1:12" ht="16" x14ac:dyDescent="0.25">
      <c r="A158" s="7" t="s">
        <v>459</v>
      </c>
      <c r="B158" s="7" t="s">
        <v>743</v>
      </c>
      <c r="C158" s="7">
        <v>3.1</v>
      </c>
      <c r="D158" s="7">
        <v>-29.302399999999999</v>
      </c>
      <c r="E158" s="7" t="s">
        <v>471</v>
      </c>
      <c r="F158" s="8" t="s">
        <v>6</v>
      </c>
      <c r="G158" s="8">
        <f t="shared" si="12"/>
        <v>1707.9537607344068</v>
      </c>
      <c r="H158" s="8">
        <f t="shared" si="13"/>
        <v>32124</v>
      </c>
      <c r="I158" s="8">
        <f t="shared" si="14"/>
        <v>2.33612320379441</v>
      </c>
      <c r="J158" s="8">
        <f t="shared" si="15"/>
        <v>568.2989925406016</v>
      </c>
      <c r="K158" s="8">
        <f t="shared" si="16"/>
        <v>3383.2238490794152</v>
      </c>
      <c r="L158" s="1" t="str">
        <f t="shared" si="17"/>
        <v>YES</v>
      </c>
    </row>
    <row r="159" spans="1:12" ht="16" x14ac:dyDescent="0.25">
      <c r="A159" s="3" t="s">
        <v>459</v>
      </c>
      <c r="B159" s="3" t="s">
        <v>743</v>
      </c>
      <c r="C159" s="3">
        <v>4.3099999999999996</v>
      </c>
      <c r="D159" s="3">
        <v>-2.9839000000000002</v>
      </c>
      <c r="E159" s="3" t="s">
        <v>463</v>
      </c>
      <c r="F159" s="1" t="s">
        <v>7</v>
      </c>
      <c r="G159" s="1">
        <f t="shared" si="12"/>
        <v>1053.4836526900135</v>
      </c>
      <c r="H159" s="1">
        <f t="shared" si="13"/>
        <v>42778</v>
      </c>
      <c r="I159" s="1">
        <f t="shared" si="14"/>
        <v>3.1109039475755593</v>
      </c>
      <c r="J159" s="1">
        <f t="shared" si="15"/>
        <v>1767.6750243751246</v>
      </c>
      <c r="K159" s="1">
        <f t="shared" si="16"/>
        <v>3252.9876079213582</v>
      </c>
      <c r="L159" s="1" t="str">
        <f t="shared" si="17"/>
        <v/>
      </c>
    </row>
    <row r="160" spans="1:12" ht="16" x14ac:dyDescent="0.25">
      <c r="A160" s="3" t="s">
        <v>459</v>
      </c>
      <c r="B160" s="3" t="s">
        <v>743</v>
      </c>
      <c r="C160" s="3">
        <v>3.89</v>
      </c>
      <c r="D160" s="3">
        <v>-2.2248999999999999</v>
      </c>
      <c r="E160" s="3" t="s">
        <v>474</v>
      </c>
      <c r="F160" s="1" t="s">
        <v>8</v>
      </c>
      <c r="G160" s="1">
        <f t="shared" si="12"/>
        <v>1039.6057901523488</v>
      </c>
      <c r="H160" s="1">
        <f t="shared" si="13"/>
        <v>38085</v>
      </c>
      <c r="I160" s="1">
        <f t="shared" si="14"/>
        <v>2.7696193567585015</v>
      </c>
      <c r="J160" s="1">
        <f t="shared" si="15"/>
        <v>1422.1506126036606</v>
      </c>
      <c r="K160" s="1">
        <f t="shared" si="16"/>
        <v>3168.5091839329662</v>
      </c>
      <c r="L160" s="1" t="str">
        <f t="shared" si="17"/>
        <v/>
      </c>
    </row>
    <row r="161" spans="1:12" ht="16" x14ac:dyDescent="0.25">
      <c r="A161" s="3" t="s">
        <v>459</v>
      </c>
      <c r="B161" s="3" t="s">
        <v>743</v>
      </c>
      <c r="C161" s="3">
        <v>3.91</v>
      </c>
      <c r="D161" s="3">
        <v>-9.9475999999999996</v>
      </c>
      <c r="E161" s="3" t="s">
        <v>476</v>
      </c>
      <c r="F161" s="1" t="s">
        <v>9</v>
      </c>
      <c r="G161" s="1">
        <f t="shared" si="12"/>
        <v>1190.6474602624926</v>
      </c>
      <c r="H161" s="1">
        <f t="shared" si="13"/>
        <v>34791</v>
      </c>
      <c r="I161" s="1">
        <f t="shared" si="14"/>
        <v>2.53007291692228</v>
      </c>
      <c r="J161" s="1">
        <f t="shared" si="15"/>
        <v>1116.4344728111364</v>
      </c>
      <c r="K161" s="1">
        <f t="shared" si="16"/>
        <v>3174.8741173446624</v>
      </c>
      <c r="L161" s="1" t="str">
        <f t="shared" si="17"/>
        <v/>
      </c>
    </row>
    <row r="162" spans="1:12" ht="16" x14ac:dyDescent="0.25">
      <c r="A162" s="3" t="s">
        <v>459</v>
      </c>
      <c r="B162" s="3" t="s">
        <v>743</v>
      </c>
      <c r="C162" s="3">
        <v>3.61</v>
      </c>
      <c r="D162" s="3">
        <v>5.5206</v>
      </c>
      <c r="E162" s="3" t="s">
        <v>478</v>
      </c>
      <c r="F162" s="1" t="s">
        <v>13</v>
      </c>
      <c r="G162" s="1">
        <f t="shared" si="12"/>
        <v>908.00800837943552</v>
      </c>
      <c r="H162" s="1">
        <f t="shared" si="13"/>
        <v>41559</v>
      </c>
      <c r="I162" s="1">
        <f t="shared" si="14"/>
        <v>3.0222557659846809</v>
      </c>
      <c r="J162" s="1">
        <f t="shared" si="15"/>
        <v>1691.8981622986009</v>
      </c>
      <c r="K162" s="1">
        <f t="shared" si="16"/>
        <v>3101.5500740207221</v>
      </c>
      <c r="L162" s="1" t="str">
        <f t="shared" si="17"/>
        <v/>
      </c>
    </row>
    <row r="163" spans="1:12" ht="16" x14ac:dyDescent="0.25">
      <c r="A163" s="3" t="s">
        <v>459</v>
      </c>
      <c r="B163" s="3" t="s">
        <v>743</v>
      </c>
      <c r="C163" s="3">
        <v>3.81</v>
      </c>
      <c r="D163" s="3">
        <v>-16.583200000000001</v>
      </c>
      <c r="E163" s="3" t="s">
        <v>480</v>
      </c>
      <c r="F163" s="1" t="s">
        <v>14</v>
      </c>
      <c r="G163" s="1">
        <f t="shared" si="12"/>
        <v>1341.192517514002</v>
      </c>
      <c r="H163" s="1">
        <f t="shared" si="13"/>
        <v>34334</v>
      </c>
      <c r="I163" s="1">
        <f t="shared" si="14"/>
        <v>2.4968389390822212</v>
      </c>
      <c r="J163" s="1">
        <f t="shared" si="15"/>
        <v>993.94113282165347</v>
      </c>
      <c r="K163" s="1">
        <f t="shared" si="16"/>
        <v>3271.9451812843358</v>
      </c>
      <c r="L163" s="1" t="str">
        <f t="shared" si="17"/>
        <v/>
      </c>
    </row>
    <row r="164" spans="1:12" ht="16" x14ac:dyDescent="0.25">
      <c r="A164" s="3" t="s">
        <v>459</v>
      </c>
      <c r="B164" s="3" t="s">
        <v>743</v>
      </c>
      <c r="C164" s="3">
        <v>3.11</v>
      </c>
      <c r="D164" s="3">
        <v>-16.514600000000002</v>
      </c>
      <c r="E164" s="3" t="s">
        <v>482</v>
      </c>
      <c r="F164" s="1" t="s">
        <v>951</v>
      </c>
      <c r="G164" s="1">
        <f t="shared" si="12"/>
        <v>1339.5183672317605</v>
      </c>
      <c r="H164" s="1">
        <f t="shared" si="13"/>
        <v>39038</v>
      </c>
      <c r="I164" s="1">
        <f t="shared" si="14"/>
        <v>2.8389234724731098</v>
      </c>
      <c r="J164" s="1">
        <f t="shared" si="15"/>
        <v>1400.7309430338082</v>
      </c>
      <c r="K164" s="1">
        <f t="shared" si="16"/>
        <v>3478.629608721998</v>
      </c>
      <c r="L164" s="1" t="str">
        <f t="shared" si="17"/>
        <v/>
      </c>
    </row>
    <row r="165" spans="1:12" ht="16" x14ac:dyDescent="0.25">
      <c r="A165" s="7" t="s">
        <v>459</v>
      </c>
      <c r="B165" s="7" t="s">
        <v>743</v>
      </c>
      <c r="C165" s="7">
        <v>3.54</v>
      </c>
      <c r="D165" s="7">
        <v>-31.788599999999999</v>
      </c>
      <c r="E165" s="7" t="s">
        <v>478</v>
      </c>
      <c r="F165" s="8" t="s">
        <v>15</v>
      </c>
      <c r="G165" s="8">
        <f t="shared" si="12"/>
        <v>1796.2248621143985</v>
      </c>
      <c r="H165" s="8">
        <f t="shared" si="13"/>
        <v>41559</v>
      </c>
      <c r="I165" s="8">
        <f t="shared" si="14"/>
        <v>3.0222557659846809</v>
      </c>
      <c r="J165" s="8">
        <f t="shared" si="15"/>
        <v>1586.1525375023264</v>
      </c>
      <c r="K165" s="8">
        <f t="shared" si="16"/>
        <v>3983.449752042708</v>
      </c>
      <c r="L165" s="1" t="str">
        <f t="shared" si="17"/>
        <v>YES</v>
      </c>
    </row>
    <row r="166" spans="1:12" ht="16" x14ac:dyDescent="0.25">
      <c r="A166" s="3" t="s">
        <v>459</v>
      </c>
      <c r="B166" s="3" t="s">
        <v>743</v>
      </c>
      <c r="C166" s="3">
        <v>3.28</v>
      </c>
      <c r="D166" s="3">
        <v>-26.703499999999998</v>
      </c>
      <c r="E166" s="3" t="s">
        <v>485</v>
      </c>
      <c r="F166" s="1" t="s">
        <v>17</v>
      </c>
      <c r="G166" s="1">
        <f t="shared" si="12"/>
        <v>1622.4138396514509</v>
      </c>
      <c r="H166" s="1">
        <f t="shared" si="13"/>
        <v>50785</v>
      </c>
      <c r="I166" s="1">
        <f t="shared" si="14"/>
        <v>3.6931894192721679</v>
      </c>
      <c r="J166" s="1">
        <f t="shared" si="15"/>
        <v>2650.2224746072188</v>
      </c>
      <c r="K166" s="1">
        <f t="shared" si="16"/>
        <v>3581.7917392882837</v>
      </c>
      <c r="L166" s="1" t="str">
        <f t="shared" si="17"/>
        <v/>
      </c>
    </row>
    <row r="167" spans="1:12" ht="16" x14ac:dyDescent="0.25">
      <c r="A167" s="3" t="s">
        <v>459</v>
      </c>
      <c r="B167" s="3" t="s">
        <v>743</v>
      </c>
      <c r="C167" s="3">
        <v>4.46</v>
      </c>
      <c r="D167" s="3">
        <v>-14.780200000000001</v>
      </c>
      <c r="E167" s="3" t="s">
        <v>487</v>
      </c>
      <c r="F167" s="1" t="s">
        <v>19</v>
      </c>
      <c r="G167" s="1">
        <f t="shared" si="12"/>
        <v>1298.0624329648751</v>
      </c>
      <c r="H167" s="1">
        <f t="shared" si="13"/>
        <v>41034</v>
      </c>
      <c r="I167" s="1">
        <f t="shared" si="14"/>
        <v>2.9840766885973049</v>
      </c>
      <c r="J167" s="1">
        <f t="shared" si="15"/>
        <v>1596.3789036330297</v>
      </c>
      <c r="K167" s="1">
        <f t="shared" si="16"/>
        <v>3481.9924059794598</v>
      </c>
      <c r="L167" s="1" t="str">
        <f t="shared" si="17"/>
        <v/>
      </c>
    </row>
    <row r="168" spans="1:12" ht="16" x14ac:dyDescent="0.25">
      <c r="A168" s="3" t="s">
        <v>459</v>
      </c>
      <c r="B168" s="3" t="s">
        <v>743</v>
      </c>
      <c r="C168" s="3">
        <v>4.1100000000000003</v>
      </c>
      <c r="D168" s="3">
        <v>-9.3414999999999999</v>
      </c>
      <c r="E168" s="3" t="s">
        <v>489</v>
      </c>
      <c r="F168" s="1" t="s">
        <v>21</v>
      </c>
      <c r="G168" s="1">
        <f t="shared" si="12"/>
        <v>1177.9399308242139</v>
      </c>
      <c r="H168" s="1">
        <f t="shared" si="13"/>
        <v>38252</v>
      </c>
      <c r="I168" s="1">
        <f t="shared" si="14"/>
        <v>2.7817639394702955</v>
      </c>
      <c r="J168" s="1">
        <f t="shared" si="15"/>
        <v>1385.230950845365</v>
      </c>
      <c r="K168" s="1">
        <f t="shared" si="16"/>
        <v>3302.5012999962919</v>
      </c>
      <c r="L168" s="1" t="str">
        <f t="shared" si="17"/>
        <v/>
      </c>
    </row>
    <row r="169" spans="1:12" ht="16" x14ac:dyDescent="0.25">
      <c r="A169" s="3" t="s">
        <v>459</v>
      </c>
      <c r="B169" s="3" t="s">
        <v>743</v>
      </c>
      <c r="C169" s="3">
        <v>4.9400000000000004</v>
      </c>
      <c r="D169" s="3">
        <v>-6.7916999999999996</v>
      </c>
      <c r="E169" s="3" t="s">
        <v>491</v>
      </c>
      <c r="F169" s="1" t="s">
        <v>23</v>
      </c>
      <c r="G169" s="1">
        <f t="shared" si="12"/>
        <v>1126.1628023532373</v>
      </c>
      <c r="H169" s="1">
        <f t="shared" si="13"/>
        <v>47984</v>
      </c>
      <c r="I169" s="1">
        <f t="shared" si="14"/>
        <v>3.4894949511539961</v>
      </c>
      <c r="J169" s="1">
        <f t="shared" si="15"/>
        <v>2183.9387764629273</v>
      </c>
      <c r="K169" s="1">
        <f t="shared" si="16"/>
        <v>3258.6943247851323</v>
      </c>
      <c r="L169" s="1" t="str">
        <f t="shared" si="17"/>
        <v/>
      </c>
    </row>
    <row r="170" spans="1:12" ht="16" x14ac:dyDescent="0.25">
      <c r="A170" s="3" t="s">
        <v>459</v>
      </c>
      <c r="B170" s="3" t="s">
        <v>743</v>
      </c>
      <c r="C170" s="3">
        <v>4.9400000000000004</v>
      </c>
      <c r="D170" s="3">
        <v>-1.9401999999999999</v>
      </c>
      <c r="E170" s="3" t="s">
        <v>493</v>
      </c>
      <c r="F170" s="1" t="s">
        <v>954</v>
      </c>
      <c r="G170" s="1">
        <f t="shared" si="12"/>
        <v>1034.4494488709631</v>
      </c>
      <c r="H170" s="1">
        <f t="shared" si="13"/>
        <v>42996</v>
      </c>
      <c r="I170" s="1">
        <f t="shared" si="14"/>
        <v>3.1267573549478413</v>
      </c>
      <c r="J170" s="1">
        <f t="shared" si="15"/>
        <v>1784.6541964100913</v>
      </c>
      <c r="K170" s="1">
        <f t="shared" si="16"/>
        <v>3234.3356169936424</v>
      </c>
      <c r="L170" s="1" t="str">
        <f t="shared" si="17"/>
        <v/>
      </c>
    </row>
    <row r="171" spans="1:12" ht="16" x14ac:dyDescent="0.25">
      <c r="A171" s="3" t="s">
        <v>249</v>
      </c>
      <c r="B171" s="3" t="s">
        <v>781</v>
      </c>
      <c r="C171" s="3">
        <v>1.35</v>
      </c>
      <c r="D171" s="3">
        <v>11.9672</v>
      </c>
      <c r="E171" s="3" t="s">
        <v>251</v>
      </c>
      <c r="F171" s="1" t="s">
        <v>1</v>
      </c>
      <c r="G171" s="1">
        <f t="shared" si="12"/>
        <v>810.25807507775664</v>
      </c>
      <c r="H171" s="1">
        <f t="shared" si="13"/>
        <v>36502</v>
      </c>
      <c r="I171" s="1">
        <f t="shared" si="14"/>
        <v>2.6545003481790421</v>
      </c>
      <c r="J171" s="1">
        <f t="shared" si="15"/>
        <v>1420.7519440783101</v>
      </c>
      <c r="K171" s="1">
        <f t="shared" si="16"/>
        <v>2916.023086435298</v>
      </c>
      <c r="L171" s="1" t="str">
        <f t="shared" si="17"/>
        <v/>
      </c>
    </row>
    <row r="172" spans="1:12" ht="16" x14ac:dyDescent="0.25">
      <c r="A172" s="3" t="s">
        <v>249</v>
      </c>
      <c r="B172" s="3" t="s">
        <v>782</v>
      </c>
      <c r="C172" s="3">
        <v>2.14</v>
      </c>
      <c r="D172" s="3">
        <v>14.571899999999999</v>
      </c>
      <c r="E172" s="3" t="s">
        <v>253</v>
      </c>
      <c r="F172" s="1" t="s">
        <v>2</v>
      </c>
      <c r="G172" s="1">
        <f t="shared" si="12"/>
        <v>773.27960676136479</v>
      </c>
      <c r="H172" s="1">
        <f t="shared" si="13"/>
        <v>42544</v>
      </c>
      <c r="I172" s="1">
        <f t="shared" si="14"/>
        <v>3.0938869873686148</v>
      </c>
      <c r="J172" s="1">
        <f t="shared" si="15"/>
        <v>1763.1241720884079</v>
      </c>
      <c r="K172" s="1">
        <f t="shared" si="16"/>
        <v>2972.3998469373528</v>
      </c>
      <c r="L172" s="1" t="str">
        <f t="shared" si="17"/>
        <v/>
      </c>
    </row>
    <row r="173" spans="1:12" ht="16" x14ac:dyDescent="0.25">
      <c r="A173" s="3" t="s">
        <v>249</v>
      </c>
      <c r="B173" s="3" t="s">
        <v>783</v>
      </c>
      <c r="C173" s="3">
        <v>2.0099999999999998</v>
      </c>
      <c r="D173" s="3">
        <v>19.8415</v>
      </c>
      <c r="E173" s="3" t="s">
        <v>255</v>
      </c>
      <c r="F173" s="1" t="s">
        <v>3</v>
      </c>
      <c r="G173" s="1">
        <f t="shared" si="12"/>
        <v>702.27086823757395</v>
      </c>
      <c r="H173" s="1">
        <f t="shared" si="13"/>
        <v>37198</v>
      </c>
      <c r="I173" s="1">
        <f t="shared" si="14"/>
        <v>2.7051148964868781</v>
      </c>
      <c r="J173" s="1">
        <f t="shared" si="15"/>
        <v>1503.1149382074479</v>
      </c>
      <c r="K173" s="1">
        <f t="shared" si="16"/>
        <v>2836.4303830424728</v>
      </c>
      <c r="L173" s="1" t="str">
        <f t="shared" si="17"/>
        <v/>
      </c>
    </row>
    <row r="174" spans="1:12" ht="16" x14ac:dyDescent="0.25">
      <c r="A174" s="3" t="s">
        <v>249</v>
      </c>
      <c r="B174" s="3" t="s">
        <v>784</v>
      </c>
      <c r="C174" s="3">
        <v>2.56</v>
      </c>
      <c r="D174" s="3">
        <v>20.523700000000002</v>
      </c>
      <c r="E174" s="3" t="s">
        <v>257</v>
      </c>
      <c r="F174" s="1" t="s">
        <v>4</v>
      </c>
      <c r="G174" s="1">
        <f t="shared" si="12"/>
        <v>693.41837301783039</v>
      </c>
      <c r="H174" s="1">
        <f t="shared" si="13"/>
        <v>40446</v>
      </c>
      <c r="I174" s="1">
        <f t="shared" si="14"/>
        <v>2.9413161219234438</v>
      </c>
      <c r="J174" s="1">
        <f t="shared" si="15"/>
        <v>1662.0511112793688</v>
      </c>
      <c r="K174" s="1">
        <f t="shared" si="16"/>
        <v>2879.5580506030651</v>
      </c>
      <c r="L174" s="1" t="str">
        <f t="shared" si="17"/>
        <v/>
      </c>
    </row>
    <row r="175" spans="1:12" ht="16" x14ac:dyDescent="0.25">
      <c r="A175" s="3" t="s">
        <v>249</v>
      </c>
      <c r="B175" s="3" t="s">
        <v>743</v>
      </c>
      <c r="C175" s="3">
        <v>2.98</v>
      </c>
      <c r="D175" s="3">
        <v>23.417200000000001</v>
      </c>
      <c r="E175" s="3" t="s">
        <v>259</v>
      </c>
      <c r="F175" s="1" t="s">
        <v>5</v>
      </c>
      <c r="G175" s="1">
        <f t="shared" si="12"/>
        <v>656.66237969186363</v>
      </c>
      <c r="H175" s="1">
        <f t="shared" si="13"/>
        <v>37190</v>
      </c>
      <c r="I175" s="1">
        <f t="shared" si="14"/>
        <v>2.7045331200695464</v>
      </c>
      <c r="J175" s="1">
        <f t="shared" si="15"/>
        <v>1522.0497632320314</v>
      </c>
      <c r="K175" s="1">
        <f t="shared" si="16"/>
        <v>2794.9362543863094</v>
      </c>
      <c r="L175" s="1" t="str">
        <f t="shared" si="17"/>
        <v/>
      </c>
    </row>
    <row r="176" spans="1:12" ht="16" x14ac:dyDescent="0.25">
      <c r="A176" s="3" t="s">
        <v>249</v>
      </c>
      <c r="B176" s="3" t="s">
        <v>785</v>
      </c>
      <c r="C176" s="3">
        <v>3.44</v>
      </c>
      <c r="D176" s="3">
        <v>23.417200000000001</v>
      </c>
      <c r="E176" s="3" t="s">
        <v>261</v>
      </c>
      <c r="F176" s="1" t="s">
        <v>6</v>
      </c>
      <c r="G176" s="1">
        <f t="shared" si="12"/>
        <v>656.66237969186363</v>
      </c>
      <c r="H176" s="1">
        <f t="shared" si="13"/>
        <v>41055</v>
      </c>
      <c r="I176" s="1">
        <f t="shared" si="14"/>
        <v>2.9856038516927996</v>
      </c>
      <c r="J176" s="1">
        <f t="shared" si="15"/>
        <v>1697.9829215002119</v>
      </c>
      <c r="K176" s="1">
        <f t="shared" si="16"/>
        <v>2848.6894454181829</v>
      </c>
      <c r="L176" s="1" t="str">
        <f t="shared" si="17"/>
        <v/>
      </c>
    </row>
    <row r="177" spans="1:12" ht="16" x14ac:dyDescent="0.25">
      <c r="A177" s="3" t="s">
        <v>249</v>
      </c>
      <c r="B177" s="3" t="s">
        <v>743</v>
      </c>
      <c r="C177" s="3">
        <v>3.51</v>
      </c>
      <c r="D177" s="3">
        <v>16.760200000000001</v>
      </c>
      <c r="E177" s="3" t="s">
        <v>263</v>
      </c>
      <c r="F177" s="1" t="s">
        <v>7</v>
      </c>
      <c r="G177" s="1">
        <f t="shared" si="12"/>
        <v>743.20456647943206</v>
      </c>
      <c r="H177" s="1">
        <f t="shared" si="13"/>
        <v>36440</v>
      </c>
      <c r="I177" s="1">
        <f t="shared" si="14"/>
        <v>2.6499915809447239</v>
      </c>
      <c r="J177" s="1">
        <f t="shared" si="15"/>
        <v>1449.17923007742</v>
      </c>
      <c r="K177" s="1">
        <f t="shared" si="16"/>
        <v>2855.1929601474735</v>
      </c>
      <c r="L177" s="1" t="str">
        <f t="shared" si="17"/>
        <v/>
      </c>
    </row>
    <row r="178" spans="1:12" ht="16" x14ac:dyDescent="0.25">
      <c r="A178" s="3" t="s">
        <v>249</v>
      </c>
      <c r="B178" s="3" t="s">
        <v>743</v>
      </c>
      <c r="C178" s="3">
        <v>3.33</v>
      </c>
      <c r="D178" s="3">
        <v>15.4297</v>
      </c>
      <c r="E178" s="3" t="s">
        <v>265</v>
      </c>
      <c r="F178" s="1" t="s">
        <v>8</v>
      </c>
      <c r="G178" s="1">
        <f t="shared" si="12"/>
        <v>761.38634268959686</v>
      </c>
      <c r="H178" s="1">
        <f t="shared" si="13"/>
        <v>40480</v>
      </c>
      <c r="I178" s="1">
        <f t="shared" si="14"/>
        <v>2.9437886716971025</v>
      </c>
      <c r="J178" s="1">
        <f t="shared" si="15"/>
        <v>1650.3749373900389</v>
      </c>
      <c r="K178" s="1">
        <f t="shared" si="16"/>
        <v>2946.5396864689819</v>
      </c>
      <c r="L178" s="1" t="str">
        <f t="shared" si="17"/>
        <v/>
      </c>
    </row>
    <row r="179" spans="1:12" ht="16" x14ac:dyDescent="0.25">
      <c r="A179" s="3" t="s">
        <v>249</v>
      </c>
      <c r="B179" s="3" t="s">
        <v>743</v>
      </c>
      <c r="C179" s="3">
        <v>3.88</v>
      </c>
      <c r="D179" s="3">
        <v>26.007400000000001</v>
      </c>
      <c r="E179" s="3" t="s">
        <v>267</v>
      </c>
      <c r="F179" s="1" t="s">
        <v>14</v>
      </c>
      <c r="G179" s="1">
        <f t="shared" si="12"/>
        <v>624.77956343321011</v>
      </c>
      <c r="H179" s="1">
        <f t="shared" si="13"/>
        <v>35566</v>
      </c>
      <c r="I179" s="1">
        <f t="shared" si="14"/>
        <v>2.5864325073512635</v>
      </c>
      <c r="J179" s="1">
        <f t="shared" si="15"/>
        <v>1470.6915614461693</v>
      </c>
      <c r="K179" s="1">
        <f t="shared" si="16"/>
        <v>2730.9476953345129</v>
      </c>
      <c r="L179" s="1" t="str">
        <f t="shared" si="17"/>
        <v/>
      </c>
    </row>
    <row r="180" spans="1:12" ht="16" x14ac:dyDescent="0.25">
      <c r="A180" s="3" t="s">
        <v>692</v>
      </c>
      <c r="B180" s="3" t="s">
        <v>865</v>
      </c>
      <c r="C180" s="3">
        <v>2.58</v>
      </c>
      <c r="D180" s="3">
        <v>-17.9559</v>
      </c>
      <c r="E180" s="3" t="s">
        <v>694</v>
      </c>
      <c r="F180" s="1" t="s">
        <v>1</v>
      </c>
      <c r="G180" s="1">
        <f t="shared" si="12"/>
        <v>1375.2686040111287</v>
      </c>
      <c r="H180" s="1">
        <f t="shared" si="13"/>
        <v>19963</v>
      </c>
      <c r="I180" s="1">
        <f t="shared" si="14"/>
        <v>1.45175032739845</v>
      </c>
      <c r="J180" s="1">
        <f t="shared" si="15"/>
        <v>434.46501140673558</v>
      </c>
      <c r="K180" s="1">
        <f t="shared" si="16"/>
        <v>2036.6662064779257</v>
      </c>
      <c r="L180" s="1" t="str">
        <f t="shared" si="17"/>
        <v/>
      </c>
    </row>
    <row r="181" spans="1:12" ht="16" x14ac:dyDescent="0.25">
      <c r="A181" s="3" t="s">
        <v>692</v>
      </c>
      <c r="B181" s="3" t="s">
        <v>866</v>
      </c>
      <c r="C181" s="3">
        <v>2.81</v>
      </c>
      <c r="D181" s="3">
        <v>-20.758299999999998</v>
      </c>
      <c r="E181" s="3" t="s">
        <v>696</v>
      </c>
      <c r="F181" s="1" t="s">
        <v>2</v>
      </c>
      <c r="G181" s="1">
        <f t="shared" si="12"/>
        <v>1448.4545549920515</v>
      </c>
      <c r="H181" s="1">
        <f t="shared" si="13"/>
        <v>19694</v>
      </c>
      <c r="I181" s="1">
        <f t="shared" si="14"/>
        <v>1.4321880953656803</v>
      </c>
      <c r="J181" s="1">
        <f t="shared" si="15"/>
        <v>365.43721221528199</v>
      </c>
      <c r="K181" s="1">
        <f t="shared" si="16"/>
        <v>1999.8745249085953</v>
      </c>
      <c r="L181" s="1" t="str">
        <f t="shared" si="17"/>
        <v/>
      </c>
    </row>
    <row r="182" spans="1:12" ht="16" x14ac:dyDescent="0.25">
      <c r="A182" s="3" t="s">
        <v>692</v>
      </c>
      <c r="B182" s="3" t="s">
        <v>743</v>
      </c>
      <c r="C182" s="3">
        <v>3.59</v>
      </c>
      <c r="D182" s="3">
        <v>-22.7864</v>
      </c>
      <c r="E182" s="3" t="s">
        <v>698</v>
      </c>
      <c r="F182" s="1" t="s">
        <v>3</v>
      </c>
      <c r="G182" s="1">
        <f t="shared" si="12"/>
        <v>1504.7335227090841</v>
      </c>
      <c r="H182" s="1">
        <f t="shared" si="13"/>
        <v>20667</v>
      </c>
      <c r="I182" s="1">
        <f t="shared" si="14"/>
        <v>1.502946652123617</v>
      </c>
      <c r="J182" s="1">
        <f t="shared" si="15"/>
        <v>298.72872809264686</v>
      </c>
      <c r="K182" s="1">
        <f t="shared" si="16"/>
        <v>2097.9826362320223</v>
      </c>
      <c r="L182" s="1" t="str">
        <f t="shared" si="17"/>
        <v/>
      </c>
    </row>
    <row r="183" spans="1:12" ht="16" x14ac:dyDescent="0.25">
      <c r="A183" s="3" t="s">
        <v>692</v>
      </c>
      <c r="B183" s="3" t="s">
        <v>743</v>
      </c>
      <c r="C183" s="3">
        <v>3.8</v>
      </c>
      <c r="D183" s="3">
        <v>-20.905000000000001</v>
      </c>
      <c r="E183" s="3" t="s">
        <v>515</v>
      </c>
      <c r="F183" s="1" t="s">
        <v>4</v>
      </c>
      <c r="G183" s="1">
        <f t="shared" si="12"/>
        <v>1452.4280080678773</v>
      </c>
      <c r="H183" s="1">
        <f t="shared" si="13"/>
        <v>20865</v>
      </c>
      <c r="I183" s="1">
        <f t="shared" si="14"/>
        <v>1.5173456184525704</v>
      </c>
      <c r="J183" s="1">
        <f t="shared" si="15"/>
        <v>349.64627560721351</v>
      </c>
      <c r="K183" s="1">
        <f t="shared" si="16"/>
        <v>2122.4036549830171</v>
      </c>
      <c r="L183" s="1" t="str">
        <f t="shared" si="17"/>
        <v/>
      </c>
    </row>
    <row r="184" spans="1:12" ht="16" x14ac:dyDescent="0.25">
      <c r="A184" s="3" t="s">
        <v>692</v>
      </c>
      <c r="B184" s="3" t="s">
        <v>743</v>
      </c>
      <c r="C184" s="3">
        <v>3.19</v>
      </c>
      <c r="D184" s="3">
        <v>-22.7377</v>
      </c>
      <c r="E184" s="3" t="s">
        <v>701</v>
      </c>
      <c r="F184" s="1" t="s">
        <v>5</v>
      </c>
      <c r="G184" s="1">
        <f t="shared" si="12"/>
        <v>1503.3471546729741</v>
      </c>
      <c r="H184" s="1">
        <f t="shared" si="13"/>
        <v>18370</v>
      </c>
      <c r="I184" s="1">
        <f t="shared" si="14"/>
        <v>1.3359040982973263</v>
      </c>
      <c r="J184" s="1">
        <f t="shared" si="15"/>
        <v>337.93561581895415</v>
      </c>
      <c r="K184" s="1">
        <f t="shared" si="16"/>
        <v>1850.1137270874633</v>
      </c>
      <c r="L184" s="1" t="str">
        <f t="shared" si="17"/>
        <v/>
      </c>
    </row>
    <row r="185" spans="1:12" ht="16" x14ac:dyDescent="0.25">
      <c r="A185" s="3" t="s">
        <v>692</v>
      </c>
      <c r="B185" s="3" t="s">
        <v>743</v>
      </c>
      <c r="C185" s="3">
        <v>3.55</v>
      </c>
      <c r="D185" s="3">
        <v>-14.783799999999999</v>
      </c>
      <c r="E185" s="3" t="s">
        <v>703</v>
      </c>
      <c r="F185" s="1" t="s">
        <v>6</v>
      </c>
      <c r="G185" s="1">
        <f t="shared" si="12"/>
        <v>1298.1467871019672</v>
      </c>
      <c r="H185" s="1">
        <f t="shared" si="13"/>
        <v>18840</v>
      </c>
      <c r="I185" s="1">
        <f t="shared" si="14"/>
        <v>1.3700834628155485</v>
      </c>
      <c r="J185" s="1">
        <f t="shared" si="15"/>
        <v>527.91389309462579</v>
      </c>
      <c r="K185" s="1">
        <f t="shared" si="16"/>
        <v>1941.1911564851594</v>
      </c>
      <c r="L185" s="1" t="str">
        <f t="shared" si="17"/>
        <v/>
      </c>
    </row>
    <row r="186" spans="1:12" ht="16" x14ac:dyDescent="0.25">
      <c r="A186" s="3" t="s">
        <v>692</v>
      </c>
      <c r="B186" s="3" t="s">
        <v>743</v>
      </c>
      <c r="C186" s="3">
        <v>3.71</v>
      </c>
      <c r="D186" s="3">
        <v>-14.047599999999999</v>
      </c>
      <c r="E186" s="3" t="s">
        <v>705</v>
      </c>
      <c r="F186" s="1" t="s">
        <v>7</v>
      </c>
      <c r="G186" s="1">
        <f t="shared" si="12"/>
        <v>1281.0381138133218</v>
      </c>
      <c r="H186" s="1">
        <f t="shared" si="13"/>
        <v>19106</v>
      </c>
      <c r="I186" s="1">
        <f t="shared" si="14"/>
        <v>1.3894275286918192</v>
      </c>
      <c r="J186" s="1">
        <f t="shared" si="15"/>
        <v>539.9738373294299</v>
      </c>
      <c r="K186" s="1">
        <f t="shared" si="16"/>
        <v>1968.9313555930373</v>
      </c>
      <c r="L186" s="1" t="str">
        <f t="shared" si="17"/>
        <v/>
      </c>
    </row>
    <row r="187" spans="1:12" ht="16" x14ac:dyDescent="0.25">
      <c r="A187" s="3" t="s">
        <v>692</v>
      </c>
      <c r="B187" s="3" t="s">
        <v>743</v>
      </c>
      <c r="C187" s="3">
        <v>3.29</v>
      </c>
      <c r="D187" s="3">
        <v>-16.123799999999999</v>
      </c>
      <c r="E187" s="3" t="s">
        <v>707</v>
      </c>
      <c r="F187" s="1" t="s">
        <v>14</v>
      </c>
      <c r="G187" s="1">
        <f t="shared" si="12"/>
        <v>1330.0320279728023</v>
      </c>
      <c r="H187" s="1">
        <f t="shared" si="13"/>
        <v>19964</v>
      </c>
      <c r="I187" s="1">
        <f t="shared" si="14"/>
        <v>1.4518230494506164</v>
      </c>
      <c r="J187" s="1">
        <f t="shared" si="15"/>
        <v>479.3699368068726</v>
      </c>
      <c r="K187" s="1">
        <f t="shared" si="16"/>
        <v>2042.1347675263439</v>
      </c>
      <c r="L187" s="1" t="str">
        <f t="shared" si="17"/>
        <v/>
      </c>
    </row>
    <row r="188" spans="1:12" ht="16" x14ac:dyDescent="0.25">
      <c r="A188" s="3" t="s">
        <v>648</v>
      </c>
      <c r="B188" s="3" t="s">
        <v>857</v>
      </c>
      <c r="C188" s="3">
        <v>2.75</v>
      </c>
      <c r="D188" s="3">
        <v>-16.4177</v>
      </c>
      <c r="E188" s="3" t="s">
        <v>650</v>
      </c>
      <c r="F188" s="1" t="s">
        <v>1</v>
      </c>
      <c r="G188" s="1">
        <f t="shared" si="12"/>
        <v>1337.1581384596561</v>
      </c>
      <c r="H188" s="1">
        <f t="shared" si="13"/>
        <v>53452</v>
      </c>
      <c r="I188" s="1">
        <f t="shared" si="14"/>
        <v>3.8871391324000371</v>
      </c>
      <c r="J188" s="1">
        <f t="shared" si="15"/>
        <v>2707.0925383493095</v>
      </c>
      <c r="K188" s="1">
        <f t="shared" si="16"/>
        <v>3182.4332110224586</v>
      </c>
      <c r="L188" s="1" t="str">
        <f t="shared" si="17"/>
        <v/>
      </c>
    </row>
    <row r="189" spans="1:12" ht="16" x14ac:dyDescent="0.25">
      <c r="A189" s="3" t="s">
        <v>648</v>
      </c>
      <c r="B189" s="3" t="s">
        <v>858</v>
      </c>
      <c r="C189" s="3">
        <v>2.61</v>
      </c>
      <c r="D189" s="3">
        <v>-9.3828999999999994</v>
      </c>
      <c r="E189" s="3" t="s">
        <v>652</v>
      </c>
      <c r="F189" s="1" t="s">
        <v>2</v>
      </c>
      <c r="G189" s="1">
        <f t="shared" si="12"/>
        <v>1178.8028769861194</v>
      </c>
      <c r="H189" s="1">
        <f t="shared" si="13"/>
        <v>55020</v>
      </c>
      <c r="I189" s="1">
        <f t="shared" si="14"/>
        <v>4.0011673101970002</v>
      </c>
      <c r="J189" s="1">
        <f t="shared" si="15"/>
        <v>2693.0197830958623</v>
      </c>
      <c r="K189" s="1">
        <f t="shared" si="16"/>
        <v>2969.4750741838047</v>
      </c>
      <c r="L189" s="1" t="str">
        <f t="shared" si="17"/>
        <v/>
      </c>
    </row>
    <row r="190" spans="1:12" ht="16" x14ac:dyDescent="0.25">
      <c r="A190" s="3" t="s">
        <v>648</v>
      </c>
      <c r="B190" s="3" t="s">
        <v>743</v>
      </c>
      <c r="C190" s="3">
        <v>3.91</v>
      </c>
      <c r="D190" s="3">
        <v>-14.7895</v>
      </c>
      <c r="E190" s="3" t="s">
        <v>654</v>
      </c>
      <c r="F190" s="1" t="s">
        <v>3</v>
      </c>
      <c r="G190" s="1">
        <f t="shared" si="12"/>
        <v>1298.2803618912608</v>
      </c>
      <c r="H190" s="1">
        <f t="shared" si="13"/>
        <v>53167</v>
      </c>
      <c r="I190" s="1">
        <f t="shared" si="14"/>
        <v>3.8664133475326046</v>
      </c>
      <c r="J190" s="1">
        <f t="shared" si="15"/>
        <v>2660.7614658142493</v>
      </c>
      <c r="K190" s="1">
        <f t="shared" si="16"/>
        <v>3171.9164557932991</v>
      </c>
      <c r="L190" s="1" t="str">
        <f t="shared" si="17"/>
        <v/>
      </c>
    </row>
    <row r="191" spans="1:12" ht="16" x14ac:dyDescent="0.25">
      <c r="A191" s="3" t="s">
        <v>648</v>
      </c>
      <c r="B191" s="3" t="s">
        <v>743</v>
      </c>
      <c r="C191" s="3">
        <v>3.29</v>
      </c>
      <c r="D191" s="3">
        <v>-25.743600000000001</v>
      </c>
      <c r="E191" s="3" t="s">
        <v>656</v>
      </c>
      <c r="F191" s="1" t="s">
        <v>19</v>
      </c>
      <c r="G191" s="1">
        <f t="shared" si="12"/>
        <v>1592.3950068065185</v>
      </c>
      <c r="H191" s="1">
        <f t="shared" si="13"/>
        <v>54244</v>
      </c>
      <c r="I191" s="1">
        <f t="shared" si="14"/>
        <v>3.9447349977158503</v>
      </c>
      <c r="J191" s="1">
        <f t="shared" si="15"/>
        <v>2945.7948297504836</v>
      </c>
      <c r="K191" s="1">
        <f t="shared" si="16"/>
        <v>3305.837269140171</v>
      </c>
      <c r="L191" s="1" t="str">
        <f t="shared" si="17"/>
        <v/>
      </c>
    </row>
    <row r="192" spans="1:12" ht="16" x14ac:dyDescent="0.25">
      <c r="A192" s="3" t="s">
        <v>179</v>
      </c>
      <c r="B192" s="3" t="s">
        <v>768</v>
      </c>
      <c r="C192" s="3">
        <v>0.03</v>
      </c>
      <c r="D192" s="3">
        <v>38.783700000000003</v>
      </c>
      <c r="E192" s="3" t="s">
        <v>181</v>
      </c>
      <c r="F192" s="1" t="s">
        <v>1</v>
      </c>
      <c r="G192" s="1">
        <f t="shared" si="12"/>
        <v>479.29463065582104</v>
      </c>
      <c r="H192" s="1">
        <f t="shared" si="13"/>
        <v>67016</v>
      </c>
      <c r="I192" s="1">
        <f t="shared" si="14"/>
        <v>4.8735410479854995</v>
      </c>
      <c r="J192" s="1">
        <f t="shared" si="15"/>
        <v>2273.0844498689107</v>
      </c>
      <c r="K192" s="1">
        <f t="shared" si="16"/>
        <v>2123.094562820761</v>
      </c>
      <c r="L192" s="1" t="str">
        <f t="shared" si="17"/>
        <v/>
      </c>
    </row>
    <row r="193" spans="1:12" ht="16" x14ac:dyDescent="0.25">
      <c r="A193" s="3" t="s">
        <v>179</v>
      </c>
      <c r="B193" s="3" t="s">
        <v>769</v>
      </c>
      <c r="C193" s="3">
        <v>3.52</v>
      </c>
      <c r="D193" s="3">
        <v>33.362699999999997</v>
      </c>
      <c r="E193" s="3" t="s">
        <v>183</v>
      </c>
      <c r="F193" s="1" t="s">
        <v>2</v>
      </c>
      <c r="G193" s="1">
        <f t="shared" si="12"/>
        <v>538.86447191275806</v>
      </c>
      <c r="H193" s="1">
        <f t="shared" si="13"/>
        <v>67804</v>
      </c>
      <c r="I193" s="1">
        <f t="shared" si="14"/>
        <v>4.9308460250926469</v>
      </c>
      <c r="J193" s="1">
        <f t="shared" si="15"/>
        <v>2326.0572832873299</v>
      </c>
      <c r="K193" s="1">
        <f t="shared" si="16"/>
        <v>2083.2153529346879</v>
      </c>
      <c r="L193" s="1" t="str">
        <f t="shared" si="17"/>
        <v/>
      </c>
    </row>
    <row r="194" spans="1:12" ht="16" x14ac:dyDescent="0.25">
      <c r="A194" s="3" t="s">
        <v>179</v>
      </c>
      <c r="B194" s="3" t="s">
        <v>770</v>
      </c>
      <c r="C194" s="3">
        <v>3.24</v>
      </c>
      <c r="D194" s="3">
        <v>32.689599999999999</v>
      </c>
      <c r="E194" s="3" t="s">
        <v>185</v>
      </c>
      <c r="F194" s="1" t="s">
        <v>3</v>
      </c>
      <c r="G194" s="1">
        <f t="shared" ref="G194:G257" si="18">TAN(PI()/4-D194*PI()/360)*1000</f>
        <v>546.46816733628395</v>
      </c>
      <c r="H194" s="1">
        <f t="shared" ref="H194:H257" si="19">(MID(E194,1,2)*60+MID(E194,5,2))*60+MID(E194,9,2)</f>
        <v>68336</v>
      </c>
      <c r="I194" s="1">
        <f t="shared" ref="I194:I257" si="20">PI()*H194/43200</f>
        <v>4.9695341568451878</v>
      </c>
      <c r="J194" s="1">
        <f t="shared" ref="J194:J257" si="21">1800-SIN(I194)*G194</f>
        <v>2328.5002714271973</v>
      </c>
      <c r="K194" s="1">
        <f t="shared" ref="K194:K257" si="22">2200-COS(I194)*G194</f>
        <v>2061.0218685790614</v>
      </c>
      <c r="L194" s="1" t="str">
        <f t="shared" ref="L194:L257" si="23">IF(G194&gt;1650,"YES","")</f>
        <v/>
      </c>
    </row>
    <row r="195" spans="1:12" ht="16" x14ac:dyDescent="0.25">
      <c r="A195" s="3" t="s">
        <v>179</v>
      </c>
      <c r="B195" s="3" t="s">
        <v>743</v>
      </c>
      <c r="C195" s="3">
        <v>4.22</v>
      </c>
      <c r="D195" s="3">
        <v>36.570500000000003</v>
      </c>
      <c r="E195" s="3" t="s">
        <v>187</v>
      </c>
      <c r="F195" s="1" t="s">
        <v>4</v>
      </c>
      <c r="G195" s="1">
        <f t="shared" si="18"/>
        <v>503.27020121258869</v>
      </c>
      <c r="H195" s="1">
        <f t="shared" si="19"/>
        <v>68000</v>
      </c>
      <c r="I195" s="1">
        <f t="shared" si="20"/>
        <v>4.945099547317267</v>
      </c>
      <c r="J195" s="1">
        <f t="shared" si="21"/>
        <v>2289.7044878055854</v>
      </c>
      <c r="K195" s="1">
        <f t="shared" si="22"/>
        <v>2083.9379043286358</v>
      </c>
      <c r="L195" s="1" t="str">
        <f t="shared" si="23"/>
        <v/>
      </c>
    </row>
    <row r="196" spans="1:12" ht="16" x14ac:dyDescent="0.25">
      <c r="A196" s="3" t="s">
        <v>179</v>
      </c>
      <c r="B196" s="3" t="s">
        <v>743</v>
      </c>
      <c r="C196" s="3">
        <v>4.3600000000000003</v>
      </c>
      <c r="D196" s="3">
        <v>37.605699999999999</v>
      </c>
      <c r="E196" s="3" t="s">
        <v>189</v>
      </c>
      <c r="F196" s="1" t="s">
        <v>6</v>
      </c>
      <c r="G196" s="1">
        <f t="shared" si="18"/>
        <v>491.99921832093293</v>
      </c>
      <c r="H196" s="1">
        <f t="shared" si="19"/>
        <v>67492</v>
      </c>
      <c r="I196" s="1">
        <f t="shared" si="20"/>
        <v>4.9081567448167203</v>
      </c>
      <c r="J196" s="1">
        <f t="shared" si="21"/>
        <v>2282.6013510278021</v>
      </c>
      <c r="K196" s="1">
        <f t="shared" si="22"/>
        <v>2104.2964639391571</v>
      </c>
      <c r="L196" s="1" t="str">
        <f t="shared" si="23"/>
        <v/>
      </c>
    </row>
    <row r="197" spans="1:12" ht="16" x14ac:dyDescent="0.25">
      <c r="A197" s="3" t="s">
        <v>599</v>
      </c>
      <c r="B197" s="3" t="s">
        <v>851</v>
      </c>
      <c r="C197" s="3">
        <v>2.0699999999999998</v>
      </c>
      <c r="D197" s="3">
        <v>12.558400000000001</v>
      </c>
      <c r="E197" s="3" t="s">
        <v>601</v>
      </c>
      <c r="F197" s="1" t="s">
        <v>1</v>
      </c>
      <c r="G197" s="1">
        <f t="shared" si="18"/>
        <v>801.74727977650468</v>
      </c>
      <c r="H197" s="1">
        <f t="shared" si="19"/>
        <v>63296</v>
      </c>
      <c r="I197" s="1">
        <f t="shared" si="20"/>
        <v>4.6030150139263784</v>
      </c>
      <c r="J197" s="1">
        <f t="shared" si="21"/>
        <v>2596.9565415908228</v>
      </c>
      <c r="K197" s="1">
        <f t="shared" si="22"/>
        <v>2287.5155497304359</v>
      </c>
      <c r="L197" s="1" t="str">
        <f t="shared" si="23"/>
        <v/>
      </c>
    </row>
    <row r="198" spans="1:12" ht="16" x14ac:dyDescent="0.25">
      <c r="A198" s="3" t="s">
        <v>599</v>
      </c>
      <c r="B198" s="3" t="s">
        <v>852</v>
      </c>
      <c r="C198" s="3">
        <v>2.77</v>
      </c>
      <c r="D198" s="3">
        <v>4.5673000000000004</v>
      </c>
      <c r="E198" s="3" t="s">
        <v>603</v>
      </c>
      <c r="F198" s="1" t="s">
        <v>2</v>
      </c>
      <c r="G198" s="1">
        <f t="shared" si="18"/>
        <v>923.30192985638587</v>
      </c>
      <c r="H198" s="1">
        <f t="shared" si="19"/>
        <v>63809</v>
      </c>
      <c r="I198" s="1">
        <f t="shared" si="20"/>
        <v>4.6403214266877573</v>
      </c>
      <c r="J198" s="1">
        <f t="shared" si="21"/>
        <v>2720.9052758981065</v>
      </c>
      <c r="K198" s="1">
        <f t="shared" si="22"/>
        <v>2266.4825277765408</v>
      </c>
      <c r="L198" s="1" t="str">
        <f t="shared" si="23"/>
        <v/>
      </c>
    </row>
    <row r="199" spans="1:12" ht="16" x14ac:dyDescent="0.25">
      <c r="A199" s="3" t="s">
        <v>599</v>
      </c>
      <c r="B199" s="3" t="s">
        <v>743</v>
      </c>
      <c r="C199" s="3">
        <v>2.75</v>
      </c>
      <c r="D199" s="3">
        <v>-3.6945000000000001</v>
      </c>
      <c r="E199" s="3" t="s">
        <v>605</v>
      </c>
      <c r="F199" s="1" t="s">
        <v>4</v>
      </c>
      <c r="G199" s="1">
        <f t="shared" si="18"/>
        <v>1066.6532247783043</v>
      </c>
      <c r="H199" s="1">
        <f t="shared" si="19"/>
        <v>58461</v>
      </c>
      <c r="I199" s="1">
        <f t="shared" si="20"/>
        <v>4.2514038917016874</v>
      </c>
      <c r="J199" s="1">
        <f t="shared" si="21"/>
        <v>2755.3103447941735</v>
      </c>
      <c r="K199" s="1">
        <f t="shared" si="22"/>
        <v>2674.4799754038031</v>
      </c>
      <c r="L199" s="1" t="str">
        <f t="shared" si="23"/>
        <v/>
      </c>
    </row>
    <row r="200" spans="1:12" ht="16" x14ac:dyDescent="0.25">
      <c r="A200" s="3" t="s">
        <v>599</v>
      </c>
      <c r="B200" s="3" t="s">
        <v>743</v>
      </c>
      <c r="C200" s="3">
        <v>3.23</v>
      </c>
      <c r="D200" s="3">
        <v>-9.7690999999999999</v>
      </c>
      <c r="E200" s="3" t="s">
        <v>198</v>
      </c>
      <c r="F200" s="1" t="s">
        <v>5</v>
      </c>
      <c r="G200" s="1">
        <f t="shared" si="18"/>
        <v>1186.8884536340599</v>
      </c>
      <c r="H200" s="1">
        <f t="shared" si="19"/>
        <v>62101</v>
      </c>
      <c r="I200" s="1">
        <f t="shared" si="20"/>
        <v>4.5161121615874942</v>
      </c>
      <c r="J200" s="1">
        <f t="shared" si="21"/>
        <v>2964.0995605506482</v>
      </c>
      <c r="K200" s="1">
        <f t="shared" si="22"/>
        <v>2431.4657955198518</v>
      </c>
      <c r="L200" s="1" t="str">
        <f t="shared" si="23"/>
        <v/>
      </c>
    </row>
    <row r="201" spans="1:12" ht="16" x14ac:dyDescent="0.25">
      <c r="A201" s="3" t="s">
        <v>599</v>
      </c>
      <c r="B201" s="3" t="s">
        <v>743</v>
      </c>
      <c r="C201" s="3">
        <v>2.57</v>
      </c>
      <c r="D201" s="3">
        <v>-10.010400000000001</v>
      </c>
      <c r="E201" s="3" t="s">
        <v>608</v>
      </c>
      <c r="F201" s="1" t="s">
        <v>6</v>
      </c>
      <c r="G201" s="1">
        <f t="shared" si="18"/>
        <v>1191.9732736943497</v>
      </c>
      <c r="H201" s="1">
        <f t="shared" si="19"/>
        <v>59830</v>
      </c>
      <c r="I201" s="1">
        <f t="shared" si="20"/>
        <v>4.350960381117531</v>
      </c>
      <c r="J201" s="1">
        <f t="shared" si="21"/>
        <v>2914.9629916549356</v>
      </c>
      <c r="K201" s="1">
        <f t="shared" si="22"/>
        <v>2621.4947359594207</v>
      </c>
      <c r="L201" s="1" t="str">
        <f t="shared" si="23"/>
        <v/>
      </c>
    </row>
    <row r="202" spans="1:12" ht="16" x14ac:dyDescent="0.25">
      <c r="A202" s="3" t="s">
        <v>599</v>
      </c>
      <c r="B202" s="3" t="s">
        <v>853</v>
      </c>
      <c r="C202" s="3">
        <v>2.4300000000000002</v>
      </c>
      <c r="D202" s="3">
        <v>-15.7249</v>
      </c>
      <c r="E202" s="3" t="s">
        <v>610</v>
      </c>
      <c r="F202" s="1" t="s">
        <v>7</v>
      </c>
      <c r="G202" s="1">
        <f t="shared" si="18"/>
        <v>1320.4374101624931</v>
      </c>
      <c r="H202" s="1">
        <f t="shared" si="19"/>
        <v>61822</v>
      </c>
      <c r="I202" s="1">
        <f t="shared" si="20"/>
        <v>4.4958227090330602</v>
      </c>
      <c r="J202" s="1">
        <f t="shared" si="21"/>
        <v>3089.5933602562964</v>
      </c>
      <c r="K202" s="1">
        <f t="shared" si="22"/>
        <v>2483.7321260264803</v>
      </c>
      <c r="L202" s="1" t="str">
        <f t="shared" si="23"/>
        <v/>
      </c>
    </row>
    <row r="203" spans="1:12" ht="16" x14ac:dyDescent="0.25">
      <c r="A203" s="3" t="s">
        <v>599</v>
      </c>
      <c r="B203" s="3" t="s">
        <v>743</v>
      </c>
      <c r="C203" s="3">
        <v>3.27</v>
      </c>
      <c r="D203" s="3">
        <v>-24.284300000000002</v>
      </c>
      <c r="E203" s="3" t="s">
        <v>612</v>
      </c>
      <c r="F203" s="1" t="s">
        <v>8</v>
      </c>
      <c r="G203" s="1">
        <f t="shared" si="18"/>
        <v>1548.2609157843767</v>
      </c>
      <c r="H203" s="1">
        <f t="shared" si="19"/>
        <v>62521</v>
      </c>
      <c r="I203" s="1">
        <f t="shared" si="20"/>
        <v>4.5466554234973948</v>
      </c>
      <c r="J203" s="1">
        <f t="shared" si="21"/>
        <v>3327.0460277805241</v>
      </c>
      <c r="K203" s="1">
        <f t="shared" si="22"/>
        <v>2455.4257081524861</v>
      </c>
      <c r="L203" s="1" t="str">
        <f t="shared" si="23"/>
        <v/>
      </c>
    </row>
    <row r="204" spans="1:12" ht="16" x14ac:dyDescent="0.25">
      <c r="A204" s="3" t="s">
        <v>599</v>
      </c>
      <c r="B204" s="3" t="s">
        <v>743</v>
      </c>
      <c r="C204" s="3">
        <v>3.2</v>
      </c>
      <c r="D204" s="3">
        <v>1.0037</v>
      </c>
      <c r="E204" s="3" t="s">
        <v>614</v>
      </c>
      <c r="F204" s="1" t="s">
        <v>12</v>
      </c>
      <c r="G204" s="1">
        <f t="shared" si="18"/>
        <v>982.63379564244553</v>
      </c>
      <c r="H204" s="1">
        <f t="shared" si="19"/>
        <v>61061</v>
      </c>
      <c r="I204" s="1">
        <f t="shared" si="20"/>
        <v>4.4404812273344065</v>
      </c>
      <c r="J204" s="1">
        <f t="shared" si="21"/>
        <v>2746.532110169499</v>
      </c>
      <c r="K204" s="1">
        <f t="shared" si="22"/>
        <v>2463.9055527205792</v>
      </c>
      <c r="L204" s="1" t="str">
        <f t="shared" si="23"/>
        <v/>
      </c>
    </row>
    <row r="205" spans="1:12" ht="16" x14ac:dyDescent="0.25">
      <c r="A205" s="3" t="s">
        <v>599</v>
      </c>
      <c r="B205" s="3" t="s">
        <v>743</v>
      </c>
      <c r="C205" s="3">
        <v>3.34</v>
      </c>
      <c r="D205" s="3">
        <v>0.17649999999999999</v>
      </c>
      <c r="E205" s="3" t="s">
        <v>616</v>
      </c>
      <c r="F205" s="1" t="s">
        <v>951</v>
      </c>
      <c r="G205" s="1">
        <f t="shared" si="18"/>
        <v>996.9242289037885</v>
      </c>
      <c r="H205" s="1">
        <f t="shared" si="19"/>
        <v>64741</v>
      </c>
      <c r="I205" s="1">
        <f t="shared" si="20"/>
        <v>4.70809837930687</v>
      </c>
      <c r="J205" s="1">
        <f t="shared" si="21"/>
        <v>2796.9150526003928</v>
      </c>
      <c r="K205" s="1">
        <f t="shared" si="22"/>
        <v>2204.2773910470787</v>
      </c>
      <c r="L205" s="1" t="str">
        <f t="shared" si="23"/>
        <v/>
      </c>
    </row>
    <row r="206" spans="1:12" ht="16" x14ac:dyDescent="0.25">
      <c r="A206" s="3" t="s">
        <v>499</v>
      </c>
      <c r="B206" s="3" t="s">
        <v>827</v>
      </c>
      <c r="C206" s="3">
        <v>0.5</v>
      </c>
      <c r="D206" s="3">
        <v>7.4070999999999998</v>
      </c>
      <c r="E206" s="3" t="s">
        <v>501</v>
      </c>
      <c r="F206" s="1" t="s">
        <v>1</v>
      </c>
      <c r="G206" s="1">
        <f t="shared" si="18"/>
        <v>878.41169274327967</v>
      </c>
      <c r="H206" s="1">
        <f t="shared" si="19"/>
        <v>21310</v>
      </c>
      <c r="I206" s="1">
        <f t="shared" si="20"/>
        <v>1.5497069316666316</v>
      </c>
      <c r="J206" s="1">
        <f t="shared" si="21"/>
        <v>921.78364234515107</v>
      </c>
      <c r="K206" s="1">
        <f t="shared" si="22"/>
        <v>2181.4762019130944</v>
      </c>
      <c r="L206" s="1" t="str">
        <f t="shared" si="23"/>
        <v/>
      </c>
    </row>
    <row r="207" spans="1:12" ht="16" x14ac:dyDescent="0.25">
      <c r="A207" s="3" t="s">
        <v>499</v>
      </c>
      <c r="B207" s="3" t="s">
        <v>828</v>
      </c>
      <c r="C207" s="3">
        <v>0.18</v>
      </c>
      <c r="D207" s="3">
        <v>-8.2015999999999991</v>
      </c>
      <c r="E207" s="3" t="s">
        <v>503</v>
      </c>
      <c r="F207" s="1" t="s">
        <v>2</v>
      </c>
      <c r="G207" s="1">
        <f t="shared" si="18"/>
        <v>1154.4641468994691</v>
      </c>
      <c r="H207" s="1">
        <f t="shared" si="19"/>
        <v>18872</v>
      </c>
      <c r="I207" s="1">
        <f t="shared" si="20"/>
        <v>1.3724105684848744</v>
      </c>
      <c r="J207" s="1">
        <f t="shared" si="21"/>
        <v>668.17951160625398</v>
      </c>
      <c r="K207" s="1">
        <f t="shared" si="22"/>
        <v>1972.470115087136</v>
      </c>
      <c r="L207" s="1" t="str">
        <f t="shared" si="23"/>
        <v/>
      </c>
    </row>
    <row r="208" spans="1:12" ht="16" x14ac:dyDescent="0.25">
      <c r="A208" s="3" t="s">
        <v>499</v>
      </c>
      <c r="B208" s="3" t="s">
        <v>829</v>
      </c>
      <c r="C208" s="3">
        <v>1.64</v>
      </c>
      <c r="D208" s="3">
        <v>6.3497000000000003</v>
      </c>
      <c r="E208" s="3" t="s">
        <v>505</v>
      </c>
      <c r="F208" s="1" t="s">
        <v>3</v>
      </c>
      <c r="G208" s="1">
        <f t="shared" si="18"/>
        <v>894.89335751250758</v>
      </c>
      <c r="H208" s="1">
        <f t="shared" si="19"/>
        <v>19507</v>
      </c>
      <c r="I208" s="1">
        <f t="shared" si="20"/>
        <v>1.4185890716105576</v>
      </c>
      <c r="J208" s="1">
        <f t="shared" si="21"/>
        <v>915.45266435184021</v>
      </c>
      <c r="K208" s="1">
        <f t="shared" si="22"/>
        <v>2064.3160572589727</v>
      </c>
      <c r="L208" s="1" t="str">
        <f t="shared" si="23"/>
        <v/>
      </c>
    </row>
    <row r="209" spans="1:12" ht="16" x14ac:dyDescent="0.25">
      <c r="A209" s="3" t="s">
        <v>499</v>
      </c>
      <c r="B209" s="3" t="s">
        <v>830</v>
      </c>
      <c r="C209" s="3">
        <v>2.23</v>
      </c>
      <c r="D209" s="3">
        <v>-0.29909999999999998</v>
      </c>
      <c r="E209" s="3" t="s">
        <v>507</v>
      </c>
      <c r="F209" s="1" t="s">
        <v>4</v>
      </c>
      <c r="G209" s="1">
        <f t="shared" si="18"/>
        <v>1005.2339530283465</v>
      </c>
      <c r="H209" s="1">
        <f t="shared" si="19"/>
        <v>19920</v>
      </c>
      <c r="I209" s="1">
        <f t="shared" si="20"/>
        <v>1.4486232791552933</v>
      </c>
      <c r="J209" s="1">
        <f t="shared" si="21"/>
        <v>802.25890842252124</v>
      </c>
      <c r="K209" s="1">
        <f t="shared" si="22"/>
        <v>2077.4927981758742</v>
      </c>
      <c r="L209" s="1" t="str">
        <f t="shared" si="23"/>
        <v/>
      </c>
    </row>
    <row r="210" spans="1:12" ht="16" x14ac:dyDescent="0.25">
      <c r="A210" s="3" t="s">
        <v>499</v>
      </c>
      <c r="B210" s="3" t="s">
        <v>831</v>
      </c>
      <c r="C210" s="3">
        <v>1.69</v>
      </c>
      <c r="D210" s="3">
        <v>-1.2019</v>
      </c>
      <c r="E210" s="3" t="s">
        <v>509</v>
      </c>
      <c r="F210" s="1" t="s">
        <v>5</v>
      </c>
      <c r="G210" s="1">
        <f t="shared" si="18"/>
        <v>1021.2002497064599</v>
      </c>
      <c r="H210" s="1">
        <f t="shared" si="19"/>
        <v>20172</v>
      </c>
      <c r="I210" s="1">
        <f t="shared" si="20"/>
        <v>1.466949236301234</v>
      </c>
      <c r="J210" s="1">
        <f t="shared" si="21"/>
        <v>784.30122669440016</v>
      </c>
      <c r="K210" s="1">
        <f t="shared" si="22"/>
        <v>2094.141831179471</v>
      </c>
      <c r="L210" s="1" t="str">
        <f t="shared" si="23"/>
        <v/>
      </c>
    </row>
    <row r="211" spans="1:12" ht="16" x14ac:dyDescent="0.25">
      <c r="A211" s="3" t="s">
        <v>499</v>
      </c>
      <c r="B211" s="3" t="s">
        <v>832</v>
      </c>
      <c r="C211" s="3">
        <v>1.79</v>
      </c>
      <c r="D211" s="3">
        <v>-1.9426000000000001</v>
      </c>
      <c r="E211" s="3" t="s">
        <v>511</v>
      </c>
      <c r="F211" s="1" t="s">
        <v>6</v>
      </c>
      <c r="G211" s="1">
        <f t="shared" si="18"/>
        <v>1034.4928055830385</v>
      </c>
      <c r="H211" s="1">
        <f t="shared" si="19"/>
        <v>20445</v>
      </c>
      <c r="I211" s="1">
        <f t="shared" si="20"/>
        <v>1.4868023565426693</v>
      </c>
      <c r="J211" s="1">
        <f t="shared" si="21"/>
        <v>769.15421618698724</v>
      </c>
      <c r="K211" s="1">
        <f t="shared" si="22"/>
        <v>2113.2109753597751</v>
      </c>
      <c r="L211" s="1" t="str">
        <f t="shared" si="23"/>
        <v/>
      </c>
    </row>
    <row r="212" spans="1:12" ht="16" x14ac:dyDescent="0.25">
      <c r="A212" s="3" t="s">
        <v>499</v>
      </c>
      <c r="B212" s="3" t="s">
        <v>743</v>
      </c>
      <c r="C212" s="3">
        <v>2.75</v>
      </c>
      <c r="D212" s="3">
        <v>-5.9100999999999999</v>
      </c>
      <c r="E212" s="3" t="s">
        <v>513</v>
      </c>
      <c r="F212" s="1" t="s">
        <v>9</v>
      </c>
      <c r="G212" s="1">
        <f t="shared" si="18"/>
        <v>1108.8618334009529</v>
      </c>
      <c r="H212" s="1">
        <f t="shared" si="19"/>
        <v>20125</v>
      </c>
      <c r="I212" s="1">
        <f t="shared" si="20"/>
        <v>1.4635312998494117</v>
      </c>
      <c r="J212" s="1">
        <f t="shared" si="21"/>
        <v>697.51121598600639</v>
      </c>
      <c r="K212" s="1">
        <f t="shared" si="22"/>
        <v>2081.2858614289412</v>
      </c>
      <c r="L212" s="1" t="str">
        <f t="shared" si="23"/>
        <v/>
      </c>
    </row>
    <row r="213" spans="1:12" ht="16" x14ac:dyDescent="0.25">
      <c r="A213" s="3" t="s">
        <v>499</v>
      </c>
      <c r="B213" s="3" t="s">
        <v>743</v>
      </c>
      <c r="C213" s="3">
        <v>2.0499999999999998</v>
      </c>
      <c r="D213" s="3">
        <v>-9.6696000000000009</v>
      </c>
      <c r="E213" s="3" t="s">
        <v>515</v>
      </c>
      <c r="F213" s="1" t="s">
        <v>12</v>
      </c>
      <c r="G213" s="1">
        <f t="shared" si="18"/>
        <v>1184.7991253259702</v>
      </c>
      <c r="H213" s="1">
        <f t="shared" si="19"/>
        <v>20865</v>
      </c>
      <c r="I213" s="1">
        <f t="shared" si="20"/>
        <v>1.5173456184525704</v>
      </c>
      <c r="J213" s="1">
        <f t="shared" si="21"/>
        <v>616.89294441536913</v>
      </c>
      <c r="K213" s="1">
        <f t="shared" si="22"/>
        <v>2136.7017978213507</v>
      </c>
      <c r="L213" s="1" t="str">
        <f t="shared" si="23"/>
        <v/>
      </c>
    </row>
    <row r="214" spans="1:12" ht="16" x14ac:dyDescent="0.25">
      <c r="A214" s="3" t="s">
        <v>368</v>
      </c>
      <c r="B214" s="3" t="s">
        <v>804</v>
      </c>
      <c r="C214" s="3">
        <v>2.48</v>
      </c>
      <c r="D214" s="3">
        <v>15.205299999999999</v>
      </c>
      <c r="E214" s="3" t="s">
        <v>370</v>
      </c>
      <c r="F214" s="1" t="s">
        <v>1</v>
      </c>
      <c r="G214" s="1">
        <f t="shared" si="18"/>
        <v>764.48444624747833</v>
      </c>
      <c r="H214" s="1">
        <f t="shared" si="19"/>
        <v>83085</v>
      </c>
      <c r="I214" s="1">
        <f t="shared" si="20"/>
        <v>6.0421117042478691</v>
      </c>
      <c r="J214" s="1">
        <f t="shared" si="21"/>
        <v>1982.517084162243</v>
      </c>
      <c r="K214" s="1">
        <f t="shared" si="22"/>
        <v>1457.6227491745008</v>
      </c>
      <c r="L214" s="1" t="str">
        <f t="shared" si="23"/>
        <v/>
      </c>
    </row>
    <row r="215" spans="1:12" ht="16" x14ac:dyDescent="0.25">
      <c r="A215" s="3" t="s">
        <v>368</v>
      </c>
      <c r="B215" s="3" t="s">
        <v>805</v>
      </c>
      <c r="C215" s="3">
        <v>2.42</v>
      </c>
      <c r="D215" s="3">
        <v>28.082799999999999</v>
      </c>
      <c r="E215" s="3" t="s">
        <v>372</v>
      </c>
      <c r="F215" s="1" t="s">
        <v>2</v>
      </c>
      <c r="G215" s="1">
        <f t="shared" si="18"/>
        <v>599.87760869945885</v>
      </c>
      <c r="H215" s="1">
        <f t="shared" si="19"/>
        <v>83026</v>
      </c>
      <c r="I215" s="1">
        <f t="shared" si="20"/>
        <v>6.0378211031700504</v>
      </c>
      <c r="J215" s="1">
        <f t="shared" si="21"/>
        <v>1945.7160519321196</v>
      </c>
      <c r="K215" s="1">
        <f t="shared" si="22"/>
        <v>1618.0893731608808</v>
      </c>
      <c r="L215" s="1" t="str">
        <f t="shared" si="23"/>
        <v/>
      </c>
    </row>
    <row r="216" spans="1:12" ht="16" x14ac:dyDescent="0.25">
      <c r="A216" s="3" t="s">
        <v>368</v>
      </c>
      <c r="B216" s="3" t="s">
        <v>806</v>
      </c>
      <c r="C216" s="3">
        <v>2.84</v>
      </c>
      <c r="D216" s="3">
        <v>15.1837</v>
      </c>
      <c r="E216" s="3" t="s">
        <v>374</v>
      </c>
      <c r="F216" s="1" t="s">
        <v>3</v>
      </c>
      <c r="G216" s="1">
        <f t="shared" si="18"/>
        <v>764.78314853277118</v>
      </c>
      <c r="H216" s="1">
        <f t="shared" si="19"/>
        <v>794</v>
      </c>
      <c r="I216" s="1">
        <f t="shared" si="20"/>
        <v>5.7741309420145735E-2</v>
      </c>
      <c r="J216" s="1">
        <f t="shared" si="21"/>
        <v>1755.8649539306668</v>
      </c>
      <c r="K216" s="1">
        <f t="shared" si="22"/>
        <v>1436.491413284594</v>
      </c>
      <c r="L216" s="1" t="str">
        <f t="shared" si="23"/>
        <v/>
      </c>
    </row>
    <row r="217" spans="1:12" ht="16" x14ac:dyDescent="0.25">
      <c r="A217" s="3" t="s">
        <v>368</v>
      </c>
      <c r="B217" s="3" t="s">
        <v>807</v>
      </c>
      <c r="C217" s="3">
        <v>2.38</v>
      </c>
      <c r="D217" s="3">
        <v>9.875</v>
      </c>
      <c r="E217" s="3" t="s">
        <v>376</v>
      </c>
      <c r="F217" s="1" t="s">
        <v>5</v>
      </c>
      <c r="G217" s="1">
        <f t="shared" si="18"/>
        <v>840.96020678420848</v>
      </c>
      <c r="H217" s="1">
        <f t="shared" si="19"/>
        <v>78251</v>
      </c>
      <c r="I217" s="1">
        <f t="shared" si="20"/>
        <v>5.690573304075345</v>
      </c>
      <c r="J217" s="1">
        <f t="shared" si="21"/>
        <v>2269.7011192832952</v>
      </c>
      <c r="K217" s="1">
        <f t="shared" si="22"/>
        <v>1502.4364344817322</v>
      </c>
      <c r="L217" s="1" t="str">
        <f t="shared" si="23"/>
        <v/>
      </c>
    </row>
    <row r="218" spans="1:12" ht="16" x14ac:dyDescent="0.25">
      <c r="A218" s="3" t="s">
        <v>368</v>
      </c>
      <c r="B218" s="3" t="s">
        <v>808</v>
      </c>
      <c r="C218" s="3">
        <v>3.41</v>
      </c>
      <c r="D218" s="3">
        <v>10.9611</v>
      </c>
      <c r="E218" s="3" t="s">
        <v>378</v>
      </c>
      <c r="F218" s="1" t="s">
        <v>6</v>
      </c>
      <c r="G218" s="1">
        <f t="shared" si="18"/>
        <v>824.90668982923671</v>
      </c>
      <c r="H218" s="1">
        <f t="shared" si="19"/>
        <v>81687</v>
      </c>
      <c r="I218" s="1">
        <f t="shared" si="20"/>
        <v>5.9404462753192</v>
      </c>
      <c r="J218" s="1">
        <f t="shared" si="21"/>
        <v>2077.2248016712824</v>
      </c>
      <c r="K218" s="1">
        <f t="shared" si="22"/>
        <v>1423.0717817820318</v>
      </c>
      <c r="L218" s="1" t="str">
        <f t="shared" si="23"/>
        <v/>
      </c>
    </row>
    <row r="219" spans="1:12" ht="16" x14ac:dyDescent="0.25">
      <c r="A219" s="3" t="s">
        <v>368</v>
      </c>
      <c r="B219" s="3" t="s">
        <v>743</v>
      </c>
      <c r="C219" s="3">
        <v>2.95</v>
      </c>
      <c r="D219" s="3">
        <v>30.2532</v>
      </c>
      <c r="E219" s="3" t="s">
        <v>380</v>
      </c>
      <c r="F219" s="1" t="s">
        <v>7</v>
      </c>
      <c r="G219" s="1">
        <f t="shared" si="18"/>
        <v>574.4079022176619</v>
      </c>
      <c r="H219" s="1">
        <f t="shared" si="19"/>
        <v>79620</v>
      </c>
      <c r="I219" s="1">
        <f t="shared" si="20"/>
        <v>5.7901297934911886</v>
      </c>
      <c r="J219" s="1">
        <f t="shared" si="21"/>
        <v>2071.8785571060075</v>
      </c>
      <c r="K219" s="1">
        <f t="shared" si="22"/>
        <v>1694.0093989844768</v>
      </c>
      <c r="L219" s="1" t="str">
        <f t="shared" si="23"/>
        <v/>
      </c>
    </row>
    <row r="220" spans="1:12" ht="16" x14ac:dyDescent="0.25">
      <c r="A220" s="3" t="s">
        <v>368</v>
      </c>
      <c r="B220" s="3" t="s">
        <v>743</v>
      </c>
      <c r="C220" s="3">
        <v>3.52</v>
      </c>
      <c r="D220" s="3">
        <v>6.4454000000000002</v>
      </c>
      <c r="E220" s="3" t="s">
        <v>382</v>
      </c>
      <c r="F220" s="1" t="s">
        <v>8</v>
      </c>
      <c r="G220" s="1">
        <f t="shared" si="18"/>
        <v>893.39053162414052</v>
      </c>
      <c r="H220" s="1">
        <f t="shared" si="19"/>
        <v>79807</v>
      </c>
      <c r="I220" s="1">
        <f t="shared" si="20"/>
        <v>5.8037288172463111</v>
      </c>
      <c r="J220" s="1">
        <f t="shared" si="21"/>
        <v>2212.1183869773399</v>
      </c>
      <c r="K220" s="1">
        <f t="shared" si="22"/>
        <v>1407.3430268326279</v>
      </c>
      <c r="L220" s="1" t="str">
        <f t="shared" si="23"/>
        <v/>
      </c>
    </row>
    <row r="221" spans="1:12" ht="16" x14ac:dyDescent="0.25">
      <c r="A221" s="3" t="s">
        <v>368</v>
      </c>
      <c r="B221" s="3" t="s">
        <v>743</v>
      </c>
      <c r="C221" s="3">
        <v>3.51</v>
      </c>
      <c r="D221" s="3">
        <v>24.839500000000001</v>
      </c>
      <c r="E221" s="3" t="s">
        <v>378</v>
      </c>
      <c r="F221" s="1" t="s">
        <v>14</v>
      </c>
      <c r="G221" s="1">
        <f t="shared" si="18"/>
        <v>639.04110368507872</v>
      </c>
      <c r="H221" s="1">
        <f t="shared" si="19"/>
        <v>81687</v>
      </c>
      <c r="I221" s="1">
        <f t="shared" si="20"/>
        <v>5.9404462753192</v>
      </c>
      <c r="J221" s="1">
        <f t="shared" si="21"/>
        <v>2014.7613122952935</v>
      </c>
      <c r="K221" s="1">
        <f t="shared" si="22"/>
        <v>1598.1269976645845</v>
      </c>
      <c r="L221" s="1" t="str">
        <f t="shared" si="23"/>
        <v/>
      </c>
    </row>
    <row r="222" spans="1:12" ht="16" x14ac:dyDescent="0.25">
      <c r="A222" s="3" t="s">
        <v>126</v>
      </c>
      <c r="B222" s="3" t="s">
        <v>761</v>
      </c>
      <c r="C222" s="3">
        <v>1.79</v>
      </c>
      <c r="D222" s="3">
        <v>49.861199999999997</v>
      </c>
      <c r="E222" s="3" t="s">
        <v>128</v>
      </c>
      <c r="F222" s="1" t="s">
        <v>1</v>
      </c>
      <c r="G222" s="1">
        <f t="shared" si="18"/>
        <v>365.3425591042444</v>
      </c>
      <c r="H222" s="1">
        <f t="shared" si="19"/>
        <v>12259</v>
      </c>
      <c r="I222" s="1">
        <f t="shared" si="20"/>
        <v>0.89149963750827033</v>
      </c>
      <c r="J222" s="1">
        <f t="shared" si="21"/>
        <v>1515.7580953648999</v>
      </c>
      <c r="K222" s="1">
        <f t="shared" si="22"/>
        <v>1970.4750010516307</v>
      </c>
      <c r="L222" s="1" t="str">
        <f t="shared" si="23"/>
        <v/>
      </c>
    </row>
    <row r="223" spans="1:12" ht="16" x14ac:dyDescent="0.25">
      <c r="A223" s="3" t="s">
        <v>126</v>
      </c>
      <c r="B223" s="3" t="s">
        <v>762</v>
      </c>
      <c r="C223" s="3">
        <v>2.12</v>
      </c>
      <c r="D223" s="3">
        <v>40.955599999999997</v>
      </c>
      <c r="E223" s="3" t="s">
        <v>130</v>
      </c>
      <c r="F223" s="1" t="s">
        <v>2</v>
      </c>
      <c r="G223" s="1">
        <f t="shared" si="18"/>
        <v>456.19427211381719</v>
      </c>
      <c r="H223" s="1">
        <f t="shared" si="19"/>
        <v>11290</v>
      </c>
      <c r="I223" s="1">
        <f t="shared" si="20"/>
        <v>0.82103196895899921</v>
      </c>
      <c r="J223" s="1">
        <f t="shared" si="21"/>
        <v>1466.1344631021041</v>
      </c>
      <c r="K223" s="1">
        <f t="shared" si="22"/>
        <v>1889.1189661923147</v>
      </c>
      <c r="L223" s="1" t="str">
        <f t="shared" si="23"/>
        <v/>
      </c>
    </row>
    <row r="224" spans="1:12" ht="16" x14ac:dyDescent="0.25">
      <c r="A224" s="3" t="s">
        <v>126</v>
      </c>
      <c r="B224" s="3" t="s">
        <v>743</v>
      </c>
      <c r="C224" s="3">
        <v>2.91</v>
      </c>
      <c r="D224" s="3">
        <v>53.506399999999999</v>
      </c>
      <c r="E224" s="3" t="s">
        <v>132</v>
      </c>
      <c r="F224" s="1" t="s">
        <v>3</v>
      </c>
      <c r="G224" s="1">
        <f t="shared" si="18"/>
        <v>329.68862481291347</v>
      </c>
      <c r="H224" s="1">
        <f t="shared" si="19"/>
        <v>11110</v>
      </c>
      <c r="I224" s="1">
        <f t="shared" si="20"/>
        <v>0.80794199956904167</v>
      </c>
      <c r="J224" s="1">
        <f t="shared" si="21"/>
        <v>1561.6790870878926</v>
      </c>
      <c r="K224" s="1">
        <f t="shared" si="22"/>
        <v>1972.1892632034878</v>
      </c>
      <c r="L224" s="1" t="str">
        <f t="shared" si="23"/>
        <v/>
      </c>
    </row>
    <row r="225" spans="1:12" ht="16" x14ac:dyDescent="0.25">
      <c r="A225" s="3" t="s">
        <v>126</v>
      </c>
      <c r="B225" s="3" t="s">
        <v>743</v>
      </c>
      <c r="C225" s="3">
        <v>3.01</v>
      </c>
      <c r="D225" s="3">
        <v>47.8917</v>
      </c>
      <c r="E225" s="3" t="s">
        <v>134</v>
      </c>
      <c r="F225" s="1" t="s">
        <v>4</v>
      </c>
      <c r="G225" s="1">
        <f t="shared" si="18"/>
        <v>384.94878605764063</v>
      </c>
      <c r="H225" s="1">
        <f t="shared" si="19"/>
        <v>13376</v>
      </c>
      <c r="I225" s="1">
        <f t="shared" si="20"/>
        <v>0.97273016977817306</v>
      </c>
      <c r="J225" s="1">
        <f t="shared" si="21"/>
        <v>1481.8683142098196</v>
      </c>
      <c r="K225" s="1">
        <f t="shared" si="22"/>
        <v>1983.2563763716471</v>
      </c>
      <c r="L225" s="1" t="str">
        <f t="shared" si="23"/>
        <v/>
      </c>
    </row>
    <row r="226" spans="1:12" ht="16" x14ac:dyDescent="0.25">
      <c r="A226" s="3" t="s">
        <v>126</v>
      </c>
      <c r="B226" s="3" t="s">
        <v>743</v>
      </c>
      <c r="C226" s="3">
        <v>2.9</v>
      </c>
      <c r="D226" s="3">
        <v>40.001100000000001</v>
      </c>
      <c r="E226" s="3" t="s">
        <v>136</v>
      </c>
      <c r="F226" s="1" t="s">
        <v>5</v>
      </c>
      <c r="G226" s="1">
        <f t="shared" si="18"/>
        <v>466.29597159507927</v>
      </c>
      <c r="H226" s="1">
        <f t="shared" si="19"/>
        <v>14272</v>
      </c>
      <c r="I226" s="1">
        <f t="shared" si="20"/>
        <v>1.0378891285192946</v>
      </c>
      <c r="J226" s="1">
        <f t="shared" si="21"/>
        <v>1398.3635464694974</v>
      </c>
      <c r="K226" s="1">
        <f t="shared" si="22"/>
        <v>1963.1032032271451</v>
      </c>
      <c r="L226" s="1" t="str">
        <f t="shared" si="23"/>
        <v/>
      </c>
    </row>
    <row r="227" spans="1:12" ht="16" x14ac:dyDescent="0.25">
      <c r="A227" s="3" t="s">
        <v>126</v>
      </c>
      <c r="B227" s="3" t="s">
        <v>743</v>
      </c>
      <c r="C227" s="3">
        <v>2.85</v>
      </c>
      <c r="D227" s="3">
        <v>31.601199999999999</v>
      </c>
      <c r="E227" s="3" t="s">
        <v>138</v>
      </c>
      <c r="F227" s="1" t="s">
        <v>6</v>
      </c>
      <c r="G227" s="1">
        <f t="shared" si="18"/>
        <v>558.86736680314164</v>
      </c>
      <c r="H227" s="1">
        <f t="shared" si="19"/>
        <v>14047</v>
      </c>
      <c r="I227" s="1">
        <f t="shared" si="20"/>
        <v>1.0215266667818477</v>
      </c>
      <c r="J227" s="1">
        <f t="shared" si="21"/>
        <v>1323.3386506240236</v>
      </c>
      <c r="K227" s="1">
        <f t="shared" si="22"/>
        <v>1908.2352117054725</v>
      </c>
      <c r="L227" s="1" t="str">
        <f t="shared" si="23"/>
        <v/>
      </c>
    </row>
    <row r="228" spans="1:12" ht="16" x14ac:dyDescent="0.25">
      <c r="A228" s="3" t="s">
        <v>126</v>
      </c>
      <c r="B228" s="3" t="s">
        <v>743</v>
      </c>
      <c r="C228" s="3">
        <v>3.79</v>
      </c>
      <c r="D228" s="3">
        <v>55.911299999999997</v>
      </c>
      <c r="E228" s="3" t="s">
        <v>140</v>
      </c>
      <c r="F228" s="1" t="s">
        <v>7</v>
      </c>
      <c r="G228" s="1">
        <f t="shared" si="18"/>
        <v>306.5772872519475</v>
      </c>
      <c r="H228" s="1">
        <f t="shared" si="19"/>
        <v>10241</v>
      </c>
      <c r="I228" s="1">
        <f t="shared" si="20"/>
        <v>0.74474653623641363</v>
      </c>
      <c r="J228" s="1">
        <f t="shared" si="21"/>
        <v>1592.206369105013</v>
      </c>
      <c r="K228" s="1">
        <f t="shared" si="22"/>
        <v>1974.5860696002994</v>
      </c>
      <c r="L228" s="1" t="str">
        <f t="shared" si="23"/>
        <v/>
      </c>
    </row>
    <row r="229" spans="1:12" ht="16" x14ac:dyDescent="0.25">
      <c r="A229" s="3" t="s">
        <v>126</v>
      </c>
      <c r="B229" s="3" t="s">
        <v>743</v>
      </c>
      <c r="C229" s="3">
        <v>4.04</v>
      </c>
      <c r="D229" s="3">
        <v>35.951300000000003</v>
      </c>
      <c r="E229" s="3" t="s">
        <v>142</v>
      </c>
      <c r="F229" s="1" t="s">
        <v>15</v>
      </c>
      <c r="G229" s="1">
        <f t="shared" si="18"/>
        <v>510.06088682195406</v>
      </c>
      <c r="H229" s="1">
        <f t="shared" si="19"/>
        <v>14337</v>
      </c>
      <c r="I229" s="1">
        <f t="shared" si="20"/>
        <v>1.0426160619101126</v>
      </c>
      <c r="J229" s="1">
        <f t="shared" si="21"/>
        <v>1359.4473656047551</v>
      </c>
      <c r="K229" s="1">
        <f t="shared" si="22"/>
        <v>1942.9484787187441</v>
      </c>
      <c r="L229" s="1" t="str">
        <f t="shared" si="23"/>
        <v/>
      </c>
    </row>
    <row r="230" spans="1:12" ht="16" x14ac:dyDescent="0.25">
      <c r="A230" s="3" t="s">
        <v>126</v>
      </c>
      <c r="B230" s="3" t="s">
        <v>743</v>
      </c>
      <c r="C230" s="3">
        <v>3.83</v>
      </c>
      <c r="D230" s="3">
        <v>32.418300000000002</v>
      </c>
      <c r="E230" s="3" t="s">
        <v>144</v>
      </c>
      <c r="F230" s="1" t="s">
        <v>16</v>
      </c>
      <c r="G230" s="1">
        <f t="shared" si="18"/>
        <v>549.54670737882054</v>
      </c>
      <c r="H230" s="1">
        <f t="shared" si="19"/>
        <v>13299</v>
      </c>
      <c r="I230" s="1">
        <f t="shared" si="20"/>
        <v>0.96713057176135775</v>
      </c>
      <c r="J230" s="1">
        <f t="shared" si="21"/>
        <v>1347.5800495116455</v>
      </c>
      <c r="K230" s="1">
        <f t="shared" si="22"/>
        <v>1888.0420348972991</v>
      </c>
      <c r="L230" s="1" t="str">
        <f t="shared" si="23"/>
        <v/>
      </c>
    </row>
    <row r="231" spans="1:12" ht="16" x14ac:dyDescent="0.25">
      <c r="A231" s="3" t="s">
        <v>126</v>
      </c>
      <c r="B231" s="3" t="s">
        <v>743</v>
      </c>
      <c r="C231" s="3">
        <v>3.39</v>
      </c>
      <c r="D231" s="3">
        <v>38.840600000000002</v>
      </c>
      <c r="E231" s="3" t="s">
        <v>146</v>
      </c>
      <c r="F231" s="1" t="s">
        <v>18</v>
      </c>
      <c r="G231" s="1">
        <f t="shared" si="18"/>
        <v>478.68416147356817</v>
      </c>
      <c r="H231" s="1">
        <f t="shared" si="19"/>
        <v>12311</v>
      </c>
      <c r="I231" s="1">
        <f t="shared" si="20"/>
        <v>0.89528118422092462</v>
      </c>
      <c r="J231" s="1">
        <f t="shared" si="21"/>
        <v>1426.4420911187799</v>
      </c>
      <c r="K231" s="1">
        <f t="shared" si="22"/>
        <v>1900.6790766452448</v>
      </c>
      <c r="L231" s="1" t="str">
        <f t="shared" si="23"/>
        <v/>
      </c>
    </row>
    <row r="232" spans="1:12" ht="16" x14ac:dyDescent="0.25">
      <c r="A232" s="3" t="s">
        <v>333</v>
      </c>
      <c r="B232" s="3" t="s">
        <v>803</v>
      </c>
      <c r="C232" s="3">
        <v>3.82</v>
      </c>
      <c r="D232" s="3">
        <v>2.0908000000000002</v>
      </c>
      <c r="E232" s="3" t="s">
        <v>335</v>
      </c>
      <c r="F232" s="1" t="s">
        <v>1</v>
      </c>
      <c r="G232" s="1">
        <f t="shared" si="18"/>
        <v>964.15862856641252</v>
      </c>
      <c r="H232" s="1">
        <f t="shared" si="19"/>
        <v>7323</v>
      </c>
      <c r="I232" s="1">
        <f t="shared" si="20"/>
        <v>0.53254358801476975</v>
      </c>
      <c r="J232" s="1">
        <f t="shared" si="21"/>
        <v>1310.4712787486185</v>
      </c>
      <c r="K232" s="1">
        <f t="shared" si="22"/>
        <v>1369.3595891668569</v>
      </c>
      <c r="L232" s="1" t="str">
        <f t="shared" si="23"/>
        <v/>
      </c>
    </row>
    <row r="233" spans="1:12" ht="16" x14ac:dyDescent="0.25">
      <c r="A233" s="3" t="s">
        <v>333</v>
      </c>
      <c r="B233" s="3" t="s">
        <v>743</v>
      </c>
      <c r="C233" s="3">
        <v>3.69</v>
      </c>
      <c r="D233" s="3">
        <v>3.2858999999999998</v>
      </c>
      <c r="E233" s="3" t="s">
        <v>337</v>
      </c>
      <c r="F233" s="1" t="s">
        <v>3</v>
      </c>
      <c r="G233" s="1">
        <f t="shared" si="18"/>
        <v>944.23402382438132</v>
      </c>
      <c r="H233" s="1">
        <f t="shared" si="19"/>
        <v>83829</v>
      </c>
      <c r="I233" s="1">
        <f t="shared" si="20"/>
        <v>6.0962169110596935</v>
      </c>
      <c r="J233" s="1">
        <f t="shared" si="21"/>
        <v>1975.5151493071426</v>
      </c>
      <c r="K233" s="1">
        <f t="shared" si="22"/>
        <v>1272.2218346440386</v>
      </c>
      <c r="L233" s="1" t="str">
        <f t="shared" si="23"/>
        <v/>
      </c>
    </row>
    <row r="234" spans="1:12" ht="16" x14ac:dyDescent="0.25">
      <c r="A234" s="3" t="s">
        <v>333</v>
      </c>
      <c r="B234" s="3" t="s">
        <v>743</v>
      </c>
      <c r="C234" s="3">
        <v>4.43</v>
      </c>
      <c r="D234" s="3">
        <v>5.6281999999999996</v>
      </c>
      <c r="E234" s="3" t="s">
        <v>339</v>
      </c>
      <c r="F234" s="1" t="s">
        <v>4</v>
      </c>
      <c r="G234" s="1">
        <f t="shared" si="18"/>
        <v>906.29630540282778</v>
      </c>
      <c r="H234" s="1">
        <f t="shared" si="19"/>
        <v>84245</v>
      </c>
      <c r="I234" s="1">
        <f t="shared" si="20"/>
        <v>6.1264692847609288</v>
      </c>
      <c r="J234" s="1">
        <f t="shared" si="21"/>
        <v>1941.4504868699771</v>
      </c>
      <c r="K234" s="1">
        <f t="shared" si="22"/>
        <v>1304.8102140042806</v>
      </c>
      <c r="L234" s="1" t="str">
        <f t="shared" si="23"/>
        <v/>
      </c>
    </row>
    <row r="235" spans="1:12" ht="16" x14ac:dyDescent="0.25">
      <c r="A235" s="3" t="s">
        <v>333</v>
      </c>
      <c r="B235" s="3" t="s">
        <v>743</v>
      </c>
      <c r="C235" s="3">
        <v>4.2699999999999996</v>
      </c>
      <c r="D235" s="3">
        <v>7.5955000000000004</v>
      </c>
      <c r="E235" s="3" t="s">
        <v>341</v>
      </c>
      <c r="F235" s="1" t="s">
        <v>5</v>
      </c>
      <c r="G235" s="1">
        <f t="shared" si="18"/>
        <v>875.50319105989865</v>
      </c>
      <c r="H235" s="1">
        <f t="shared" si="19"/>
        <v>83032</v>
      </c>
      <c r="I235" s="1">
        <f t="shared" si="20"/>
        <v>6.0382574354830485</v>
      </c>
      <c r="J235" s="1">
        <f t="shared" si="21"/>
        <v>2012.297573036886</v>
      </c>
      <c r="K235" s="1">
        <f t="shared" si="22"/>
        <v>1350.626361346955</v>
      </c>
      <c r="L235" s="1" t="str">
        <f t="shared" si="23"/>
        <v/>
      </c>
    </row>
    <row r="236" spans="1:12" ht="16" x14ac:dyDescent="0.25">
      <c r="A236" s="3" t="s">
        <v>333</v>
      </c>
      <c r="B236" s="3" t="s">
        <v>743</v>
      </c>
      <c r="C236" s="3">
        <v>3.62</v>
      </c>
      <c r="D236" s="3">
        <v>15.345700000000001</v>
      </c>
      <c r="E236" s="3" t="s">
        <v>343</v>
      </c>
      <c r="F236" s="1" t="s">
        <v>7</v>
      </c>
      <c r="G236" s="1">
        <f t="shared" si="18"/>
        <v>762.54497685705951</v>
      </c>
      <c r="H236" s="1">
        <f t="shared" si="19"/>
        <v>4115</v>
      </c>
      <c r="I236" s="1">
        <f t="shared" si="20"/>
        <v>0.29925124466486108</v>
      </c>
      <c r="J236" s="1">
        <f t="shared" si="21"/>
        <v>1575.19807252697</v>
      </c>
      <c r="K236" s="1">
        <f t="shared" si="22"/>
        <v>1471.3444331274591</v>
      </c>
      <c r="L236" s="1" t="str">
        <f t="shared" si="23"/>
        <v/>
      </c>
    </row>
    <row r="237" spans="1:12" ht="16" x14ac:dyDescent="0.25">
      <c r="A237" s="3" t="s">
        <v>333</v>
      </c>
      <c r="B237" s="3" t="s">
        <v>743</v>
      </c>
      <c r="C237" s="3">
        <v>4.2699999999999996</v>
      </c>
      <c r="D237" s="3">
        <v>6.7382</v>
      </c>
      <c r="E237" s="3" t="s">
        <v>345</v>
      </c>
      <c r="F237" s="1" t="s">
        <v>8</v>
      </c>
      <c r="G237" s="1">
        <f t="shared" si="18"/>
        <v>888.80643002554268</v>
      </c>
      <c r="H237" s="1">
        <f t="shared" si="19"/>
        <v>84679</v>
      </c>
      <c r="I237" s="1">
        <f t="shared" si="20"/>
        <v>6.1580306554011592</v>
      </c>
      <c r="J237" s="1">
        <f t="shared" si="21"/>
        <v>1910.9480863903827</v>
      </c>
      <c r="K237" s="1">
        <f t="shared" si="22"/>
        <v>1318.1454812833003</v>
      </c>
      <c r="L237" s="1" t="str">
        <f t="shared" si="23"/>
        <v/>
      </c>
    </row>
    <row r="238" spans="1:12" ht="16" x14ac:dyDescent="0.25">
      <c r="A238" s="3" t="s">
        <v>333</v>
      </c>
      <c r="B238" s="3" t="s">
        <v>743</v>
      </c>
      <c r="C238" s="3">
        <v>4.13</v>
      </c>
      <c r="D238" s="3">
        <v>1.9534</v>
      </c>
      <c r="E238" s="3" t="s">
        <v>347</v>
      </c>
      <c r="F238" s="1" t="s">
        <v>9</v>
      </c>
      <c r="G238" s="1">
        <f t="shared" si="18"/>
        <v>966.4749796545218</v>
      </c>
      <c r="H238" s="1">
        <f t="shared" si="19"/>
        <v>85195</v>
      </c>
      <c r="I238" s="1">
        <f t="shared" si="20"/>
        <v>6.1955552343190368</v>
      </c>
      <c r="J238" s="1">
        <f t="shared" si="21"/>
        <v>1884.5839220821326</v>
      </c>
      <c r="K238" s="1">
        <f t="shared" si="22"/>
        <v>1237.233441366282</v>
      </c>
      <c r="L238" s="1" t="str">
        <f t="shared" si="23"/>
        <v/>
      </c>
    </row>
    <row r="239" spans="1:12" ht="16" x14ac:dyDescent="0.25">
      <c r="A239" s="3" t="s">
        <v>333</v>
      </c>
      <c r="B239" s="3" t="s">
        <v>743</v>
      </c>
      <c r="C239" s="3">
        <v>4.95</v>
      </c>
      <c r="D239" s="3">
        <v>1.4025000000000001</v>
      </c>
      <c r="E239" s="3" t="s">
        <v>349</v>
      </c>
      <c r="F239" s="1" t="s">
        <v>12</v>
      </c>
      <c r="G239" s="1">
        <f t="shared" si="18"/>
        <v>975.81653407400495</v>
      </c>
      <c r="H239" s="1">
        <f t="shared" si="19"/>
        <v>84824</v>
      </c>
      <c r="I239" s="1">
        <f t="shared" si="20"/>
        <v>6.1685753529652922</v>
      </c>
      <c r="J239" s="1">
        <f t="shared" si="21"/>
        <v>1911.5936081619709</v>
      </c>
      <c r="K239" s="1">
        <f t="shared" si="22"/>
        <v>1230.5853442465416</v>
      </c>
      <c r="L239" s="1" t="str">
        <f t="shared" si="23"/>
        <v/>
      </c>
    </row>
    <row r="240" spans="1:12" ht="16" x14ac:dyDescent="0.25">
      <c r="A240" s="3" t="s">
        <v>333</v>
      </c>
      <c r="B240" s="3" t="s">
        <v>743</v>
      </c>
      <c r="C240" s="3">
        <v>4.51</v>
      </c>
      <c r="D240" s="3">
        <v>27.0838</v>
      </c>
      <c r="E240" s="3" t="s">
        <v>351</v>
      </c>
      <c r="F240" s="1" t="s">
        <v>13</v>
      </c>
      <c r="G240" s="1">
        <f t="shared" si="18"/>
        <v>611.79532694276293</v>
      </c>
      <c r="H240" s="1">
        <f t="shared" si="19"/>
        <v>392</v>
      </c>
      <c r="I240" s="1">
        <f t="shared" si="20"/>
        <v>2.8507044449240713E-2</v>
      </c>
      <c r="J240" s="1">
        <f t="shared" si="21"/>
        <v>1782.5618854968429</v>
      </c>
      <c r="K240" s="1">
        <f t="shared" si="22"/>
        <v>1588.4532444435854</v>
      </c>
      <c r="L240" s="1" t="str">
        <f t="shared" si="23"/>
        <v/>
      </c>
    </row>
    <row r="241" spans="1:12" ht="16" x14ac:dyDescent="0.25">
      <c r="A241" s="3" t="s">
        <v>333</v>
      </c>
      <c r="B241" s="3" t="s">
        <v>743</v>
      </c>
      <c r="C241" s="3">
        <v>4.83</v>
      </c>
      <c r="D241" s="3">
        <v>11.4094</v>
      </c>
      <c r="E241" s="3" t="s">
        <v>353</v>
      </c>
      <c r="F241" s="1" t="s">
        <v>14</v>
      </c>
      <c r="G241" s="1">
        <f t="shared" si="18"/>
        <v>818.35354040072184</v>
      </c>
      <c r="H241" s="1">
        <f t="shared" si="19"/>
        <v>991</v>
      </c>
      <c r="I241" s="1">
        <f t="shared" si="20"/>
        <v>7.2067553696932518E-2</v>
      </c>
      <c r="J241" s="1">
        <f t="shared" si="21"/>
        <v>1741.0743005928907</v>
      </c>
      <c r="K241" s="1">
        <f t="shared" si="22"/>
        <v>1383.7706945742643</v>
      </c>
      <c r="L241" s="1" t="str">
        <f t="shared" si="23"/>
        <v/>
      </c>
    </row>
    <row r="242" spans="1:12" ht="16" x14ac:dyDescent="0.25">
      <c r="A242" s="3" t="s">
        <v>333</v>
      </c>
      <c r="B242" s="3" t="s">
        <v>743</v>
      </c>
      <c r="C242" s="3">
        <v>4.4400000000000004</v>
      </c>
      <c r="D242" s="3">
        <v>5.9248000000000003</v>
      </c>
      <c r="E242" s="3" t="s">
        <v>355</v>
      </c>
      <c r="F242" s="1" t="s">
        <v>951</v>
      </c>
      <c r="G242" s="1">
        <f t="shared" si="18"/>
        <v>901.59302567495786</v>
      </c>
      <c r="H242" s="1">
        <f t="shared" si="19"/>
        <v>85309</v>
      </c>
      <c r="I242" s="1">
        <f t="shared" si="20"/>
        <v>6.2038455482660098</v>
      </c>
      <c r="J242" s="1">
        <f t="shared" si="21"/>
        <v>1871.457150156129</v>
      </c>
      <c r="K242" s="1">
        <f t="shared" si="22"/>
        <v>1301.2431587813699</v>
      </c>
      <c r="L242" s="1" t="str">
        <f t="shared" si="23"/>
        <v/>
      </c>
    </row>
    <row r="243" spans="1:12" ht="16" x14ac:dyDescent="0.25">
      <c r="A243" s="3" t="s">
        <v>333</v>
      </c>
      <c r="B243" s="3" t="s">
        <v>743</v>
      </c>
      <c r="C243" s="3">
        <v>4.33</v>
      </c>
      <c r="D243" s="3">
        <v>9.6377000000000006</v>
      </c>
      <c r="E243" s="3" t="s">
        <v>357</v>
      </c>
      <c r="F243" s="1" t="s">
        <v>15</v>
      </c>
      <c r="G243" s="1">
        <f t="shared" si="18"/>
        <v>844.50173487815505</v>
      </c>
      <c r="H243" s="1">
        <f t="shared" si="19"/>
        <v>86164</v>
      </c>
      <c r="I243" s="1">
        <f t="shared" si="20"/>
        <v>6.2660229028683085</v>
      </c>
      <c r="J243" s="1">
        <f t="shared" si="21"/>
        <v>1814.4929687116526</v>
      </c>
      <c r="K243" s="1">
        <f t="shared" si="22"/>
        <v>1355.6226352689594</v>
      </c>
      <c r="L243" s="1" t="str">
        <f t="shared" si="23"/>
        <v/>
      </c>
    </row>
    <row r="244" spans="1:12" ht="16" x14ac:dyDescent="0.25">
      <c r="A244" s="3" t="s">
        <v>333</v>
      </c>
      <c r="B244" s="3" t="s">
        <v>743</v>
      </c>
      <c r="C244" s="3">
        <v>4.26</v>
      </c>
      <c r="D244" s="3">
        <v>9.8112999999999992</v>
      </c>
      <c r="E244" s="3" t="s">
        <v>359</v>
      </c>
      <c r="F244" s="1" t="s">
        <v>16</v>
      </c>
      <c r="G244" s="1">
        <f t="shared" si="18"/>
        <v>841.90966946955177</v>
      </c>
      <c r="H244" s="1">
        <f t="shared" si="19"/>
        <v>6244</v>
      </c>
      <c r="I244" s="1">
        <f t="shared" si="20"/>
        <v>0.45407649372719139</v>
      </c>
      <c r="J244" s="1">
        <f t="shared" si="21"/>
        <v>1430.7109922234179</v>
      </c>
      <c r="K244" s="1">
        <f t="shared" si="22"/>
        <v>1443.4039913654597</v>
      </c>
      <c r="L244" s="1" t="str">
        <f t="shared" si="23"/>
        <v/>
      </c>
    </row>
    <row r="245" spans="1:12" ht="16" x14ac:dyDescent="0.25">
      <c r="A245" s="3" t="s">
        <v>333</v>
      </c>
      <c r="B245" s="3" t="s">
        <v>743</v>
      </c>
      <c r="C245" s="3">
        <v>5.5</v>
      </c>
      <c r="D245" s="3">
        <v>29.714600000000001</v>
      </c>
      <c r="E245" s="3" t="s">
        <v>361</v>
      </c>
      <c r="F245" s="1" t="s">
        <v>19</v>
      </c>
      <c r="G245" s="1">
        <f t="shared" si="18"/>
        <v>580.67583782353188</v>
      </c>
      <c r="H245" s="1">
        <f t="shared" si="19"/>
        <v>2444</v>
      </c>
      <c r="I245" s="1">
        <f t="shared" si="20"/>
        <v>0.1777326954947559</v>
      </c>
      <c r="J245" s="1">
        <f t="shared" si="21"/>
        <v>1697.3374166039953</v>
      </c>
      <c r="K245" s="1">
        <f t="shared" si="22"/>
        <v>1628.4715032454469</v>
      </c>
      <c r="L245" s="1" t="str">
        <f t="shared" si="23"/>
        <v/>
      </c>
    </row>
    <row r="246" spans="1:12" ht="16" x14ac:dyDescent="0.25">
      <c r="A246" s="3" t="s">
        <v>333</v>
      </c>
      <c r="B246" s="3" t="s">
        <v>743</v>
      </c>
      <c r="C246" s="3">
        <v>4.75</v>
      </c>
      <c r="D246" s="3">
        <v>23.605599999999999</v>
      </c>
      <c r="E246" s="3" t="s">
        <v>363</v>
      </c>
      <c r="F246" s="1" t="s">
        <v>21</v>
      </c>
      <c r="G246" s="1">
        <f t="shared" si="18"/>
        <v>654.31187007465746</v>
      </c>
      <c r="H246" s="1">
        <f t="shared" si="19"/>
        <v>3476</v>
      </c>
      <c r="I246" s="1">
        <f t="shared" si="20"/>
        <v>0.25278185333051206</v>
      </c>
      <c r="J246" s="1">
        <f t="shared" si="21"/>
        <v>1636.3576673433872</v>
      </c>
      <c r="K246" s="1">
        <f t="shared" si="22"/>
        <v>1566.4818784886277</v>
      </c>
      <c r="L246" s="1" t="str">
        <f t="shared" si="23"/>
        <v/>
      </c>
    </row>
    <row r="247" spans="1:12" ht="16" x14ac:dyDescent="0.25">
      <c r="A247" s="3" t="s">
        <v>333</v>
      </c>
      <c r="B247" s="3" t="s">
        <v>743</v>
      </c>
      <c r="C247" s="3">
        <v>4.66</v>
      </c>
      <c r="D247" s="3">
        <v>23.591699999999999</v>
      </c>
      <c r="E247" s="3" t="s">
        <v>365</v>
      </c>
      <c r="F247" s="1" t="s">
        <v>22</v>
      </c>
      <c r="G247" s="1">
        <f t="shared" si="18"/>
        <v>654.48511581674359</v>
      </c>
      <c r="H247" s="1">
        <f t="shared" si="19"/>
        <v>3774</v>
      </c>
      <c r="I247" s="1">
        <f t="shared" si="20"/>
        <v>0.27445302487610829</v>
      </c>
      <c r="J247" s="1">
        <f t="shared" si="21"/>
        <v>1622.6211338688499</v>
      </c>
      <c r="K247" s="1">
        <f t="shared" si="22"/>
        <v>1570.0099170021135</v>
      </c>
      <c r="L247" s="1" t="str">
        <f t="shared" si="23"/>
        <v/>
      </c>
    </row>
    <row r="248" spans="1:12" ht="16" x14ac:dyDescent="0.25">
      <c r="A248" s="3" t="s">
        <v>333</v>
      </c>
      <c r="B248" s="3" t="s">
        <v>743</v>
      </c>
      <c r="C248" s="3">
        <v>4.03</v>
      </c>
      <c r="D248" s="3">
        <v>29.906500000000001</v>
      </c>
      <c r="E248" s="3" t="s">
        <v>367</v>
      </c>
      <c r="F248" s="1" t="s">
        <v>953</v>
      </c>
      <c r="G248" s="1">
        <f t="shared" si="18"/>
        <v>578.43870407584279</v>
      </c>
      <c r="H248" s="1">
        <f t="shared" si="19"/>
        <v>5507</v>
      </c>
      <c r="I248" s="1">
        <f t="shared" si="20"/>
        <v>0.40048034128053217</v>
      </c>
      <c r="J248" s="1">
        <f t="shared" si="21"/>
        <v>1574.4894697838618</v>
      </c>
      <c r="K248" s="1">
        <f t="shared" si="22"/>
        <v>1667.3309328160904</v>
      </c>
      <c r="L248" s="1" t="str">
        <f t="shared" si="23"/>
        <v/>
      </c>
    </row>
    <row r="249" spans="1:12" ht="16" x14ac:dyDescent="0.25">
      <c r="A249" s="5" t="s">
        <v>713</v>
      </c>
      <c r="B249" s="5" t="s">
        <v>868</v>
      </c>
      <c r="C249" s="5">
        <v>1.1599999999999999</v>
      </c>
      <c r="D249" s="5">
        <v>-29.622199999999999</v>
      </c>
      <c r="E249" s="5" t="s">
        <v>715</v>
      </c>
      <c r="F249" s="6" t="s">
        <v>1</v>
      </c>
      <c r="G249" s="6">
        <f t="shared" si="18"/>
        <v>1718.9379325810366</v>
      </c>
      <c r="H249" s="6">
        <f t="shared" si="19"/>
        <v>82659</v>
      </c>
      <c r="I249" s="6">
        <f t="shared" si="20"/>
        <v>6.0111321100249704</v>
      </c>
      <c r="J249" s="6">
        <f t="shared" si="21"/>
        <v>2261.8952699546285</v>
      </c>
      <c r="K249" s="6">
        <f t="shared" si="22"/>
        <v>544.28251937128198</v>
      </c>
      <c r="L249" s="1" t="str">
        <f t="shared" si="23"/>
        <v>YES</v>
      </c>
    </row>
    <row r="250" spans="1:12" ht="16" x14ac:dyDescent="0.25">
      <c r="A250" s="5" t="s">
        <v>657</v>
      </c>
      <c r="B250" s="5" t="s">
        <v>743</v>
      </c>
      <c r="C250" s="5">
        <v>2.25</v>
      </c>
      <c r="D250" s="5">
        <v>-40.003100000000003</v>
      </c>
      <c r="E250" s="5" t="s">
        <v>659</v>
      </c>
      <c r="F250" s="6" t="s">
        <v>6</v>
      </c>
      <c r="G250" s="6">
        <f t="shared" si="18"/>
        <v>2144.6583943871747</v>
      </c>
      <c r="H250" s="6">
        <f t="shared" si="19"/>
        <v>29015</v>
      </c>
      <c r="I250" s="6">
        <f t="shared" si="20"/>
        <v>2.1100303436089778</v>
      </c>
      <c r="J250" s="6">
        <f t="shared" si="21"/>
        <v>-40.336192050196587</v>
      </c>
      <c r="K250" s="6">
        <f t="shared" si="22"/>
        <v>3301.2367269781535</v>
      </c>
      <c r="L250" s="1" t="str">
        <f t="shared" si="23"/>
        <v>YES</v>
      </c>
    </row>
    <row r="251" spans="1:12" ht="16" x14ac:dyDescent="0.25">
      <c r="A251" s="3" t="s">
        <v>657</v>
      </c>
      <c r="B251" s="3" t="s">
        <v>743</v>
      </c>
      <c r="C251" s="3">
        <v>2.5</v>
      </c>
      <c r="D251" s="3">
        <v>-26.108599999999999</v>
      </c>
      <c r="E251" s="3" t="s">
        <v>661</v>
      </c>
      <c r="F251" s="1" t="s">
        <v>12</v>
      </c>
      <c r="G251" s="1">
        <f t="shared" si="18"/>
        <v>1603.714532062703</v>
      </c>
      <c r="H251" s="1">
        <f t="shared" si="19"/>
        <v>27087</v>
      </c>
      <c r="I251" s="1">
        <f t="shared" si="20"/>
        <v>1.9698222270321002</v>
      </c>
      <c r="J251" s="1">
        <f t="shared" si="21"/>
        <v>322.27345914892817</v>
      </c>
      <c r="K251" s="1">
        <f t="shared" si="22"/>
        <v>2823.0766973763502</v>
      </c>
      <c r="L251" s="1" t="str">
        <f t="shared" si="23"/>
        <v/>
      </c>
    </row>
    <row r="252" spans="1:12" ht="16" x14ac:dyDescent="0.25">
      <c r="A252" s="7" t="s">
        <v>657</v>
      </c>
      <c r="B252" s="7" t="s">
        <v>743</v>
      </c>
      <c r="C252" s="7">
        <v>3.17</v>
      </c>
      <c r="D252" s="7">
        <v>-43.430100000000003</v>
      </c>
      <c r="E252" s="7" t="s">
        <v>663</v>
      </c>
      <c r="F252" s="8" t="s">
        <v>951</v>
      </c>
      <c r="G252" s="8">
        <f t="shared" si="18"/>
        <v>2323.6539313893472</v>
      </c>
      <c r="H252" s="8">
        <f t="shared" si="19"/>
        <v>27210</v>
      </c>
      <c r="I252" s="8">
        <f t="shared" si="20"/>
        <v>1.978767039448571</v>
      </c>
      <c r="J252" s="8">
        <f t="shared" si="21"/>
        <v>-332.94660341146619</v>
      </c>
      <c r="K252" s="8">
        <f t="shared" si="22"/>
        <v>3121.9036716797791</v>
      </c>
      <c r="L252" s="1" t="str">
        <f t="shared" si="23"/>
        <v>YES</v>
      </c>
    </row>
    <row r="253" spans="1:12" ht="16" x14ac:dyDescent="0.25">
      <c r="A253" s="7" t="s">
        <v>657</v>
      </c>
      <c r="B253" s="7" t="s">
        <v>743</v>
      </c>
      <c r="C253" s="7">
        <v>3.35</v>
      </c>
      <c r="D253" s="7">
        <v>-50.739600000000003</v>
      </c>
      <c r="E253" s="7" t="s">
        <v>665</v>
      </c>
      <c r="F253" s="8" t="s">
        <v>15</v>
      </c>
      <c r="G253" s="8">
        <f t="shared" si="18"/>
        <v>2803.649100600368</v>
      </c>
      <c r="H253" s="8">
        <f t="shared" si="19"/>
        <v>28515</v>
      </c>
      <c r="I253" s="8">
        <f t="shared" si="20"/>
        <v>2.0736693175257628</v>
      </c>
      <c r="J253" s="8">
        <f t="shared" si="21"/>
        <v>-656.56170678663921</v>
      </c>
      <c r="K253" s="8">
        <f t="shared" si="22"/>
        <v>3551.2042258839947</v>
      </c>
      <c r="L253" s="1" t="str">
        <f t="shared" si="23"/>
        <v>YES</v>
      </c>
    </row>
    <row r="254" spans="1:12" ht="16" x14ac:dyDescent="0.25">
      <c r="A254" s="7" t="s">
        <v>657</v>
      </c>
      <c r="B254" s="7" t="s">
        <v>743</v>
      </c>
      <c r="C254" s="7">
        <v>4.5</v>
      </c>
      <c r="D254" s="7">
        <v>-42.899299999999997</v>
      </c>
      <c r="E254" s="7" t="s">
        <v>667</v>
      </c>
      <c r="F254" s="8" t="s">
        <v>16</v>
      </c>
      <c r="G254" s="8">
        <f t="shared" si="18"/>
        <v>2294.3268458081207</v>
      </c>
      <c r="H254" s="8">
        <f t="shared" si="19"/>
        <v>29104</v>
      </c>
      <c r="I254" s="8">
        <f t="shared" si="20"/>
        <v>2.1165026062517902</v>
      </c>
      <c r="J254" s="8">
        <f t="shared" si="21"/>
        <v>-161.10094725780073</v>
      </c>
      <c r="K254" s="8">
        <f t="shared" si="22"/>
        <v>3390.805924599133</v>
      </c>
      <c r="L254" s="1" t="str">
        <f t="shared" si="23"/>
        <v>YES</v>
      </c>
    </row>
    <row r="255" spans="1:12" ht="16" x14ac:dyDescent="0.25">
      <c r="A255" s="5" t="s">
        <v>657</v>
      </c>
      <c r="B255" s="5" t="s">
        <v>743</v>
      </c>
      <c r="C255" s="5">
        <v>2.7</v>
      </c>
      <c r="D255" s="5">
        <v>-37.092799999999997</v>
      </c>
      <c r="E255" s="5" t="s">
        <v>669</v>
      </c>
      <c r="F255" s="6" t="s">
        <v>17</v>
      </c>
      <c r="G255" s="6">
        <f t="shared" si="18"/>
        <v>2009.7639477579849</v>
      </c>
      <c r="H255" s="6">
        <f t="shared" si="19"/>
        <v>25703</v>
      </c>
      <c r="I255" s="6">
        <f t="shared" si="20"/>
        <v>1.8691749068337604</v>
      </c>
      <c r="J255" s="6">
        <f t="shared" si="21"/>
        <v>-120.96131279751853</v>
      </c>
      <c r="K255" s="6">
        <f t="shared" si="22"/>
        <v>2790.8119501524943</v>
      </c>
      <c r="L255" s="1" t="str">
        <f t="shared" si="23"/>
        <v>YES</v>
      </c>
    </row>
    <row r="256" spans="1:12" ht="16" x14ac:dyDescent="0.25">
      <c r="A256" s="3" t="s">
        <v>657</v>
      </c>
      <c r="B256" s="3" t="s">
        <v>743</v>
      </c>
      <c r="C256" s="3">
        <v>2.83</v>
      </c>
      <c r="D256" s="3">
        <v>-24.304300000000001</v>
      </c>
      <c r="E256" s="3" t="s">
        <v>671</v>
      </c>
      <c r="F256" s="1" t="s">
        <v>18</v>
      </c>
      <c r="G256" s="1">
        <f t="shared" si="18"/>
        <v>1548.8539839214966</v>
      </c>
      <c r="H256" s="1">
        <f t="shared" si="19"/>
        <v>26288</v>
      </c>
      <c r="I256" s="1">
        <f t="shared" si="20"/>
        <v>1.9117173073511222</v>
      </c>
      <c r="J256" s="1">
        <f t="shared" si="21"/>
        <v>340.28700710463249</v>
      </c>
      <c r="K256" s="1">
        <f t="shared" si="22"/>
        <v>2717.8673979716627</v>
      </c>
      <c r="L256" s="1" t="str">
        <f t="shared" si="23"/>
        <v/>
      </c>
    </row>
    <row r="257" spans="1:12" ht="16" x14ac:dyDescent="0.25">
      <c r="A257" s="7" t="s">
        <v>657</v>
      </c>
      <c r="B257" s="7" t="s">
        <v>743</v>
      </c>
      <c r="C257" s="7">
        <v>3.25</v>
      </c>
      <c r="D257" s="7">
        <v>-43.301600000000001</v>
      </c>
      <c r="E257" s="7" t="s">
        <v>673</v>
      </c>
      <c r="F257" s="8" t="s">
        <v>19</v>
      </c>
      <c r="G257" s="8">
        <f t="shared" si="18"/>
        <v>2316.4964936994929</v>
      </c>
      <c r="H257" s="8">
        <f t="shared" si="19"/>
        <v>25945</v>
      </c>
      <c r="I257" s="8">
        <f t="shared" si="20"/>
        <v>1.8867736434580364</v>
      </c>
      <c r="J257" s="8">
        <f t="shared" si="21"/>
        <v>-401.81401703069605</v>
      </c>
      <c r="K257" s="8">
        <f t="shared" si="22"/>
        <v>2919.8409822517715</v>
      </c>
      <c r="L257" s="1" t="str">
        <f t="shared" si="23"/>
        <v>YES</v>
      </c>
    </row>
    <row r="258" spans="1:12" ht="16" x14ac:dyDescent="0.25">
      <c r="A258" s="3" t="s">
        <v>657</v>
      </c>
      <c r="B258" s="3" t="s">
        <v>743</v>
      </c>
      <c r="C258" s="3">
        <v>2.95</v>
      </c>
      <c r="D258" s="3">
        <v>-24.4665</v>
      </c>
      <c r="E258" s="3" t="s">
        <v>675</v>
      </c>
      <c r="F258" s="1" t="s">
        <v>20</v>
      </c>
      <c r="G258" s="1">
        <f t="shared" ref="G258:G321" si="24">TAN(PI()/4-D258*PI()/360)*1000</f>
        <v>1553.6756406242996</v>
      </c>
      <c r="H258" s="1">
        <f t="shared" ref="H258:H321" si="25">(MID(E258,1,2)*60+MID(E258,5,2))*60+MID(E258,9,2)</f>
        <v>26947</v>
      </c>
      <c r="I258" s="1">
        <f t="shared" ref="I258:I321" si="26">PI()*H258/43200</f>
        <v>1.9596411397287998</v>
      </c>
      <c r="J258" s="1">
        <f t="shared" ref="J258:J321" si="27">1800-SIN(I258)*G258</f>
        <v>362.30992602517267</v>
      </c>
      <c r="K258" s="1">
        <f t="shared" ref="K258:K321" si="28">2200-COS(I258)*G258</f>
        <v>2789.0290718322681</v>
      </c>
      <c r="L258" s="1" t="str">
        <f t="shared" ref="L258:L321" si="29">IF(G258&gt;1650,"YES","")</f>
        <v/>
      </c>
    </row>
    <row r="259" spans="1:12" ht="16" x14ac:dyDescent="0.25">
      <c r="A259" s="3" t="s">
        <v>402</v>
      </c>
      <c r="B259" s="3" t="s">
        <v>812</v>
      </c>
      <c r="C259" s="3">
        <v>4.3899999999999997</v>
      </c>
      <c r="D259" s="3">
        <v>19.798100000000002</v>
      </c>
      <c r="E259" s="3" t="s">
        <v>404</v>
      </c>
      <c r="F259" s="1" t="s">
        <v>1</v>
      </c>
      <c r="G259" s="1">
        <f t="shared" si="24"/>
        <v>702.83654206497044</v>
      </c>
      <c r="H259" s="1">
        <f t="shared" si="25"/>
        <v>70781</v>
      </c>
      <c r="I259" s="1">
        <f t="shared" si="26"/>
        <v>5.1473395743921095</v>
      </c>
      <c r="J259" s="1">
        <f t="shared" si="27"/>
        <v>2437.3960370508494</v>
      </c>
      <c r="K259" s="1">
        <f t="shared" si="28"/>
        <v>1903.8488615356728</v>
      </c>
      <c r="L259" s="1" t="str">
        <f t="shared" si="29"/>
        <v/>
      </c>
    </row>
    <row r="260" spans="1:12" ht="16" x14ac:dyDescent="0.25">
      <c r="A260" s="3" t="s">
        <v>402</v>
      </c>
      <c r="B260" s="3" t="s">
        <v>743</v>
      </c>
      <c r="C260" s="3">
        <v>4.38</v>
      </c>
      <c r="D260" s="3">
        <v>17.722300000000001</v>
      </c>
      <c r="E260" s="3" t="s">
        <v>164</v>
      </c>
      <c r="F260" s="1" t="s">
        <v>2</v>
      </c>
      <c r="G260" s="1">
        <f t="shared" si="24"/>
        <v>730.25167588527665</v>
      </c>
      <c r="H260" s="1">
        <f t="shared" si="25"/>
        <v>70244</v>
      </c>
      <c r="I260" s="1">
        <f t="shared" si="26"/>
        <v>5.1082878323787364</v>
      </c>
      <c r="J260" s="1">
        <f t="shared" si="27"/>
        <v>2473.7669321697049</v>
      </c>
      <c r="K260" s="1">
        <f t="shared" si="28"/>
        <v>1918.3874447971484</v>
      </c>
      <c r="L260" s="1" t="str">
        <f t="shared" si="29"/>
        <v/>
      </c>
    </row>
    <row r="261" spans="1:12" ht="16" x14ac:dyDescent="0.25">
      <c r="A261" s="3" t="s">
        <v>402</v>
      </c>
      <c r="B261" s="3" t="s">
        <v>743</v>
      </c>
      <c r="C261" s="3">
        <v>3.51</v>
      </c>
      <c r="D261" s="3">
        <v>19.141300000000001</v>
      </c>
      <c r="E261" s="3" t="s">
        <v>407</v>
      </c>
      <c r="F261" s="1" t="s">
        <v>3</v>
      </c>
      <c r="G261" s="1">
        <f t="shared" si="24"/>
        <v>711.43425415653473</v>
      </c>
      <c r="H261" s="1">
        <f t="shared" si="25"/>
        <v>71925</v>
      </c>
      <c r="I261" s="1">
        <f t="shared" si="26"/>
        <v>5.2305336020705058</v>
      </c>
      <c r="J261" s="1">
        <f t="shared" si="27"/>
        <v>2418.0510994782508</v>
      </c>
      <c r="K261" s="1">
        <f t="shared" si="28"/>
        <v>1847.6485612048818</v>
      </c>
      <c r="L261" s="1" t="str">
        <f t="shared" si="29"/>
        <v/>
      </c>
    </row>
    <row r="262" spans="1:12" ht="16" x14ac:dyDescent="0.25">
      <c r="A262" s="3" t="s">
        <v>402</v>
      </c>
      <c r="B262" s="3" t="s">
        <v>743</v>
      </c>
      <c r="C262" s="3">
        <v>3.82</v>
      </c>
      <c r="D262" s="3">
        <v>18.534300000000002</v>
      </c>
      <c r="E262" s="3" t="s">
        <v>409</v>
      </c>
      <c r="F262" s="1" t="s">
        <v>4</v>
      </c>
      <c r="G262" s="1">
        <f t="shared" si="24"/>
        <v>719.44263737102426</v>
      </c>
      <c r="H262" s="1">
        <f t="shared" si="25"/>
        <v>73240</v>
      </c>
      <c r="I262" s="1">
        <f t="shared" si="26"/>
        <v>5.3261631006693619</v>
      </c>
      <c r="J262" s="1">
        <f t="shared" si="27"/>
        <v>2388.1300497591196</v>
      </c>
      <c r="K262" s="1">
        <f t="shared" si="28"/>
        <v>1785.6321042386242</v>
      </c>
      <c r="L262" s="1" t="str">
        <f t="shared" si="29"/>
        <v/>
      </c>
    </row>
    <row r="263" spans="1:12" ht="16" x14ac:dyDescent="0.25">
      <c r="A263" s="5" t="s">
        <v>716</v>
      </c>
      <c r="B263" s="5" t="s">
        <v>869</v>
      </c>
      <c r="C263" s="5">
        <v>2.99</v>
      </c>
      <c r="D263" s="5">
        <v>-29.339600000000001</v>
      </c>
      <c r="E263" s="5" t="s">
        <v>718</v>
      </c>
      <c r="F263" s="6" t="s">
        <v>3</v>
      </c>
      <c r="G263" s="6">
        <f t="shared" si="24"/>
        <v>1709.226081220994</v>
      </c>
      <c r="H263" s="6">
        <f t="shared" si="25"/>
        <v>65148</v>
      </c>
      <c r="I263" s="6">
        <f t="shared" si="26"/>
        <v>4.7376962545386077</v>
      </c>
      <c r="J263" s="6">
        <f t="shared" si="27"/>
        <v>3508.6787665672628</v>
      </c>
      <c r="K263" s="6">
        <f t="shared" si="28"/>
        <v>2156.7487640840795</v>
      </c>
      <c r="L263" s="1" t="str">
        <f t="shared" si="29"/>
        <v>YES</v>
      </c>
    </row>
    <row r="264" spans="1:12" ht="16" x14ac:dyDescent="0.25">
      <c r="A264" s="7" t="s">
        <v>716</v>
      </c>
      <c r="B264" s="7" t="s">
        <v>743</v>
      </c>
      <c r="C264" s="7">
        <v>2.7</v>
      </c>
      <c r="D264" s="7">
        <v>-29.816199999999998</v>
      </c>
      <c r="E264" s="7" t="s">
        <v>76</v>
      </c>
      <c r="F264" s="8" t="s">
        <v>4</v>
      </c>
      <c r="G264" s="8">
        <f t="shared" si="24"/>
        <v>1725.6527464359556</v>
      </c>
      <c r="H264" s="8">
        <f t="shared" si="25"/>
        <v>66117</v>
      </c>
      <c r="I264" s="8">
        <f t="shared" si="26"/>
        <v>4.8081639230878785</v>
      </c>
      <c r="J264" s="8">
        <f t="shared" si="27"/>
        <v>3517.7442265411855</v>
      </c>
      <c r="K264" s="8">
        <f t="shared" si="28"/>
        <v>2034.9782636548091</v>
      </c>
      <c r="L264" s="1" t="str">
        <f t="shared" si="29"/>
        <v>YES</v>
      </c>
    </row>
    <row r="265" spans="1:12" ht="16" x14ac:dyDescent="0.25">
      <c r="A265" s="5" t="s">
        <v>716</v>
      </c>
      <c r="B265" s="5" t="s">
        <v>743</v>
      </c>
      <c r="C265" s="5">
        <v>1.85</v>
      </c>
      <c r="D265" s="5">
        <v>-34.384700000000002</v>
      </c>
      <c r="E265" s="5" t="s">
        <v>721</v>
      </c>
      <c r="F265" s="6" t="s">
        <v>5</v>
      </c>
      <c r="G265" s="6">
        <f t="shared" si="24"/>
        <v>1896.0550969734024</v>
      </c>
      <c r="H265" s="6">
        <f t="shared" si="25"/>
        <v>66250</v>
      </c>
      <c r="I265" s="6">
        <f t="shared" si="26"/>
        <v>4.8178359560260136</v>
      </c>
      <c r="J265" s="6">
        <f t="shared" si="27"/>
        <v>3685.5236810697925</v>
      </c>
      <c r="K265" s="6">
        <f t="shared" si="28"/>
        <v>2000.4370302790655</v>
      </c>
      <c r="L265" s="1" t="str">
        <f t="shared" si="29"/>
        <v>YES</v>
      </c>
    </row>
    <row r="266" spans="1:12" ht="16" x14ac:dyDescent="0.25">
      <c r="A266" s="7" t="s">
        <v>716</v>
      </c>
      <c r="B266" s="7" t="s">
        <v>743</v>
      </c>
      <c r="C266" s="7">
        <v>2.6</v>
      </c>
      <c r="D266" s="7">
        <v>-29.893699999999999</v>
      </c>
      <c r="E266" s="7" t="s">
        <v>723</v>
      </c>
      <c r="F266" s="8" t="s">
        <v>6</v>
      </c>
      <c r="G266" s="8">
        <f t="shared" si="24"/>
        <v>1728.3461888161303</v>
      </c>
      <c r="H266" s="8">
        <f t="shared" si="25"/>
        <v>68556</v>
      </c>
      <c r="I266" s="8">
        <f t="shared" si="26"/>
        <v>4.9855330083218021</v>
      </c>
      <c r="J266" s="8">
        <f t="shared" si="27"/>
        <v>3464.2721149458284</v>
      </c>
      <c r="K266" s="8">
        <f t="shared" si="28"/>
        <v>1733.760924193411</v>
      </c>
      <c r="L266" s="1" t="str">
        <f t="shared" si="29"/>
        <v>YES</v>
      </c>
    </row>
    <row r="267" spans="1:12" ht="16" x14ac:dyDescent="0.25">
      <c r="A267" s="5" t="s">
        <v>716</v>
      </c>
      <c r="B267" s="5" t="s">
        <v>743</v>
      </c>
      <c r="C267" s="5">
        <v>3.11</v>
      </c>
      <c r="D267" s="5">
        <v>-36.294400000000003</v>
      </c>
      <c r="E267" s="5" t="s">
        <v>725</v>
      </c>
      <c r="F267" s="6" t="s">
        <v>7</v>
      </c>
      <c r="G267" s="6">
        <f t="shared" si="24"/>
        <v>1975.1386843156019</v>
      </c>
      <c r="H267" s="6">
        <f t="shared" si="25"/>
        <v>68816</v>
      </c>
      <c r="I267" s="6">
        <f t="shared" si="26"/>
        <v>5.004440741885074</v>
      </c>
      <c r="J267" s="6">
        <f t="shared" si="27"/>
        <v>3691.5017392936479</v>
      </c>
      <c r="K267" s="6">
        <f t="shared" si="28"/>
        <v>1631.3225936182512</v>
      </c>
      <c r="L267" s="1" t="str">
        <f t="shared" si="29"/>
        <v>YES</v>
      </c>
    </row>
    <row r="268" spans="1:12" ht="16" x14ac:dyDescent="0.25">
      <c r="A268" s="3" t="s">
        <v>716</v>
      </c>
      <c r="B268" s="3" t="s">
        <v>743</v>
      </c>
      <c r="C268" s="3">
        <v>2.81</v>
      </c>
      <c r="D268" s="3">
        <v>-25.410499999999999</v>
      </c>
      <c r="E268" s="3" t="s">
        <v>727</v>
      </c>
      <c r="F268" s="1" t="s">
        <v>13</v>
      </c>
      <c r="G268" s="1">
        <f t="shared" si="24"/>
        <v>1582.1645348029087</v>
      </c>
      <c r="H268" s="1">
        <f t="shared" si="25"/>
        <v>68723</v>
      </c>
      <c r="I268" s="1">
        <f t="shared" si="26"/>
        <v>4.9976775910335958</v>
      </c>
      <c r="J268" s="1">
        <f t="shared" si="27"/>
        <v>3318.2141842149526</v>
      </c>
      <c r="K268" s="1">
        <f t="shared" si="28"/>
        <v>1754.7244605453488</v>
      </c>
      <c r="L268" s="1" t="str">
        <f t="shared" si="29"/>
        <v/>
      </c>
    </row>
    <row r="269" spans="1:12" ht="16" x14ac:dyDescent="0.25">
      <c r="A269" s="7" t="s">
        <v>716</v>
      </c>
      <c r="B269" s="7" t="s">
        <v>743</v>
      </c>
      <c r="C269" s="7">
        <v>3.51</v>
      </c>
      <c r="D269" s="7">
        <v>-27.67</v>
      </c>
      <c r="E269" s="7" t="s">
        <v>729</v>
      </c>
      <c r="F269" s="8" t="s">
        <v>15</v>
      </c>
      <c r="G269" s="8">
        <f t="shared" si="24"/>
        <v>1653.47491630886</v>
      </c>
      <c r="H269" s="8">
        <f t="shared" si="25"/>
        <v>69863</v>
      </c>
      <c r="I269" s="8">
        <f t="shared" si="26"/>
        <v>5.0805807305033266</v>
      </c>
      <c r="J269" s="8">
        <f t="shared" si="27"/>
        <v>3342.6585513248128</v>
      </c>
      <c r="K269" s="8">
        <f t="shared" si="28"/>
        <v>1604.8664915441068</v>
      </c>
      <c r="L269" s="1" t="str">
        <f t="shared" si="29"/>
        <v>YES</v>
      </c>
    </row>
    <row r="270" spans="1:12" ht="16" x14ac:dyDescent="0.25">
      <c r="A270" s="3" t="s">
        <v>716</v>
      </c>
      <c r="B270" s="3" t="s">
        <v>743</v>
      </c>
      <c r="C270" s="3">
        <v>3.76</v>
      </c>
      <c r="D270" s="3">
        <v>-21.044799999999999</v>
      </c>
      <c r="E270" s="3" t="s">
        <v>731</v>
      </c>
      <c r="F270" s="1" t="s">
        <v>16</v>
      </c>
      <c r="G270" s="1">
        <f t="shared" si="24"/>
        <v>1456.2283452240563</v>
      </c>
      <c r="H270" s="1">
        <f t="shared" si="25"/>
        <v>68118</v>
      </c>
      <c r="I270" s="1">
        <f t="shared" si="26"/>
        <v>4.9536807494729063</v>
      </c>
      <c r="J270" s="1">
        <f t="shared" si="27"/>
        <v>3214.0415667713414</v>
      </c>
      <c r="K270" s="1">
        <f t="shared" si="28"/>
        <v>1852.0237926569635</v>
      </c>
      <c r="L270" s="1" t="str">
        <f t="shared" si="29"/>
        <v/>
      </c>
    </row>
    <row r="271" spans="1:12" ht="16" x14ac:dyDescent="0.25">
      <c r="A271" s="3" t="s">
        <v>716</v>
      </c>
      <c r="B271" s="3" t="s">
        <v>743</v>
      </c>
      <c r="C271" s="3">
        <v>2.88</v>
      </c>
      <c r="D271" s="3">
        <v>-21.059200000000001</v>
      </c>
      <c r="E271" s="3" t="s">
        <v>733</v>
      </c>
      <c r="F271" s="1" t="s">
        <v>17</v>
      </c>
      <c r="G271" s="1">
        <f t="shared" si="24"/>
        <v>1456.6205632863157</v>
      </c>
      <c r="H271" s="1">
        <f t="shared" si="25"/>
        <v>68984</v>
      </c>
      <c r="I271" s="1">
        <f t="shared" si="26"/>
        <v>5.0166580466490345</v>
      </c>
      <c r="J271" s="1">
        <f t="shared" si="27"/>
        <v>3189.7124342327961</v>
      </c>
      <c r="K271" s="1">
        <f t="shared" si="28"/>
        <v>1763.6024570104692</v>
      </c>
      <c r="L271" s="1" t="str">
        <f t="shared" si="29"/>
        <v/>
      </c>
    </row>
    <row r="272" spans="1:12" ht="16" x14ac:dyDescent="0.25">
      <c r="A272" s="3" t="s">
        <v>716</v>
      </c>
      <c r="B272" s="3" t="s">
        <v>743</v>
      </c>
      <c r="C272" s="3">
        <v>2.02</v>
      </c>
      <c r="D272" s="3">
        <v>-26.296700000000001</v>
      </c>
      <c r="E272" s="3" t="s">
        <v>735</v>
      </c>
      <c r="F272" s="1" t="s">
        <v>19</v>
      </c>
      <c r="G272" s="1">
        <f t="shared" si="24"/>
        <v>1609.5932234399745</v>
      </c>
      <c r="H272" s="1">
        <f t="shared" si="25"/>
        <v>68122</v>
      </c>
      <c r="I272" s="1">
        <f t="shared" si="26"/>
        <v>4.9539716376815717</v>
      </c>
      <c r="J272" s="1">
        <f t="shared" si="27"/>
        <v>3362.85153230382</v>
      </c>
      <c r="K272" s="1">
        <f t="shared" si="28"/>
        <v>1814.9215236870687</v>
      </c>
      <c r="L272" s="1" t="str">
        <f t="shared" si="29"/>
        <v/>
      </c>
    </row>
    <row r="273" spans="1:12" ht="16" x14ac:dyDescent="0.25">
      <c r="A273" s="3" t="s">
        <v>716</v>
      </c>
      <c r="B273" s="3" t="s">
        <v>743</v>
      </c>
      <c r="C273" s="3">
        <v>3.32</v>
      </c>
      <c r="D273" s="3">
        <v>-27.012799999999999</v>
      </c>
      <c r="E273" s="3" t="s">
        <v>737</v>
      </c>
      <c r="F273" s="1" t="s">
        <v>20</v>
      </c>
      <c r="G273" s="1">
        <f t="shared" si="24"/>
        <v>1632.2609160417517</v>
      </c>
      <c r="H273" s="1">
        <f t="shared" si="25"/>
        <v>68760</v>
      </c>
      <c r="I273" s="1">
        <f t="shared" si="26"/>
        <v>5.0003683069637539</v>
      </c>
      <c r="J273" s="1">
        <f t="shared" si="27"/>
        <v>3365.0439787548667</v>
      </c>
      <c r="K273" s="1">
        <f t="shared" si="28"/>
        <v>1736.4128532836619</v>
      </c>
      <c r="L273" s="1" t="str">
        <f t="shared" si="29"/>
        <v/>
      </c>
    </row>
    <row r="274" spans="1:12" ht="16" x14ac:dyDescent="0.25">
      <c r="A274" s="3" t="s">
        <v>716</v>
      </c>
      <c r="B274" s="3" t="s">
        <v>743</v>
      </c>
      <c r="C274" s="3">
        <v>3.17</v>
      </c>
      <c r="D274" s="3">
        <v>-22.7377</v>
      </c>
      <c r="E274" s="3" t="s">
        <v>739</v>
      </c>
      <c r="F274" s="1" t="s">
        <v>22</v>
      </c>
      <c r="G274" s="1">
        <f t="shared" si="24"/>
        <v>1503.3471546729741</v>
      </c>
      <c r="H274" s="1">
        <f t="shared" si="25"/>
        <v>68985</v>
      </c>
      <c r="I274" s="1">
        <f t="shared" si="26"/>
        <v>5.0167307687012013</v>
      </c>
      <c r="J274" s="1">
        <f t="shared" si="27"/>
        <v>3234.2599377891593</v>
      </c>
      <c r="K274" s="1">
        <f t="shared" si="28"/>
        <v>1749.4990584733887</v>
      </c>
      <c r="L274" s="1" t="str">
        <f t="shared" si="29"/>
        <v/>
      </c>
    </row>
    <row r="275" spans="1:12" ht="16" x14ac:dyDescent="0.25">
      <c r="A275" s="3" t="s">
        <v>617</v>
      </c>
      <c r="B275" s="3" t="s">
        <v>854</v>
      </c>
      <c r="C275" s="3">
        <v>0.96</v>
      </c>
      <c r="D275" s="3">
        <v>-26.431999999999999</v>
      </c>
      <c r="E275" s="3" t="s">
        <v>619</v>
      </c>
      <c r="F275" s="1" t="s">
        <v>1</v>
      </c>
      <c r="G275" s="1">
        <f t="shared" si="24"/>
        <v>1613.8409990695864</v>
      </c>
      <c r="H275" s="1">
        <f t="shared" si="25"/>
        <v>59364</v>
      </c>
      <c r="I275" s="1">
        <f t="shared" si="26"/>
        <v>4.3170719048079738</v>
      </c>
      <c r="J275" s="1">
        <f t="shared" si="27"/>
        <v>3289.3727126633944</v>
      </c>
      <c r="K275" s="1">
        <f t="shared" si="28"/>
        <v>2821.491506821777</v>
      </c>
      <c r="L275" s="1" t="str">
        <f t="shared" si="29"/>
        <v/>
      </c>
    </row>
    <row r="276" spans="1:12" ht="16" x14ac:dyDescent="0.25">
      <c r="A276" s="3" t="s">
        <v>617</v>
      </c>
      <c r="B276" s="3" t="s">
        <v>855</v>
      </c>
      <c r="C276" s="3">
        <v>2.62</v>
      </c>
      <c r="D276" s="3">
        <v>-19.803000000000001</v>
      </c>
      <c r="E276" s="3" t="s">
        <v>621</v>
      </c>
      <c r="F276" s="1" t="s">
        <v>2</v>
      </c>
      <c r="G276" s="1">
        <f t="shared" si="24"/>
        <v>1422.9352621147184</v>
      </c>
      <c r="H276" s="1">
        <f t="shared" si="25"/>
        <v>57926</v>
      </c>
      <c r="I276" s="1">
        <f t="shared" si="26"/>
        <v>4.2124975937926479</v>
      </c>
      <c r="J276" s="1">
        <f t="shared" si="27"/>
        <v>3048.8172605091831</v>
      </c>
      <c r="K276" s="1">
        <f t="shared" si="28"/>
        <v>2882.0558701630107</v>
      </c>
      <c r="L276" s="1" t="str">
        <f t="shared" si="29"/>
        <v/>
      </c>
    </row>
    <row r="277" spans="1:12" ht="16" x14ac:dyDescent="0.25">
      <c r="A277" s="3" t="s">
        <v>617</v>
      </c>
      <c r="B277" s="3" t="s">
        <v>856</v>
      </c>
      <c r="C277" s="3">
        <v>2.29</v>
      </c>
      <c r="D277" s="3">
        <v>-22.621700000000001</v>
      </c>
      <c r="E277" s="3" t="s">
        <v>623</v>
      </c>
      <c r="F277" s="1" t="s">
        <v>4</v>
      </c>
      <c r="G277" s="1">
        <f t="shared" si="24"/>
        <v>1500.0520462604852</v>
      </c>
      <c r="H277" s="1">
        <f t="shared" si="25"/>
        <v>57621</v>
      </c>
      <c r="I277" s="1">
        <f t="shared" si="26"/>
        <v>4.1903173678818861</v>
      </c>
      <c r="J277" s="1">
        <f t="shared" si="27"/>
        <v>3100.2270758001523</v>
      </c>
      <c r="K277" s="1">
        <f t="shared" si="28"/>
        <v>2948.0412373970125</v>
      </c>
      <c r="L277" s="1" t="str">
        <f t="shared" si="29"/>
        <v/>
      </c>
    </row>
    <row r="278" spans="1:12" ht="16" x14ac:dyDescent="0.25">
      <c r="A278" s="5" t="s">
        <v>617</v>
      </c>
      <c r="B278" s="5" t="s">
        <v>743</v>
      </c>
      <c r="C278" s="5">
        <v>2.29</v>
      </c>
      <c r="D278" s="5">
        <v>-34.292999999999999</v>
      </c>
      <c r="E278" s="5" t="s">
        <v>625</v>
      </c>
      <c r="F278" s="6" t="s">
        <v>5</v>
      </c>
      <c r="G278" s="6">
        <f t="shared" si="24"/>
        <v>1892.3835742339365</v>
      </c>
      <c r="H278" s="6">
        <f t="shared" si="25"/>
        <v>60602</v>
      </c>
      <c r="I278" s="6">
        <f t="shared" si="26"/>
        <v>4.4071018053900151</v>
      </c>
      <c r="J278" s="6">
        <f t="shared" si="27"/>
        <v>3604.8810380464479</v>
      </c>
      <c r="K278" s="6">
        <f t="shared" si="28"/>
        <v>2768.7882123697586</v>
      </c>
      <c r="L278" s="1" t="str">
        <f t="shared" si="29"/>
        <v>YES</v>
      </c>
    </row>
    <row r="279" spans="1:12" ht="16" x14ac:dyDescent="0.25">
      <c r="A279" s="5" t="s">
        <v>617</v>
      </c>
      <c r="B279" s="5" t="s">
        <v>743</v>
      </c>
      <c r="C279" s="5">
        <v>3.6</v>
      </c>
      <c r="D279" s="5">
        <v>-42.997799999999998</v>
      </c>
      <c r="E279" s="5" t="s">
        <v>627</v>
      </c>
      <c r="F279" s="6" t="s">
        <v>6</v>
      </c>
      <c r="G279" s="6">
        <f t="shared" si="24"/>
        <v>2299.7218071411853</v>
      </c>
      <c r="H279" s="6">
        <f t="shared" si="25"/>
        <v>63651</v>
      </c>
      <c r="I279" s="6">
        <f t="shared" si="26"/>
        <v>4.6288313424454612</v>
      </c>
      <c r="J279" s="6">
        <f t="shared" si="27"/>
        <v>4091.6982875092144</v>
      </c>
      <c r="K279" s="6">
        <f t="shared" si="28"/>
        <v>2391.9357946503274</v>
      </c>
      <c r="L279" s="1" t="str">
        <f t="shared" si="29"/>
        <v>YES</v>
      </c>
    </row>
    <row r="280" spans="1:12" ht="16" x14ac:dyDescent="0.25">
      <c r="A280" s="9" t="s">
        <v>617</v>
      </c>
      <c r="B280" s="9" t="s">
        <v>743</v>
      </c>
      <c r="C280" s="9">
        <v>3.33</v>
      </c>
      <c r="D280" s="9">
        <v>-43.675400000000003</v>
      </c>
      <c r="E280" s="9" t="s">
        <v>629</v>
      </c>
      <c r="F280" s="10" t="s">
        <v>7</v>
      </c>
      <c r="G280" s="10">
        <f t="shared" si="24"/>
        <v>2337.421215294195</v>
      </c>
      <c r="H280" s="10">
        <f t="shared" si="25"/>
        <v>62450</v>
      </c>
      <c r="I280" s="10">
        <f t="shared" si="26"/>
        <v>4.5414921577935781</v>
      </c>
      <c r="J280" s="10">
        <f t="shared" si="27"/>
        <v>4103.3711683966139</v>
      </c>
      <c r="K280" s="10">
        <f t="shared" si="28"/>
        <v>2597.5162868444595</v>
      </c>
      <c r="L280" s="1" t="str">
        <f t="shared" si="29"/>
        <v>YES</v>
      </c>
    </row>
    <row r="281" spans="1:12" ht="16" x14ac:dyDescent="0.25">
      <c r="A281" s="9" t="s">
        <v>617</v>
      </c>
      <c r="B281" s="9" t="s">
        <v>743</v>
      </c>
      <c r="C281" s="9">
        <v>1.87</v>
      </c>
      <c r="D281" s="9">
        <v>-25.008199999999999</v>
      </c>
      <c r="E281" s="9" t="s">
        <v>631</v>
      </c>
      <c r="F281" s="10" t="s">
        <v>8</v>
      </c>
      <c r="G281" s="10">
        <f t="shared" si="24"/>
        <v>1569.9334773657183</v>
      </c>
      <c r="H281" s="10">
        <f t="shared" si="25"/>
        <v>58008</v>
      </c>
      <c r="I281" s="10">
        <f t="shared" si="26"/>
        <v>4.2184608020702941</v>
      </c>
      <c r="J281" s="10">
        <f t="shared" si="27"/>
        <v>3182.2908733364029</v>
      </c>
      <c r="K281" s="10">
        <f t="shared" si="28"/>
        <v>2944.2869506074258</v>
      </c>
      <c r="L281" s="1" t="str">
        <f t="shared" si="29"/>
        <v/>
      </c>
    </row>
    <row r="282" spans="1:12" ht="16" x14ac:dyDescent="0.25">
      <c r="A282" s="9" t="s">
        <v>617</v>
      </c>
      <c r="B282" s="9" t="s">
        <v>743</v>
      </c>
      <c r="C282" s="9">
        <v>3.03</v>
      </c>
      <c r="D282" s="9">
        <v>-40.722499999999997</v>
      </c>
      <c r="E282" s="9" t="s">
        <v>633</v>
      </c>
      <c r="F282" s="10" t="s">
        <v>9</v>
      </c>
      <c r="G282" s="10">
        <f t="shared" si="24"/>
        <v>2180.2923922594077</v>
      </c>
      <c r="H282" s="10">
        <f t="shared" si="25"/>
        <v>64354</v>
      </c>
      <c r="I282" s="10">
        <f t="shared" si="26"/>
        <v>4.6799549451184621</v>
      </c>
      <c r="J282" s="10">
        <f t="shared" si="27"/>
        <v>3979.1456953535717</v>
      </c>
      <c r="K282" s="10">
        <f t="shared" si="28"/>
        <v>2270.7032825705328</v>
      </c>
      <c r="L282" s="1" t="str">
        <f t="shared" si="29"/>
        <v>YES</v>
      </c>
    </row>
    <row r="283" spans="1:12" ht="16" x14ac:dyDescent="0.25">
      <c r="A283" s="9" t="s">
        <v>617</v>
      </c>
      <c r="B283" s="9" t="s">
        <v>743</v>
      </c>
      <c r="C283" s="9">
        <v>2.39</v>
      </c>
      <c r="D283" s="9">
        <v>-19.8033</v>
      </c>
      <c r="E283" s="9" t="s">
        <v>635</v>
      </c>
      <c r="F283" s="10" t="s">
        <v>12</v>
      </c>
      <c r="G283" s="10">
        <f t="shared" si="24"/>
        <v>1422.9431809074824</v>
      </c>
      <c r="H283" s="10">
        <f t="shared" si="25"/>
        <v>63749</v>
      </c>
      <c r="I283" s="10">
        <f t="shared" si="26"/>
        <v>4.6359581035577708</v>
      </c>
      <c r="J283" s="10">
        <f t="shared" si="27"/>
        <v>3218.7890151724496</v>
      </c>
      <c r="K283" s="10">
        <f t="shared" si="28"/>
        <v>2308.6509388689037</v>
      </c>
      <c r="L283" s="1" t="str">
        <f t="shared" si="29"/>
        <v/>
      </c>
    </row>
    <row r="284" spans="1:12" ht="16" x14ac:dyDescent="0.25">
      <c r="A284" s="9" t="s">
        <v>617</v>
      </c>
      <c r="B284" s="9" t="s">
        <v>743</v>
      </c>
      <c r="C284" s="9">
        <v>1.63</v>
      </c>
      <c r="D284" s="9">
        <v>-37.1038</v>
      </c>
      <c r="E284" s="9" t="s">
        <v>637</v>
      </c>
      <c r="F284" s="10" t="s">
        <v>13</v>
      </c>
      <c r="G284" s="10">
        <f t="shared" si="24"/>
        <v>2010.2477648817282</v>
      </c>
      <c r="H284" s="10">
        <f t="shared" si="25"/>
        <v>63216</v>
      </c>
      <c r="I284" s="10">
        <f t="shared" si="26"/>
        <v>4.597197249753064</v>
      </c>
      <c r="J284" s="10">
        <f t="shared" si="27"/>
        <v>3796.9253817425779</v>
      </c>
      <c r="K284" s="10">
        <f t="shared" si="28"/>
        <v>2431.05214988016</v>
      </c>
      <c r="L284" s="1" t="str">
        <f t="shared" si="29"/>
        <v>YES</v>
      </c>
    </row>
    <row r="285" spans="1:12" ht="16" x14ac:dyDescent="0.25">
      <c r="A285" s="9" t="s">
        <v>617</v>
      </c>
      <c r="B285" s="9" t="s">
        <v>743</v>
      </c>
      <c r="C285" s="9">
        <v>3.56</v>
      </c>
      <c r="D285" s="9">
        <v>-32.348700000000001</v>
      </c>
      <c r="E285" s="9" t="s">
        <v>639</v>
      </c>
      <c r="F285" s="10" t="s">
        <v>14</v>
      </c>
      <c r="G285" s="10">
        <f t="shared" si="24"/>
        <v>1817.065894638238</v>
      </c>
      <c r="H285" s="10">
        <f t="shared" si="25"/>
        <v>60778</v>
      </c>
      <c r="I285" s="10">
        <f t="shared" si="26"/>
        <v>4.4199008865713063</v>
      </c>
      <c r="J285" s="10">
        <f t="shared" si="27"/>
        <v>3539.8940780491184</v>
      </c>
      <c r="K285" s="10">
        <f t="shared" si="28"/>
        <v>2723.924672664943</v>
      </c>
      <c r="L285" s="1" t="str">
        <f t="shared" si="29"/>
        <v>YES</v>
      </c>
    </row>
    <row r="286" spans="1:12" ht="16" x14ac:dyDescent="0.25">
      <c r="A286" s="9" t="s">
        <v>617</v>
      </c>
      <c r="B286" s="9" t="s">
        <v>743</v>
      </c>
      <c r="C286" s="9">
        <v>2.89</v>
      </c>
      <c r="D286" s="9">
        <v>-26.7029</v>
      </c>
      <c r="E286" s="9" t="s">
        <v>641</v>
      </c>
      <c r="F286" s="10" t="s">
        <v>17</v>
      </c>
      <c r="G286" s="10">
        <f t="shared" si="24"/>
        <v>1622.3948215186535</v>
      </c>
      <c r="H286" s="10">
        <f t="shared" si="25"/>
        <v>59629</v>
      </c>
      <c r="I286" s="10">
        <f t="shared" si="26"/>
        <v>4.3363432486320779</v>
      </c>
      <c r="J286" s="10">
        <f t="shared" si="27"/>
        <v>3309.028507614933</v>
      </c>
      <c r="K286" s="10">
        <f t="shared" si="28"/>
        <v>2795.8170189714219</v>
      </c>
      <c r="L286" s="1" t="str">
        <f t="shared" si="29"/>
        <v/>
      </c>
    </row>
    <row r="287" spans="1:12" ht="16" x14ac:dyDescent="0.25">
      <c r="A287" s="9" t="s">
        <v>617</v>
      </c>
      <c r="B287" s="9" t="s">
        <v>743</v>
      </c>
      <c r="C287" s="9">
        <v>2.88</v>
      </c>
      <c r="D287" s="9">
        <v>-25.6311</v>
      </c>
      <c r="E287" s="9" t="s">
        <v>643</v>
      </c>
      <c r="F287" s="10" t="s">
        <v>19</v>
      </c>
      <c r="G287" s="10">
        <f t="shared" si="24"/>
        <v>1588.9292370187695</v>
      </c>
      <c r="H287" s="10">
        <f t="shared" si="25"/>
        <v>60612</v>
      </c>
      <c r="I287" s="10">
        <f t="shared" si="26"/>
        <v>4.4078290259116795</v>
      </c>
      <c r="J287" s="10">
        <f t="shared" si="27"/>
        <v>3315.8051291788506</v>
      </c>
      <c r="K287" s="10">
        <f t="shared" si="28"/>
        <v>2676.4776286544184</v>
      </c>
      <c r="L287" s="1" t="str">
        <f t="shared" si="29"/>
        <v/>
      </c>
    </row>
    <row r="288" spans="1:12" ht="16" x14ac:dyDescent="0.25">
      <c r="A288" s="7" t="s">
        <v>617</v>
      </c>
      <c r="B288" s="7" t="s">
        <v>743</v>
      </c>
      <c r="C288" s="7">
        <v>2.82</v>
      </c>
      <c r="D288" s="7">
        <v>-27.831199999999999</v>
      </c>
      <c r="E288" s="7" t="s">
        <v>645</v>
      </c>
      <c r="F288" s="8" t="s">
        <v>20</v>
      </c>
      <c r="G288" s="8">
        <f t="shared" si="24"/>
        <v>1658.7398868892246</v>
      </c>
      <c r="H288" s="8">
        <f t="shared" si="25"/>
        <v>63655</v>
      </c>
      <c r="I288" s="8">
        <f t="shared" si="26"/>
        <v>4.6291222306541275</v>
      </c>
      <c r="J288" s="8">
        <f t="shared" si="27"/>
        <v>3452.9928951003053</v>
      </c>
      <c r="K288" s="8">
        <f t="shared" si="28"/>
        <v>2337.9583310466919</v>
      </c>
      <c r="L288" s="1" t="str">
        <f t="shared" si="29"/>
        <v>YES</v>
      </c>
    </row>
    <row r="289" spans="1:12" ht="16" x14ac:dyDescent="0.25">
      <c r="A289" s="5" t="s">
        <v>617</v>
      </c>
      <c r="B289" s="5" t="s">
        <v>743</v>
      </c>
      <c r="C289" s="5">
        <v>2.7</v>
      </c>
      <c r="D289" s="5">
        <v>-34.293999999999997</v>
      </c>
      <c r="E289" s="5" t="s">
        <v>647</v>
      </c>
      <c r="F289" s="6" t="s">
        <v>21</v>
      </c>
      <c r="G289" s="6">
        <f t="shared" si="24"/>
        <v>1892.4235526693949</v>
      </c>
      <c r="H289" s="6">
        <f t="shared" si="25"/>
        <v>62983</v>
      </c>
      <c r="I289" s="6">
        <f t="shared" si="26"/>
        <v>4.5802530115982858</v>
      </c>
      <c r="J289" s="6">
        <f t="shared" si="27"/>
        <v>3675.9267998212258</v>
      </c>
      <c r="K289" s="6">
        <f t="shared" si="28"/>
        <v>2449.3301915339352</v>
      </c>
      <c r="L289" s="1" t="str">
        <f t="shared" si="29"/>
        <v>YES</v>
      </c>
    </row>
    <row r="290" spans="1:12" ht="16" x14ac:dyDescent="0.25">
      <c r="A290" s="3" t="s">
        <v>410</v>
      </c>
      <c r="B290" s="3" t="s">
        <v>813</v>
      </c>
      <c r="C290" s="3">
        <v>2.63</v>
      </c>
      <c r="D290" s="3">
        <v>6.4253999999999998</v>
      </c>
      <c r="E290" s="3" t="s">
        <v>412</v>
      </c>
      <c r="F290" s="1" t="s">
        <v>1</v>
      </c>
      <c r="G290" s="1">
        <f t="shared" si="24"/>
        <v>893.70441636350427</v>
      </c>
      <c r="H290" s="1">
        <f t="shared" si="25"/>
        <v>56656</v>
      </c>
      <c r="I290" s="1">
        <f t="shared" si="26"/>
        <v>4.1201405875412807</v>
      </c>
      <c r="J290" s="1">
        <f t="shared" si="27"/>
        <v>2541.4955274616627</v>
      </c>
      <c r="K290" s="1">
        <f t="shared" si="28"/>
        <v>2698.8907361156171</v>
      </c>
      <c r="L290" s="1" t="str">
        <f t="shared" si="29"/>
        <v/>
      </c>
    </row>
    <row r="291" spans="1:12" ht="16" x14ac:dyDescent="0.25">
      <c r="A291" s="3" t="s">
        <v>410</v>
      </c>
      <c r="B291" s="3" t="s">
        <v>743</v>
      </c>
      <c r="C291" s="3">
        <v>3.67</v>
      </c>
      <c r="D291" s="3">
        <v>15.9621</v>
      </c>
      <c r="E291" s="3" t="s">
        <v>222</v>
      </c>
      <c r="F291" s="1" t="s">
        <v>2</v>
      </c>
      <c r="G291" s="1">
        <f t="shared" si="24"/>
        <v>754.07272785206317</v>
      </c>
      <c r="H291" s="1">
        <f t="shared" si="25"/>
        <v>56786</v>
      </c>
      <c r="I291" s="1">
        <f t="shared" si="26"/>
        <v>4.1295944543229171</v>
      </c>
      <c r="J291" s="1">
        <f t="shared" si="27"/>
        <v>2429.5963731469465</v>
      </c>
      <c r="K291" s="1">
        <f t="shared" si="28"/>
        <v>2615.0109466152226</v>
      </c>
      <c r="L291" s="1" t="str">
        <f t="shared" si="29"/>
        <v/>
      </c>
    </row>
    <row r="292" spans="1:12" ht="16" x14ac:dyDescent="0.25">
      <c r="A292" s="3" t="s">
        <v>410</v>
      </c>
      <c r="B292" s="3" t="s">
        <v>743</v>
      </c>
      <c r="C292" s="3">
        <v>3.85</v>
      </c>
      <c r="D292" s="3">
        <v>15.658799999999999</v>
      </c>
      <c r="E292" s="3" t="s">
        <v>415</v>
      </c>
      <c r="F292" s="1" t="s">
        <v>3</v>
      </c>
      <c r="G292" s="1">
        <f t="shared" si="24"/>
        <v>758.23286627768096</v>
      </c>
      <c r="H292" s="1">
        <f t="shared" si="25"/>
        <v>57367</v>
      </c>
      <c r="I292" s="1">
        <f t="shared" si="26"/>
        <v>4.1718459666316123</v>
      </c>
      <c r="J292" s="1">
        <f t="shared" si="27"/>
        <v>2450.1311303693965</v>
      </c>
      <c r="K292" s="1">
        <f t="shared" si="28"/>
        <v>2590.1878942615704</v>
      </c>
      <c r="L292" s="1" t="str">
        <f t="shared" si="29"/>
        <v/>
      </c>
    </row>
    <row r="293" spans="1:12" ht="16" x14ac:dyDescent="0.25">
      <c r="A293" s="3" t="s">
        <v>410</v>
      </c>
      <c r="B293" s="3" t="s">
        <v>743</v>
      </c>
      <c r="C293" s="3">
        <v>3.71</v>
      </c>
      <c r="D293" s="3">
        <v>4.4747000000000003</v>
      </c>
      <c r="E293" s="3" t="s">
        <v>417</v>
      </c>
      <c r="F293" s="1" t="s">
        <v>5</v>
      </c>
      <c r="G293" s="1">
        <f t="shared" si="24"/>
        <v>924.80001896257363</v>
      </c>
      <c r="H293" s="1">
        <f t="shared" si="25"/>
        <v>66063</v>
      </c>
      <c r="I293" s="1">
        <f t="shared" si="26"/>
        <v>4.8042369322708911</v>
      </c>
      <c r="J293" s="1">
        <f t="shared" si="27"/>
        <v>2720.9019326153466</v>
      </c>
      <c r="K293" s="1">
        <f t="shared" si="28"/>
        <v>2115.178389672817</v>
      </c>
      <c r="L293" s="1" t="str">
        <f t="shared" si="29"/>
        <v/>
      </c>
    </row>
    <row r="294" spans="1:12" ht="16" x14ac:dyDescent="0.25">
      <c r="A294" s="3" t="s">
        <v>410</v>
      </c>
      <c r="B294" s="3" t="s">
        <v>743</v>
      </c>
      <c r="C294" s="3">
        <v>4.09</v>
      </c>
      <c r="D294" s="3">
        <v>18.895600000000002</v>
      </c>
      <c r="E294" s="3" t="s">
        <v>419</v>
      </c>
      <c r="F294" s="1" t="s">
        <v>12</v>
      </c>
      <c r="G294" s="1">
        <f t="shared" si="24"/>
        <v>714.66856045267855</v>
      </c>
      <c r="H294" s="1">
        <f t="shared" si="25"/>
        <v>56864</v>
      </c>
      <c r="I294" s="1">
        <f t="shared" si="26"/>
        <v>4.1352667743918978</v>
      </c>
      <c r="J294" s="1">
        <f t="shared" si="27"/>
        <v>2398.9181847478262</v>
      </c>
      <c r="K294" s="1">
        <f t="shared" si="28"/>
        <v>2589.9335318716157</v>
      </c>
      <c r="L294" s="1" t="str">
        <f t="shared" si="29"/>
        <v/>
      </c>
    </row>
    <row r="295" spans="1:12" ht="16" x14ac:dyDescent="0.25">
      <c r="A295" s="3" t="s">
        <v>410</v>
      </c>
      <c r="B295" s="3" t="s">
        <v>743</v>
      </c>
      <c r="C295" s="3">
        <v>3.54</v>
      </c>
      <c r="D295" s="3">
        <v>18.141100000000002</v>
      </c>
      <c r="E295" s="3" t="s">
        <v>421</v>
      </c>
      <c r="F295" s="1" t="s">
        <v>14</v>
      </c>
      <c r="G295" s="1">
        <f t="shared" si="24"/>
        <v>724.66290408274369</v>
      </c>
      <c r="H295" s="1">
        <f t="shared" si="25"/>
        <v>56785</v>
      </c>
      <c r="I295" s="1">
        <f t="shared" si="26"/>
        <v>4.1295217322707503</v>
      </c>
      <c r="J295" s="1">
        <f t="shared" si="27"/>
        <v>2405.0122852299237</v>
      </c>
      <c r="K295" s="1">
        <f t="shared" si="28"/>
        <v>2598.8689750713907</v>
      </c>
      <c r="L295" s="1" t="str">
        <f t="shared" si="29"/>
        <v/>
      </c>
    </row>
    <row r="296" spans="1:12" ht="16" x14ac:dyDescent="0.25">
      <c r="A296" s="3" t="s">
        <v>592</v>
      </c>
      <c r="B296" s="3" t="s">
        <v>743</v>
      </c>
      <c r="C296" s="3">
        <v>3.23</v>
      </c>
      <c r="D296" s="3">
        <v>-2.2448000000000001</v>
      </c>
      <c r="E296" s="3" t="s">
        <v>412</v>
      </c>
      <c r="F296" s="1" t="s">
        <v>7</v>
      </c>
      <c r="G296" s="1">
        <f t="shared" si="24"/>
        <v>1039.9672042365748</v>
      </c>
      <c r="H296" s="1">
        <f t="shared" si="25"/>
        <v>56656</v>
      </c>
      <c r="I296" s="1">
        <f t="shared" si="26"/>
        <v>4.1201405875412807</v>
      </c>
      <c r="J296" s="1">
        <f t="shared" si="27"/>
        <v>2662.8479579254772</v>
      </c>
      <c r="K296" s="1">
        <f t="shared" si="28"/>
        <v>2780.5387044732438</v>
      </c>
      <c r="L296" s="1" t="str">
        <f t="shared" si="29"/>
        <v/>
      </c>
    </row>
    <row r="297" spans="1:12" ht="16" x14ac:dyDescent="0.25">
      <c r="A297" s="3" t="s">
        <v>592</v>
      </c>
      <c r="B297" s="3" t="s">
        <v>743</v>
      </c>
      <c r="C297" s="3">
        <v>4.62</v>
      </c>
      <c r="D297" s="3">
        <v>15.7446</v>
      </c>
      <c r="E297" s="3" t="s">
        <v>595</v>
      </c>
      <c r="F297" s="1" t="s">
        <v>8</v>
      </c>
      <c r="G297" s="1">
        <f t="shared" si="24"/>
        <v>757.05432188946281</v>
      </c>
      <c r="H297" s="1">
        <f t="shared" si="25"/>
        <v>57366</v>
      </c>
      <c r="I297" s="1">
        <f t="shared" si="26"/>
        <v>4.1717732445794464</v>
      </c>
      <c r="J297" s="1">
        <f t="shared" si="27"/>
        <v>2449.0922789184447</v>
      </c>
      <c r="K297" s="1">
        <f t="shared" si="28"/>
        <v>2589.6286177117568</v>
      </c>
      <c r="L297" s="1" t="str">
        <f t="shared" si="29"/>
        <v/>
      </c>
    </row>
    <row r="298" spans="1:12" ht="16" x14ac:dyDescent="0.25">
      <c r="A298" s="3" t="s">
        <v>592</v>
      </c>
      <c r="B298" s="3" t="s">
        <v>743</v>
      </c>
      <c r="C298" s="3">
        <v>4.3099999999999996</v>
      </c>
      <c r="D298" s="3">
        <v>18.705200000000001</v>
      </c>
      <c r="E298" s="3" t="s">
        <v>44</v>
      </c>
      <c r="F298" s="1" t="s">
        <v>951</v>
      </c>
      <c r="G298" s="1">
        <f t="shared" si="24"/>
        <v>717.18174085102271</v>
      </c>
      <c r="H298" s="1">
        <f t="shared" si="25"/>
        <v>58650</v>
      </c>
      <c r="I298" s="1">
        <f t="shared" si="26"/>
        <v>4.2651483595611426</v>
      </c>
      <c r="J298" s="1">
        <f t="shared" si="27"/>
        <v>2446.6425472722658</v>
      </c>
      <c r="K298" s="1">
        <f t="shared" si="28"/>
        <v>2510.1661900777376</v>
      </c>
      <c r="L298" s="1" t="str">
        <f t="shared" si="29"/>
        <v/>
      </c>
    </row>
    <row r="299" spans="1:12" ht="16" x14ac:dyDescent="0.25">
      <c r="A299" s="3" t="s">
        <v>592</v>
      </c>
      <c r="B299" s="3" t="s">
        <v>743</v>
      </c>
      <c r="C299" s="3">
        <v>3.54</v>
      </c>
      <c r="D299" s="3">
        <v>18.6051</v>
      </c>
      <c r="E299" s="3" t="s">
        <v>598</v>
      </c>
      <c r="F299" s="1" t="s">
        <v>15</v>
      </c>
      <c r="G299" s="1">
        <f t="shared" si="24"/>
        <v>718.50541133720549</v>
      </c>
      <c r="H299" s="1">
        <f t="shared" si="25"/>
        <v>58775</v>
      </c>
      <c r="I299" s="1">
        <f t="shared" si="26"/>
        <v>4.2742386160819468</v>
      </c>
      <c r="J299" s="1">
        <f t="shared" si="27"/>
        <v>2450.6339157833718</v>
      </c>
      <c r="K299" s="1">
        <f t="shared" si="28"/>
        <v>2504.8368969682692</v>
      </c>
      <c r="L299" s="1" t="str">
        <f t="shared" si="29"/>
        <v/>
      </c>
    </row>
    <row r="300" spans="1:12" ht="16" x14ac:dyDescent="0.25">
      <c r="A300" s="3" t="s">
        <v>296</v>
      </c>
      <c r="B300" s="3" t="s">
        <v>796</v>
      </c>
      <c r="C300" s="3">
        <v>0.87</v>
      </c>
      <c r="D300" s="3">
        <v>16.5092</v>
      </c>
      <c r="E300" s="3" t="s">
        <v>298</v>
      </c>
      <c r="F300" s="1" t="s">
        <v>1</v>
      </c>
      <c r="G300" s="1">
        <f t="shared" si="24"/>
        <v>746.61037203072817</v>
      </c>
      <c r="H300" s="1">
        <f t="shared" si="25"/>
        <v>16555</v>
      </c>
      <c r="I300" s="1">
        <f t="shared" si="26"/>
        <v>1.2039135736152551</v>
      </c>
      <c r="J300" s="1">
        <f t="shared" si="27"/>
        <v>1103.0765045355304</v>
      </c>
      <c r="K300" s="1">
        <f t="shared" si="28"/>
        <v>1932.1853456335002</v>
      </c>
      <c r="L300" s="1" t="str">
        <f t="shared" si="29"/>
        <v/>
      </c>
    </row>
    <row r="301" spans="1:12" ht="16" x14ac:dyDescent="0.25">
      <c r="A301" s="3" t="s">
        <v>296</v>
      </c>
      <c r="B301" s="3" t="s">
        <v>797</v>
      </c>
      <c r="C301" s="3">
        <v>1.65</v>
      </c>
      <c r="D301" s="3">
        <v>28.607399999999998</v>
      </c>
      <c r="E301" s="3" t="s">
        <v>300</v>
      </c>
      <c r="F301" s="1" t="s">
        <v>2</v>
      </c>
      <c r="G301" s="1">
        <f t="shared" si="24"/>
        <v>593.66920924129784</v>
      </c>
      <c r="H301" s="1">
        <f t="shared" si="25"/>
        <v>19577</v>
      </c>
      <c r="I301" s="1">
        <f t="shared" si="26"/>
        <v>1.423679615262208</v>
      </c>
      <c r="J301" s="1">
        <f t="shared" si="27"/>
        <v>1212.7437001969247</v>
      </c>
      <c r="K301" s="1">
        <f t="shared" si="28"/>
        <v>2112.9760473042707</v>
      </c>
      <c r="L301" s="1" t="str">
        <f t="shared" si="29"/>
        <v/>
      </c>
    </row>
    <row r="302" spans="1:12" ht="16" x14ac:dyDescent="0.25">
      <c r="A302" s="3" t="s">
        <v>296</v>
      </c>
      <c r="B302" s="3" t="s">
        <v>743</v>
      </c>
      <c r="C302" s="3">
        <v>3.65</v>
      </c>
      <c r="D302" s="3">
        <v>15.627700000000001</v>
      </c>
      <c r="E302" s="3" t="s">
        <v>302</v>
      </c>
      <c r="F302" s="1" t="s">
        <v>3</v>
      </c>
      <c r="G302" s="1">
        <f t="shared" si="24"/>
        <v>758.66038471029401</v>
      </c>
      <c r="H302" s="1">
        <f t="shared" si="25"/>
        <v>15587</v>
      </c>
      <c r="I302" s="1">
        <f t="shared" si="26"/>
        <v>1.1335186271181505</v>
      </c>
      <c r="J302" s="1">
        <f t="shared" si="27"/>
        <v>1112.7236062458649</v>
      </c>
      <c r="K302" s="1">
        <f t="shared" si="28"/>
        <v>1878.726381542022</v>
      </c>
      <c r="L302" s="1" t="str">
        <f t="shared" si="29"/>
        <v/>
      </c>
    </row>
    <row r="303" spans="1:12" ht="16" x14ac:dyDescent="0.25">
      <c r="A303" s="3" t="s">
        <v>296</v>
      </c>
      <c r="B303" s="3" t="s">
        <v>743</v>
      </c>
      <c r="C303" s="3">
        <v>3.76</v>
      </c>
      <c r="D303" s="3">
        <v>17.350300000000001</v>
      </c>
      <c r="E303" s="3" t="s">
        <v>304</v>
      </c>
      <c r="F303" s="1" t="s">
        <v>4</v>
      </c>
      <c r="G303" s="1">
        <f t="shared" si="24"/>
        <v>735.24098654095269</v>
      </c>
      <c r="H303" s="1">
        <f t="shared" si="25"/>
        <v>15714</v>
      </c>
      <c r="I303" s="1">
        <f t="shared" si="26"/>
        <v>1.1427543277432872</v>
      </c>
      <c r="J303" s="1">
        <f t="shared" si="27"/>
        <v>1131.0922786608862</v>
      </c>
      <c r="K303" s="1">
        <f t="shared" si="28"/>
        <v>1894.808636061523</v>
      </c>
      <c r="L303" s="1" t="str">
        <f t="shared" si="29"/>
        <v/>
      </c>
    </row>
    <row r="304" spans="1:12" ht="16" x14ac:dyDescent="0.25">
      <c r="A304" s="3" t="s">
        <v>296</v>
      </c>
      <c r="B304" s="3" t="s">
        <v>743</v>
      </c>
      <c r="C304" s="3">
        <v>3.53</v>
      </c>
      <c r="D304" s="3">
        <v>19.170300000000001</v>
      </c>
      <c r="E304" s="3" t="s">
        <v>306</v>
      </c>
      <c r="F304" s="1" t="s">
        <v>5</v>
      </c>
      <c r="G304" s="1">
        <f t="shared" si="24"/>
        <v>711.05316011289233</v>
      </c>
      <c r="H304" s="1">
        <f t="shared" si="25"/>
        <v>16117</v>
      </c>
      <c r="I304" s="1">
        <f t="shared" si="26"/>
        <v>1.1720613147663588</v>
      </c>
      <c r="J304" s="1">
        <f t="shared" si="27"/>
        <v>1144.7269220981457</v>
      </c>
      <c r="K304" s="1">
        <f t="shared" si="28"/>
        <v>1923.9315485544198</v>
      </c>
      <c r="L304" s="1" t="str">
        <f t="shared" si="29"/>
        <v/>
      </c>
    </row>
    <row r="305" spans="1:12" ht="16" x14ac:dyDescent="0.25">
      <c r="A305" s="3" t="s">
        <v>296</v>
      </c>
      <c r="B305" s="3" t="s">
        <v>743</v>
      </c>
      <c r="C305" s="3">
        <v>2.97</v>
      </c>
      <c r="D305" s="3">
        <v>21.1448</v>
      </c>
      <c r="E305" s="3" t="s">
        <v>308</v>
      </c>
      <c r="F305" s="1" t="s">
        <v>6</v>
      </c>
      <c r="G305" s="1">
        <f t="shared" si="24"/>
        <v>685.42207699389201</v>
      </c>
      <c r="H305" s="1">
        <f t="shared" si="25"/>
        <v>20258</v>
      </c>
      <c r="I305" s="1">
        <f t="shared" si="26"/>
        <v>1.4732033327875471</v>
      </c>
      <c r="J305" s="1">
        <f t="shared" si="27"/>
        <v>1117.8394475405273</v>
      </c>
      <c r="K305" s="1">
        <f t="shared" si="28"/>
        <v>2133.2137416918131</v>
      </c>
      <c r="L305" s="1" t="str">
        <f t="shared" si="29"/>
        <v/>
      </c>
    </row>
    <row r="306" spans="1:12" ht="16" x14ac:dyDescent="0.25">
      <c r="A306" s="3" t="s">
        <v>296</v>
      </c>
      <c r="B306" s="3" t="s">
        <v>743</v>
      </c>
      <c r="C306" s="3">
        <v>2.87</v>
      </c>
      <c r="D306" s="3">
        <v>24.1052</v>
      </c>
      <c r="E306" s="3" t="s">
        <v>310</v>
      </c>
      <c r="F306" s="1" t="s">
        <v>7</v>
      </c>
      <c r="G306" s="1">
        <f t="shared" si="24"/>
        <v>648.10316076956315</v>
      </c>
      <c r="H306" s="1">
        <f t="shared" si="25"/>
        <v>13554</v>
      </c>
      <c r="I306" s="1">
        <f t="shared" si="26"/>
        <v>0.98567469506379757</v>
      </c>
      <c r="J306" s="1">
        <f t="shared" si="27"/>
        <v>1259.712095788891</v>
      </c>
      <c r="K306" s="1">
        <f t="shared" si="28"/>
        <v>1842.0521161360698</v>
      </c>
      <c r="L306" s="1" t="str">
        <f t="shared" si="29"/>
        <v/>
      </c>
    </row>
    <row r="307" spans="1:12" ht="16" x14ac:dyDescent="0.25">
      <c r="A307" s="3" t="s">
        <v>296</v>
      </c>
      <c r="B307" s="3" t="s">
        <v>743</v>
      </c>
      <c r="C307" s="3">
        <v>3.4</v>
      </c>
      <c r="D307" s="3">
        <v>15.852600000000001</v>
      </c>
      <c r="E307" s="3" t="s">
        <v>312</v>
      </c>
      <c r="F307" s="1" t="s">
        <v>8</v>
      </c>
      <c r="G307" s="1">
        <f t="shared" si="24"/>
        <v>755.57273730164832</v>
      </c>
      <c r="H307" s="1">
        <f t="shared" si="25"/>
        <v>16116</v>
      </c>
      <c r="I307" s="1">
        <f t="shared" si="26"/>
        <v>1.1719885927141922</v>
      </c>
      <c r="J307" s="1">
        <f t="shared" si="27"/>
        <v>1103.7211132222351</v>
      </c>
      <c r="K307" s="1">
        <f t="shared" si="28"/>
        <v>1906.5960580001999</v>
      </c>
      <c r="L307" s="1" t="str">
        <f t="shared" si="29"/>
        <v/>
      </c>
    </row>
    <row r="308" spans="1:12" ht="16" x14ac:dyDescent="0.25">
      <c r="A308" s="3" t="s">
        <v>296</v>
      </c>
      <c r="B308" s="3" t="s">
        <v>743</v>
      </c>
      <c r="C308" s="3">
        <v>3.41</v>
      </c>
      <c r="D308" s="3">
        <v>12.942299999999999</v>
      </c>
      <c r="E308" s="3" t="s">
        <v>314</v>
      </c>
      <c r="F308" s="1" t="s">
        <v>13</v>
      </c>
      <c r="G308" s="1">
        <f t="shared" si="24"/>
        <v>796.25836469230978</v>
      </c>
      <c r="H308" s="1">
        <f t="shared" si="25"/>
        <v>14440</v>
      </c>
      <c r="I308" s="1">
        <f t="shared" si="26"/>
        <v>1.0501064332832548</v>
      </c>
      <c r="J308" s="1">
        <f t="shared" si="27"/>
        <v>1109.2648364583083</v>
      </c>
      <c r="K308" s="1">
        <f t="shared" si="28"/>
        <v>1803.8784060550297</v>
      </c>
      <c r="L308" s="1" t="str">
        <f t="shared" si="29"/>
        <v/>
      </c>
    </row>
    <row r="309" spans="1:12" ht="16" x14ac:dyDescent="0.25">
      <c r="A309" s="3" t="s">
        <v>296</v>
      </c>
      <c r="B309" s="3" t="s">
        <v>743</v>
      </c>
      <c r="C309" s="3">
        <v>3.61</v>
      </c>
      <c r="D309" s="3">
        <v>9.8611000000000004</v>
      </c>
      <c r="E309" s="3" t="s">
        <v>316</v>
      </c>
      <c r="F309" s="1" t="s">
        <v>16</v>
      </c>
      <c r="G309" s="1">
        <f t="shared" si="24"/>
        <v>841.16731363244799</v>
      </c>
      <c r="H309" s="1">
        <f t="shared" si="25"/>
        <v>13649</v>
      </c>
      <c r="I309" s="1">
        <f t="shared" si="26"/>
        <v>0.99258329001960843</v>
      </c>
      <c r="J309" s="1">
        <f t="shared" si="27"/>
        <v>1095.5723296535643</v>
      </c>
      <c r="K309" s="1">
        <f t="shared" si="28"/>
        <v>1740.2782289537265</v>
      </c>
      <c r="L309" s="1" t="str">
        <f t="shared" si="29"/>
        <v/>
      </c>
    </row>
    <row r="310" spans="1:12" ht="16" x14ac:dyDescent="0.25">
      <c r="A310" s="3" t="s">
        <v>326</v>
      </c>
      <c r="B310" s="3" t="s">
        <v>802</v>
      </c>
      <c r="C310" s="3">
        <v>3.42</v>
      </c>
      <c r="D310" s="3">
        <v>29.578499999999998</v>
      </c>
      <c r="E310" s="3" t="s">
        <v>328</v>
      </c>
      <c r="F310" s="1" t="s">
        <v>1</v>
      </c>
      <c r="G310" s="1">
        <f t="shared" si="24"/>
        <v>582.26510397534719</v>
      </c>
      <c r="H310" s="1">
        <f t="shared" si="25"/>
        <v>6784</v>
      </c>
      <c r="I310" s="1">
        <f t="shared" si="26"/>
        <v>0.4933464018970638</v>
      </c>
      <c r="J310" s="1">
        <f t="shared" si="27"/>
        <v>1524.2532864004813</v>
      </c>
      <c r="K310" s="1">
        <f t="shared" si="28"/>
        <v>1687.1682524974815</v>
      </c>
      <c r="L310" s="1" t="str">
        <f t="shared" si="29"/>
        <v/>
      </c>
    </row>
    <row r="311" spans="1:12" ht="16" x14ac:dyDescent="0.25">
      <c r="A311" s="3" t="s">
        <v>326</v>
      </c>
      <c r="B311" s="3" t="s">
        <v>743</v>
      </c>
      <c r="C311" s="3">
        <v>3</v>
      </c>
      <c r="D311" s="3">
        <v>34.741599999999998</v>
      </c>
      <c r="E311" s="3" t="s">
        <v>330</v>
      </c>
      <c r="F311" s="1" t="s">
        <v>2</v>
      </c>
      <c r="G311" s="1">
        <f t="shared" si="24"/>
        <v>523.43646229252522</v>
      </c>
      <c r="H311" s="1">
        <f t="shared" si="25"/>
        <v>7772</v>
      </c>
      <c r="I311" s="1">
        <f t="shared" si="26"/>
        <v>0.56519578943749704</v>
      </c>
      <c r="J311" s="1">
        <f t="shared" si="27"/>
        <v>1519.6572885311052</v>
      </c>
      <c r="K311" s="1">
        <f t="shared" si="28"/>
        <v>1757.966410570891</v>
      </c>
      <c r="L311" s="1" t="str">
        <f t="shared" si="29"/>
        <v/>
      </c>
    </row>
    <row r="312" spans="1:12" ht="16" x14ac:dyDescent="0.25">
      <c r="A312" s="3" t="s">
        <v>326</v>
      </c>
      <c r="B312" s="3" t="s">
        <v>743</v>
      </c>
      <c r="C312" s="3">
        <v>4</v>
      </c>
      <c r="D312" s="3">
        <v>33.723500000000001</v>
      </c>
      <c r="E312" s="3" t="s">
        <v>332</v>
      </c>
      <c r="F312" s="1" t="s">
        <v>3</v>
      </c>
      <c r="G312" s="1">
        <f t="shared" si="24"/>
        <v>534.80849921214724</v>
      </c>
      <c r="H312" s="1">
        <f t="shared" si="25"/>
        <v>8190</v>
      </c>
      <c r="I312" s="1">
        <f t="shared" si="26"/>
        <v>0.59559360724306498</v>
      </c>
      <c r="J312" s="1">
        <f t="shared" si="27"/>
        <v>1499.9722978847426</v>
      </c>
      <c r="K312" s="1">
        <f t="shared" si="28"/>
        <v>1757.2771648164198</v>
      </c>
      <c r="L312" s="1" t="str">
        <f t="shared" si="29"/>
        <v/>
      </c>
    </row>
    <row r="313" spans="1:12" ht="16" x14ac:dyDescent="0.25">
      <c r="A313" s="3" t="s">
        <v>100</v>
      </c>
      <c r="B313" s="3" t="s">
        <v>752</v>
      </c>
      <c r="C313" s="3">
        <v>1.81</v>
      </c>
      <c r="D313" s="3">
        <v>61.750999999999998</v>
      </c>
      <c r="E313" s="3" t="s">
        <v>102</v>
      </c>
      <c r="F313" s="1" t="s">
        <v>1</v>
      </c>
      <c r="G313" s="1">
        <f t="shared" si="24"/>
        <v>251.63727180784718</v>
      </c>
      <c r="H313" s="1">
        <f t="shared" si="25"/>
        <v>39823</v>
      </c>
      <c r="I313" s="1">
        <f t="shared" si="26"/>
        <v>2.8960102834237573</v>
      </c>
      <c r="J313" s="1">
        <f t="shared" si="27"/>
        <v>1738.8216287458686</v>
      </c>
      <c r="K313" s="1">
        <f t="shared" si="28"/>
        <v>2444.0871226705499</v>
      </c>
      <c r="L313" s="1" t="str">
        <f t="shared" si="29"/>
        <v/>
      </c>
    </row>
    <row r="314" spans="1:12" ht="16" x14ac:dyDescent="0.25">
      <c r="A314" s="3" t="s">
        <v>100</v>
      </c>
      <c r="B314" s="3" t="s">
        <v>753</v>
      </c>
      <c r="C314" s="3">
        <v>2.37</v>
      </c>
      <c r="D314" s="3">
        <v>56.382399999999997</v>
      </c>
      <c r="E314" s="3" t="s">
        <v>104</v>
      </c>
      <c r="F314" s="1" t="s">
        <v>2</v>
      </c>
      <c r="G314" s="1">
        <f t="shared" si="24"/>
        <v>302.08539741974101</v>
      </c>
      <c r="H314" s="1">
        <f t="shared" si="25"/>
        <v>39710</v>
      </c>
      <c r="I314" s="1">
        <f t="shared" si="26"/>
        <v>2.8877926915289511</v>
      </c>
      <c r="J314" s="1">
        <f t="shared" si="27"/>
        <v>1724.1511917001524</v>
      </c>
      <c r="K314" s="1">
        <f t="shared" si="28"/>
        <v>2492.4081832195125</v>
      </c>
      <c r="L314" s="1" t="str">
        <f t="shared" si="29"/>
        <v/>
      </c>
    </row>
    <row r="315" spans="1:12" ht="16" x14ac:dyDescent="0.25">
      <c r="A315" s="3" t="s">
        <v>100</v>
      </c>
      <c r="B315" s="3" t="s">
        <v>754</v>
      </c>
      <c r="C315" s="3">
        <v>2.44</v>
      </c>
      <c r="D315" s="3">
        <v>53.694800000000001</v>
      </c>
      <c r="E315" s="3" t="s">
        <v>106</v>
      </c>
      <c r="F315" s="1" t="s">
        <v>3</v>
      </c>
      <c r="G315" s="1">
        <f t="shared" si="24"/>
        <v>327.86680572568503</v>
      </c>
      <c r="H315" s="1">
        <f t="shared" si="25"/>
        <v>42829</v>
      </c>
      <c r="I315" s="1">
        <f t="shared" si="26"/>
        <v>3.1146127722360473</v>
      </c>
      <c r="J315" s="1">
        <f t="shared" si="27"/>
        <v>1791.1552656071506</v>
      </c>
      <c r="K315" s="1">
        <f t="shared" si="28"/>
        <v>2527.7474835453113</v>
      </c>
      <c r="L315" s="1" t="str">
        <f t="shared" si="29"/>
        <v/>
      </c>
    </row>
    <row r="316" spans="1:12" ht="16" x14ac:dyDescent="0.25">
      <c r="A316" s="3" t="s">
        <v>100</v>
      </c>
      <c r="B316" s="3" t="s">
        <v>755</v>
      </c>
      <c r="C316" s="3">
        <v>3.31</v>
      </c>
      <c r="D316" s="3">
        <v>57.032600000000002</v>
      </c>
      <c r="E316" s="3" t="s">
        <v>108</v>
      </c>
      <c r="F316" s="1" t="s">
        <v>4</v>
      </c>
      <c r="G316" s="1">
        <f t="shared" si="24"/>
        <v>295.90407063230242</v>
      </c>
      <c r="H316" s="1">
        <f t="shared" si="25"/>
        <v>44125</v>
      </c>
      <c r="I316" s="1">
        <f t="shared" si="26"/>
        <v>3.2088605518437414</v>
      </c>
      <c r="J316" s="1">
        <f t="shared" si="27"/>
        <v>1819.8898368407135</v>
      </c>
      <c r="K316" s="1">
        <f t="shared" si="28"/>
        <v>2495.2348445004695</v>
      </c>
      <c r="L316" s="1" t="str">
        <f t="shared" si="29"/>
        <v/>
      </c>
    </row>
    <row r="317" spans="1:12" ht="16" x14ac:dyDescent="0.25">
      <c r="A317" s="3" t="s">
        <v>100</v>
      </c>
      <c r="B317" s="3" t="s">
        <v>756</v>
      </c>
      <c r="C317" s="3">
        <v>1.76</v>
      </c>
      <c r="D317" s="3">
        <v>55.959800000000001</v>
      </c>
      <c r="E317" s="3" t="s">
        <v>110</v>
      </c>
      <c r="F317" s="1" t="s">
        <v>5</v>
      </c>
      <c r="G317" s="1">
        <f t="shared" si="24"/>
        <v>306.11432456053768</v>
      </c>
      <c r="H317" s="1">
        <f t="shared" si="25"/>
        <v>46441</v>
      </c>
      <c r="I317" s="1">
        <f t="shared" si="26"/>
        <v>3.3772848246611935</v>
      </c>
      <c r="J317" s="1">
        <f t="shared" si="27"/>
        <v>1871.4826158710014</v>
      </c>
      <c r="K317" s="1">
        <f t="shared" si="28"/>
        <v>2497.6511638300663</v>
      </c>
      <c r="L317" s="1" t="str">
        <f t="shared" si="29"/>
        <v/>
      </c>
    </row>
    <row r="318" spans="1:12" ht="16" x14ac:dyDescent="0.25">
      <c r="A318" s="3" t="s">
        <v>100</v>
      </c>
      <c r="B318" s="3" t="s">
        <v>757</v>
      </c>
      <c r="C318" s="3">
        <v>2.23</v>
      </c>
      <c r="D318" s="3">
        <v>54.925400000000003</v>
      </c>
      <c r="E318" s="3" t="s">
        <v>112</v>
      </c>
      <c r="F318" s="1" t="s">
        <v>6</v>
      </c>
      <c r="G318" s="1">
        <f t="shared" si="24"/>
        <v>316.01466258467701</v>
      </c>
      <c r="H318" s="1">
        <f t="shared" si="25"/>
        <v>48236</v>
      </c>
      <c r="I318" s="1">
        <f t="shared" si="26"/>
        <v>3.5078209082999368</v>
      </c>
      <c r="J318" s="1">
        <f t="shared" si="27"/>
        <v>1913.1637025427115</v>
      </c>
      <c r="K318" s="1">
        <f t="shared" si="28"/>
        <v>2495.0580339447342</v>
      </c>
      <c r="L318" s="1" t="str">
        <f t="shared" si="29"/>
        <v/>
      </c>
    </row>
    <row r="319" spans="1:12" ht="16" x14ac:dyDescent="0.25">
      <c r="A319" s="3" t="s">
        <v>100</v>
      </c>
      <c r="B319" s="3" t="s">
        <v>758</v>
      </c>
      <c r="C319" s="3">
        <v>1.86</v>
      </c>
      <c r="D319" s="3">
        <v>49.313299999999998</v>
      </c>
      <c r="E319" s="3" t="s">
        <v>114</v>
      </c>
      <c r="F319" s="1" t="s">
        <v>7</v>
      </c>
      <c r="G319" s="1">
        <f t="shared" si="24"/>
        <v>370.77160237996998</v>
      </c>
      <c r="H319" s="1">
        <f t="shared" si="25"/>
        <v>49652</v>
      </c>
      <c r="I319" s="1">
        <f t="shared" si="26"/>
        <v>3.610795334167602</v>
      </c>
      <c r="J319" s="1">
        <f t="shared" si="27"/>
        <v>1967.6537519312803</v>
      </c>
      <c r="K319" s="1">
        <f t="shared" si="28"/>
        <v>2530.7019815404428</v>
      </c>
      <c r="L319" s="1" t="str">
        <f t="shared" si="29"/>
        <v/>
      </c>
    </row>
    <row r="320" spans="1:12" ht="16" x14ac:dyDescent="0.25">
      <c r="A320" s="3" t="s">
        <v>30</v>
      </c>
      <c r="B320" s="3" t="s">
        <v>0</v>
      </c>
      <c r="C320" s="3">
        <v>1.97</v>
      </c>
      <c r="D320" s="3">
        <v>89.264099999999999</v>
      </c>
      <c r="E320" s="3" t="s">
        <v>32</v>
      </c>
      <c r="F320" s="1" t="s">
        <v>1</v>
      </c>
      <c r="G320" s="1">
        <f t="shared" si="24"/>
        <v>6.4220272672075627</v>
      </c>
      <c r="H320" s="1">
        <f t="shared" si="25"/>
        <v>9109</v>
      </c>
      <c r="I320" s="1">
        <f t="shared" si="26"/>
        <v>0.6624251731840145</v>
      </c>
      <c r="J320" s="1">
        <f t="shared" si="27"/>
        <v>1796.0502546933151</v>
      </c>
      <c r="K320" s="1">
        <f t="shared" si="28"/>
        <v>2194.936212264216</v>
      </c>
      <c r="L320" s="1" t="str">
        <f t="shared" si="29"/>
        <v/>
      </c>
    </row>
    <row r="321" spans="1:12" ht="16" x14ac:dyDescent="0.25">
      <c r="A321" s="3" t="s">
        <v>30</v>
      </c>
      <c r="B321" s="3" t="s">
        <v>740</v>
      </c>
      <c r="C321" s="3">
        <v>2.08</v>
      </c>
      <c r="D321" s="3">
        <v>74.155500000000004</v>
      </c>
      <c r="E321" s="3" t="s">
        <v>34</v>
      </c>
      <c r="F321" s="1" t="s">
        <v>2</v>
      </c>
      <c r="G321" s="1">
        <f t="shared" si="24"/>
        <v>139.15730125358766</v>
      </c>
      <c r="H321" s="1">
        <f t="shared" si="25"/>
        <v>53442</v>
      </c>
      <c r="I321" s="1">
        <f t="shared" si="26"/>
        <v>3.8864119118783735</v>
      </c>
      <c r="J321" s="1">
        <f t="shared" si="27"/>
        <v>1894.3262373435841</v>
      </c>
      <c r="K321" s="1">
        <f t="shared" si="28"/>
        <v>2302.3098990361323</v>
      </c>
      <c r="L321" s="1" t="str">
        <f t="shared" si="29"/>
        <v/>
      </c>
    </row>
    <row r="322" spans="1:12" ht="16" x14ac:dyDescent="0.25">
      <c r="A322" s="3" t="s">
        <v>30</v>
      </c>
      <c r="B322" s="3" t="s">
        <v>741</v>
      </c>
      <c r="C322" s="3">
        <v>3</v>
      </c>
      <c r="D322" s="3">
        <v>71.831800000000001</v>
      </c>
      <c r="E322" s="3" t="s">
        <v>36</v>
      </c>
      <c r="F322" s="1" t="s">
        <v>3</v>
      </c>
      <c r="G322" s="1">
        <f t="shared" ref="G322:G335" si="30">TAN(PI()/4-D322*PI()/360)*1000</f>
        <v>159.88943442604347</v>
      </c>
      <c r="H322" s="1">
        <f t="shared" ref="H322:H335" si="31">(MID(E322,1,2)*60+MID(E322,5,2))*60+MID(E322,9,2)</f>
        <v>55244</v>
      </c>
      <c r="I322" s="1">
        <f t="shared" ref="I322:I335" si="32">PI()*H322/43200</f>
        <v>4.0174570498822808</v>
      </c>
      <c r="J322" s="1">
        <f t="shared" ref="J322:J335" si="33">1800-SIN(I322)*G322</f>
        <v>1922.8106413986436</v>
      </c>
      <c r="K322" s="1">
        <f t="shared" ref="K322:K335" si="34">2200-COS(I322)*G322</f>
        <v>2302.3825063198483</v>
      </c>
      <c r="L322" s="1" t="str">
        <f t="shared" ref="L322:L335" si="35">IF(G322&gt;1650,"YES","")</f>
        <v/>
      </c>
    </row>
    <row r="323" spans="1:12" ht="16" x14ac:dyDescent="0.25">
      <c r="A323" s="3" t="s">
        <v>30</v>
      </c>
      <c r="B323" s="3" t="s">
        <v>742</v>
      </c>
      <c r="C323" s="3">
        <v>4.3499999999999996</v>
      </c>
      <c r="D323" s="3">
        <v>86.586200000000005</v>
      </c>
      <c r="E323" s="3" t="s">
        <v>38</v>
      </c>
      <c r="F323" s="1" t="s">
        <v>4</v>
      </c>
      <c r="G323" s="1">
        <f t="shared" si="30"/>
        <v>29.799841361706729</v>
      </c>
      <c r="H323" s="1">
        <f t="shared" si="31"/>
        <v>63132</v>
      </c>
      <c r="I323" s="1">
        <f t="shared" si="32"/>
        <v>4.5910885973710842</v>
      </c>
      <c r="J323" s="1">
        <f t="shared" si="33"/>
        <v>1829.5808758451874</v>
      </c>
      <c r="K323" s="1">
        <f t="shared" si="34"/>
        <v>2203.6058742926643</v>
      </c>
      <c r="L323" s="1" t="str">
        <f t="shared" si="35"/>
        <v/>
      </c>
    </row>
    <row r="324" spans="1:12" ht="16" x14ac:dyDescent="0.25">
      <c r="A324" s="3" t="s">
        <v>30</v>
      </c>
      <c r="B324" s="3" t="s">
        <v>743</v>
      </c>
      <c r="C324" s="3">
        <v>4.22</v>
      </c>
      <c r="D324" s="3">
        <v>82.037300000000002</v>
      </c>
      <c r="E324" s="3" t="s">
        <v>40</v>
      </c>
      <c r="F324" s="1" t="s">
        <v>5</v>
      </c>
      <c r="G324" s="1">
        <f t="shared" si="30"/>
        <v>69.599723835800404</v>
      </c>
      <c r="H324" s="1">
        <f t="shared" si="31"/>
        <v>60358</v>
      </c>
      <c r="I324" s="1">
        <f t="shared" si="32"/>
        <v>4.3893576246614057</v>
      </c>
      <c r="J324" s="1">
        <f t="shared" si="33"/>
        <v>1865.9998517775787</v>
      </c>
      <c r="K324" s="1">
        <f t="shared" si="34"/>
        <v>2222.0939159805894</v>
      </c>
      <c r="L324" s="1" t="str">
        <f t="shared" si="35"/>
        <v/>
      </c>
    </row>
    <row r="325" spans="1:12" ht="16" x14ac:dyDescent="0.25">
      <c r="A325" s="3" t="s">
        <v>30</v>
      </c>
      <c r="B325" s="3" t="s">
        <v>743</v>
      </c>
      <c r="C325" s="3">
        <v>4.29</v>
      </c>
      <c r="D325" s="3">
        <v>77.794700000000006</v>
      </c>
      <c r="E325" s="3" t="s">
        <v>42</v>
      </c>
      <c r="F325" s="1" t="s">
        <v>6</v>
      </c>
      <c r="G325" s="1">
        <f t="shared" si="30"/>
        <v>106.9159502429124</v>
      </c>
      <c r="H325" s="1">
        <f t="shared" si="31"/>
        <v>56643</v>
      </c>
      <c r="I325" s="1">
        <f t="shared" si="32"/>
        <v>4.1191952008631176</v>
      </c>
      <c r="J325" s="1">
        <f t="shared" si="33"/>
        <v>1888.6503811688831</v>
      </c>
      <c r="K325" s="1">
        <f t="shared" si="34"/>
        <v>2259.7673015532459</v>
      </c>
      <c r="L325" s="1" t="str">
        <f t="shared" si="35"/>
        <v/>
      </c>
    </row>
    <row r="326" spans="1:12" ht="16" x14ac:dyDescent="0.25">
      <c r="A326" s="3" t="s">
        <v>30</v>
      </c>
      <c r="B326" s="3" t="s">
        <v>743</v>
      </c>
      <c r="C326" s="3">
        <v>4.95</v>
      </c>
      <c r="D326" s="3">
        <v>75.7547</v>
      </c>
      <c r="E326" s="3" t="s">
        <v>44</v>
      </c>
      <c r="F326" s="1" t="s">
        <v>7</v>
      </c>
      <c r="G326" s="1">
        <f t="shared" si="30"/>
        <v>124.95805431538037</v>
      </c>
      <c r="H326" s="1">
        <f t="shared" si="31"/>
        <v>58650</v>
      </c>
      <c r="I326" s="1">
        <f t="shared" si="32"/>
        <v>4.2651483595611426</v>
      </c>
      <c r="J326" s="1">
        <f t="shared" si="33"/>
        <v>1912.667668377615</v>
      </c>
      <c r="K326" s="1">
        <f t="shared" si="34"/>
        <v>2254.0417601548775</v>
      </c>
      <c r="L326" s="1" t="str">
        <f t="shared" si="35"/>
        <v/>
      </c>
    </row>
    <row r="327" spans="1:12" ht="16" x14ac:dyDescent="0.25">
      <c r="A327" s="3" t="s">
        <v>422</v>
      </c>
      <c r="B327" s="3" t="s">
        <v>814</v>
      </c>
      <c r="C327" s="3">
        <v>0.98</v>
      </c>
      <c r="D327" s="3">
        <v>-11.1614</v>
      </c>
      <c r="E327" s="3" t="s">
        <v>424</v>
      </c>
      <c r="F327" s="1" t="s">
        <v>1</v>
      </c>
      <c r="G327" s="1">
        <f t="shared" si="30"/>
        <v>1216.5841716847133</v>
      </c>
      <c r="H327" s="1">
        <f t="shared" si="31"/>
        <v>48311</v>
      </c>
      <c r="I327" s="1">
        <f t="shared" si="32"/>
        <v>3.5132750622124189</v>
      </c>
      <c r="J327" s="1">
        <f t="shared" si="33"/>
        <v>2241.8432671200376</v>
      </c>
      <c r="K327" s="1">
        <f t="shared" si="34"/>
        <v>3333.5129351244614</v>
      </c>
      <c r="L327" s="1" t="str">
        <f t="shared" si="35"/>
        <v/>
      </c>
    </row>
    <row r="328" spans="1:12" ht="16" x14ac:dyDescent="0.25">
      <c r="A328" s="3" t="s">
        <v>422</v>
      </c>
      <c r="B328" s="3" t="s">
        <v>815</v>
      </c>
      <c r="C328" s="3">
        <v>3.61</v>
      </c>
      <c r="D328" s="3">
        <v>1.895</v>
      </c>
      <c r="E328" s="3" t="s">
        <v>426</v>
      </c>
      <c r="F328" s="1" t="s">
        <v>2</v>
      </c>
      <c r="G328" s="1">
        <f t="shared" si="30"/>
        <v>967.46113942641534</v>
      </c>
      <c r="H328" s="1">
        <f t="shared" si="31"/>
        <v>42642</v>
      </c>
      <c r="I328" s="1">
        <f t="shared" si="32"/>
        <v>3.1010137484809248</v>
      </c>
      <c r="J328" s="1">
        <f t="shared" si="33"/>
        <v>1760.7522594955244</v>
      </c>
      <c r="K328" s="1">
        <f t="shared" si="34"/>
        <v>3166.6647149687169</v>
      </c>
      <c r="L328" s="1" t="str">
        <f t="shared" si="35"/>
        <v/>
      </c>
    </row>
    <row r="329" spans="1:12" ht="16" x14ac:dyDescent="0.25">
      <c r="A329" s="3" t="s">
        <v>422</v>
      </c>
      <c r="B329" s="3" t="s">
        <v>816</v>
      </c>
      <c r="C329" s="3">
        <v>2.74</v>
      </c>
      <c r="D329" s="3">
        <v>-1.4520999999999999</v>
      </c>
      <c r="E329" s="3" t="s">
        <v>428</v>
      </c>
      <c r="F329" s="1" t="s">
        <v>3</v>
      </c>
      <c r="G329" s="1">
        <f t="shared" si="30"/>
        <v>1025.6705969889383</v>
      </c>
      <c r="H329" s="1">
        <f t="shared" si="31"/>
        <v>45700</v>
      </c>
      <c r="I329" s="1">
        <f t="shared" si="32"/>
        <v>3.323397784005869</v>
      </c>
      <c r="J329" s="1">
        <f t="shared" si="33"/>
        <v>1985.4466255803648</v>
      </c>
      <c r="K329" s="1">
        <f t="shared" si="34"/>
        <v>3208.7664360933613</v>
      </c>
      <c r="L329" s="1" t="str">
        <f t="shared" si="35"/>
        <v/>
      </c>
    </row>
    <row r="330" spans="1:12" ht="16" x14ac:dyDescent="0.25">
      <c r="A330" s="3" t="s">
        <v>422</v>
      </c>
      <c r="B330" s="3" t="s">
        <v>817</v>
      </c>
      <c r="C330" s="3">
        <v>3.38</v>
      </c>
      <c r="D330" s="3">
        <v>3.3692000000000002</v>
      </c>
      <c r="E330" s="3" t="s">
        <v>430</v>
      </c>
      <c r="F330" s="1" t="s">
        <v>4</v>
      </c>
      <c r="G330" s="1">
        <f t="shared" si="30"/>
        <v>942.85992273041927</v>
      </c>
      <c r="H330" s="1">
        <f t="shared" si="31"/>
        <v>46930</v>
      </c>
      <c r="I330" s="1">
        <f t="shared" si="32"/>
        <v>3.4128459081705786</v>
      </c>
      <c r="J330" s="1">
        <f t="shared" si="33"/>
        <v>2052.6290176185585</v>
      </c>
      <c r="K330" s="1">
        <f t="shared" si="34"/>
        <v>3108.3850578627403</v>
      </c>
      <c r="L330" s="1" t="str">
        <f t="shared" si="35"/>
        <v/>
      </c>
    </row>
    <row r="331" spans="1:12" ht="16" x14ac:dyDescent="0.25">
      <c r="A331" s="3" t="s">
        <v>422</v>
      </c>
      <c r="B331" s="3" t="s">
        <v>818</v>
      </c>
      <c r="C331" s="3">
        <v>2.83</v>
      </c>
      <c r="D331" s="3">
        <v>10.959099999999999</v>
      </c>
      <c r="E331" s="3" t="s">
        <v>432</v>
      </c>
      <c r="F331" s="1" t="s">
        <v>5</v>
      </c>
      <c r="G331" s="1">
        <f t="shared" si="30"/>
        <v>824.93602000426961</v>
      </c>
      <c r="H331" s="1">
        <f t="shared" si="31"/>
        <v>46972</v>
      </c>
      <c r="I331" s="1">
        <f t="shared" si="32"/>
        <v>3.4159002343615685</v>
      </c>
      <c r="J331" s="1">
        <f t="shared" si="33"/>
        <v>2023.4590569844756</v>
      </c>
      <c r="K331" s="1">
        <f t="shared" si="34"/>
        <v>2994.0941297806539</v>
      </c>
      <c r="L331" s="1" t="str">
        <f t="shared" si="35"/>
        <v/>
      </c>
    </row>
    <row r="332" spans="1:12" ht="16" x14ac:dyDescent="0.25">
      <c r="A332" s="3" t="s">
        <v>422</v>
      </c>
      <c r="B332" s="3" t="s">
        <v>743</v>
      </c>
      <c r="C332" s="3">
        <v>3.38</v>
      </c>
      <c r="D332" s="3">
        <v>-0.5958</v>
      </c>
      <c r="E332" s="3" t="s">
        <v>949</v>
      </c>
      <c r="F332" s="1" t="s">
        <v>6</v>
      </c>
      <c r="G332" s="1">
        <f t="shared" si="30"/>
        <v>1010.4531151330658</v>
      </c>
      <c r="H332" s="1">
        <f t="shared" si="31"/>
        <v>48882</v>
      </c>
      <c r="I332" s="1">
        <f t="shared" si="32"/>
        <v>3.5547993539994502</v>
      </c>
      <c r="J332" s="1">
        <f t="shared" si="33"/>
        <v>2205.7456348494998</v>
      </c>
      <c r="K332" s="1">
        <f t="shared" si="34"/>
        <v>3125.4112478691259</v>
      </c>
      <c r="L332" s="1" t="str">
        <f t="shared" si="35"/>
        <v/>
      </c>
    </row>
    <row r="333" spans="1:12" ht="16" x14ac:dyDescent="0.25">
      <c r="A333" s="3" t="s">
        <v>422</v>
      </c>
      <c r="B333" s="3" t="s">
        <v>743</v>
      </c>
      <c r="C333" s="3">
        <v>3.89</v>
      </c>
      <c r="D333" s="3">
        <v>-0.59609999999999996</v>
      </c>
      <c r="E333" s="3" t="s">
        <v>436</v>
      </c>
      <c r="F333" s="1" t="s">
        <v>7</v>
      </c>
      <c r="G333" s="1">
        <f t="shared" si="30"/>
        <v>1010.4584061532631</v>
      </c>
      <c r="H333" s="1">
        <f t="shared" si="31"/>
        <v>44395</v>
      </c>
      <c r="I333" s="1">
        <f t="shared" si="32"/>
        <v>3.2284955059286773</v>
      </c>
      <c r="J333" s="1">
        <f t="shared" si="33"/>
        <v>1887.7012321631137</v>
      </c>
      <c r="K333" s="1">
        <f t="shared" si="34"/>
        <v>3206.6452624648191</v>
      </c>
      <c r="L333" s="1" t="str">
        <f t="shared" si="35"/>
        <v/>
      </c>
    </row>
    <row r="334" spans="1:12" ht="16" x14ac:dyDescent="0.25">
      <c r="A334" s="3" t="s">
        <v>422</v>
      </c>
      <c r="B334" s="3" t="s">
        <v>743</v>
      </c>
      <c r="C334" s="3">
        <v>4.38</v>
      </c>
      <c r="D334" s="3">
        <v>-5.4227999999999996</v>
      </c>
      <c r="E334" s="3" t="s">
        <v>438</v>
      </c>
      <c r="F334" s="1" t="s">
        <v>8</v>
      </c>
      <c r="G334" s="1">
        <f t="shared" si="30"/>
        <v>1099.4250210626612</v>
      </c>
      <c r="H334" s="1">
        <f t="shared" si="31"/>
        <v>47396</v>
      </c>
      <c r="I334" s="1">
        <f t="shared" si="32"/>
        <v>3.4467343844801355</v>
      </c>
      <c r="J334" s="1">
        <f t="shared" si="33"/>
        <v>2130.2984579674135</v>
      </c>
      <c r="K334" s="1">
        <f t="shared" si="34"/>
        <v>3248.6364029552769</v>
      </c>
      <c r="L334" s="1" t="str">
        <f t="shared" si="35"/>
        <v/>
      </c>
    </row>
    <row r="335" spans="1:12" ht="16" x14ac:dyDescent="0.25">
      <c r="A335" s="3" t="s">
        <v>422</v>
      </c>
      <c r="B335" s="3" t="s">
        <v>743</v>
      </c>
      <c r="C335" s="3">
        <v>4.03</v>
      </c>
      <c r="D335" s="3">
        <v>6.0335999999999999</v>
      </c>
      <c r="E335" s="3" t="s">
        <v>440</v>
      </c>
      <c r="F335" s="1" t="s">
        <v>951</v>
      </c>
      <c r="G335" s="1">
        <f t="shared" si="30"/>
        <v>899.87325140208668</v>
      </c>
      <c r="H335" s="1">
        <f t="shared" si="31"/>
        <v>42363</v>
      </c>
      <c r="I335" s="1">
        <f t="shared" si="32"/>
        <v>3.0807242959264909</v>
      </c>
      <c r="J335" s="1">
        <f t="shared" si="33"/>
        <v>1745.2600092499422</v>
      </c>
      <c r="K335" s="1">
        <f t="shared" si="34"/>
        <v>3098.2067701824826</v>
      </c>
      <c r="L335" s="1" t="str">
        <f t="shared" si="35"/>
        <v/>
      </c>
    </row>
  </sheetData>
  <sortState xmlns:xlrd2="http://schemas.microsoft.com/office/spreadsheetml/2017/richdata2" ref="A2:L335">
    <sortCondition ref="A2:A335"/>
    <sortCondition ref="F2:F335"/>
  </sortState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AE6B-ADB1-D444-AD4B-BF7FC525616B}">
  <dimension ref="A1:F336"/>
  <sheetViews>
    <sheetView tabSelected="1" zoomScale="157" zoomScaleNormal="100" workbookViewId="0">
      <selection activeCell="F1" sqref="F1:F40"/>
    </sheetView>
  </sheetViews>
  <sheetFormatPr baseColWidth="10" defaultRowHeight="16" x14ac:dyDescent="0.2"/>
  <cols>
    <col min="1" max="1" width="53" bestFit="1" customWidth="1"/>
    <col min="2" max="2" width="26.6640625" customWidth="1"/>
  </cols>
  <sheetData>
    <row r="1" spans="1:6" x14ac:dyDescent="0.2">
      <c r="A1" s="4" t="s">
        <v>876</v>
      </c>
      <c r="B1" t="s">
        <v>914</v>
      </c>
      <c r="D1" s="14" t="s">
        <v>147</v>
      </c>
      <c r="E1" t="s">
        <v>914</v>
      </c>
      <c r="F1" t="str">
        <f>D1&amp;";"&amp;E1</f>
        <v>Andromeda;αδβγ,βμν</v>
      </c>
    </row>
    <row r="2" spans="1:6" x14ac:dyDescent="0.2">
      <c r="A2" s="4" t="s">
        <v>901</v>
      </c>
      <c r="B2" t="s">
        <v>915</v>
      </c>
      <c r="D2" s="14" t="s">
        <v>533</v>
      </c>
      <c r="E2" t="s">
        <v>915</v>
      </c>
      <c r="F2" t="str">
        <f t="shared" ref="F2:F40" si="0">D2&amp;";"&amp;E2</f>
        <v>Aquarius;εβαγζηλτδ88</v>
      </c>
    </row>
    <row r="3" spans="1:6" x14ac:dyDescent="0.2">
      <c r="A3" s="4" t="s">
        <v>903</v>
      </c>
      <c r="B3" t="s">
        <v>916</v>
      </c>
      <c r="D3" s="14" t="s">
        <v>573</v>
      </c>
      <c r="E3" t="s">
        <v>916</v>
      </c>
      <c r="F3" t="str">
        <f t="shared" si="0"/>
        <v>Aquila;γαβ,εζδηθ,αδλ</v>
      </c>
    </row>
    <row r="4" spans="1:6" x14ac:dyDescent="0.2">
      <c r="A4" s="4" t="s">
        <v>1532</v>
      </c>
      <c r="B4" t="s">
        <v>1531</v>
      </c>
      <c r="D4" s="14" t="s">
        <v>317</v>
      </c>
      <c r="E4" t="s">
        <v>1531</v>
      </c>
      <c r="F4" t="str">
        <f t="shared" si="0"/>
        <v>Aries;βαc</v>
      </c>
    </row>
    <row r="5" spans="1:6" x14ac:dyDescent="0.2">
      <c r="A5" s="4" t="s">
        <v>1533</v>
      </c>
      <c r="B5" t="s">
        <v>1534</v>
      </c>
      <c r="D5" s="14" t="s">
        <v>115</v>
      </c>
      <c r="E5" t="s">
        <v>1534</v>
      </c>
      <c r="F5" t="str">
        <f t="shared" si="0"/>
        <v>Auriga;αβθ!βΤαυρι!ιηεα</v>
      </c>
    </row>
    <row r="6" spans="1:6" x14ac:dyDescent="0.2">
      <c r="A6" s="4" t="s">
        <v>881</v>
      </c>
      <c r="B6" t="s">
        <v>917</v>
      </c>
      <c r="D6" t="s">
        <v>1644</v>
      </c>
      <c r="E6" t="s">
        <v>917</v>
      </c>
      <c r="F6" t="str">
        <f t="shared" si="0"/>
        <v>Bootes;ηαεδβγρα</v>
      </c>
    </row>
    <row r="7" spans="1:6" x14ac:dyDescent="0.2">
      <c r="A7" s="4" t="s">
        <v>884</v>
      </c>
      <c r="B7" t="s">
        <v>918</v>
      </c>
      <c r="D7" s="14" t="s">
        <v>268</v>
      </c>
      <c r="E7" t="s">
        <v>918</v>
      </c>
      <c r="F7" t="str">
        <f t="shared" si="0"/>
        <v>Cancer;αδγι,δβ</v>
      </c>
    </row>
    <row r="8" spans="1:6" x14ac:dyDescent="0.2">
      <c r="A8" s="4" t="s">
        <v>882</v>
      </c>
      <c r="D8" s="14" t="s">
        <v>1645</v>
      </c>
      <c r="E8" t="s">
        <v>1650</v>
      </c>
      <c r="F8" t="str">
        <f t="shared" si="0"/>
        <v>Canis Maior;βαοδη,δσ</v>
      </c>
    </row>
    <row r="9" spans="1:6" x14ac:dyDescent="0.2">
      <c r="A9" s="4" t="s">
        <v>909</v>
      </c>
      <c r="B9" t="s">
        <v>1535</v>
      </c>
      <c r="D9" s="14" t="s">
        <v>494</v>
      </c>
      <c r="E9" t="s">
        <v>919</v>
      </c>
      <c r="F9" t="str">
        <f t="shared" si="0"/>
        <v>Canis Minor;αβ</v>
      </c>
    </row>
    <row r="10" spans="1:6" x14ac:dyDescent="0.2">
      <c r="A10" s="4" t="s">
        <v>897</v>
      </c>
      <c r="B10" t="s">
        <v>919</v>
      </c>
      <c r="D10" s="14" t="s">
        <v>554</v>
      </c>
      <c r="E10" t="s">
        <v>920</v>
      </c>
      <c r="F10" t="str">
        <f t="shared" si="0"/>
        <v>Capricornus;αβψωζδγιθβ</v>
      </c>
    </row>
    <row r="11" spans="1:6" x14ac:dyDescent="0.2">
      <c r="A11" s="4" t="s">
        <v>902</v>
      </c>
      <c r="B11" t="s">
        <v>920</v>
      </c>
      <c r="D11" s="14" t="s">
        <v>89</v>
      </c>
      <c r="E11" t="s">
        <v>921</v>
      </c>
      <c r="F11" t="str">
        <f t="shared" si="0"/>
        <v>Cassiopeia;βαγδε</v>
      </c>
    </row>
    <row r="12" spans="1:6" x14ac:dyDescent="0.2">
      <c r="A12" s="4" t="s">
        <v>873</v>
      </c>
      <c r="B12" t="s">
        <v>921</v>
      </c>
      <c r="D12" s="14" t="s">
        <v>45</v>
      </c>
      <c r="E12" t="s">
        <v>922</v>
      </c>
      <c r="F12" t="str">
        <f t="shared" si="0"/>
        <v>Cepheus;θηαβγιζα,βι</v>
      </c>
    </row>
    <row r="13" spans="1:6" x14ac:dyDescent="0.2">
      <c r="A13" s="4" t="s">
        <v>871</v>
      </c>
      <c r="B13" t="s">
        <v>922</v>
      </c>
      <c r="D13" s="14" t="s">
        <v>216</v>
      </c>
      <c r="E13" t="s">
        <v>923</v>
      </c>
      <c r="F13" t="str">
        <f t="shared" si="0"/>
        <v>Corona Borealis;ιεδγαβθ</v>
      </c>
    </row>
    <row r="14" spans="1:6" x14ac:dyDescent="0.2">
      <c r="A14" s="4" t="s">
        <v>900</v>
      </c>
      <c r="D14" s="14" t="s">
        <v>441</v>
      </c>
      <c r="E14" t="s">
        <v>924</v>
      </c>
      <c r="F14" t="str">
        <f t="shared" si="0"/>
        <v>Corvus;βδγεβ</v>
      </c>
    </row>
    <row r="15" spans="1:6" x14ac:dyDescent="0.2">
      <c r="A15" s="4" t="s">
        <v>911</v>
      </c>
      <c r="D15" s="14" t="s">
        <v>450</v>
      </c>
      <c r="E15" t="s">
        <v>925</v>
      </c>
      <c r="F15" t="str">
        <f t="shared" si="0"/>
        <v>Crater;αβγδα</v>
      </c>
    </row>
    <row r="16" spans="1:6" x14ac:dyDescent="0.2">
      <c r="A16" s="4" t="s">
        <v>880</v>
      </c>
      <c r="B16" t="s">
        <v>923</v>
      </c>
      <c r="D16" s="14" t="s">
        <v>160</v>
      </c>
      <c r="E16" t="s">
        <v>926</v>
      </c>
      <c r="F16" t="str">
        <f t="shared" si="0"/>
        <v>Cygnus;κιδγεζ,αγηβ</v>
      </c>
    </row>
    <row r="17" spans="1:6" x14ac:dyDescent="0.2">
      <c r="A17" s="4" t="s">
        <v>895</v>
      </c>
      <c r="B17" t="s">
        <v>924</v>
      </c>
      <c r="D17" s="14" t="s">
        <v>391</v>
      </c>
      <c r="E17" t="s">
        <v>927</v>
      </c>
      <c r="F17" t="str">
        <f t="shared" si="0"/>
        <v>Delphinus;εβαγδβ</v>
      </c>
    </row>
    <row r="18" spans="1:6" x14ac:dyDescent="0.2">
      <c r="A18" s="4" t="s">
        <v>896</v>
      </c>
      <c r="B18" t="s">
        <v>925</v>
      </c>
      <c r="D18" s="14" t="s">
        <v>60</v>
      </c>
      <c r="E18" t="s">
        <v>928</v>
      </c>
      <c r="F18" t="str">
        <f t="shared" si="0"/>
        <v>Draco;λκαιθηζχεδξνβγξ</v>
      </c>
    </row>
    <row r="19" spans="1:6" x14ac:dyDescent="0.2">
      <c r="A19" s="4" t="s">
        <v>877</v>
      </c>
      <c r="B19" t="s">
        <v>926</v>
      </c>
      <c r="D19" s="14" t="s">
        <v>384</v>
      </c>
      <c r="E19" t="s">
        <v>929</v>
      </c>
      <c r="F19" t="str">
        <f t="shared" si="0"/>
        <v>Equuleus;αδγ</v>
      </c>
    </row>
    <row r="20" spans="1:6" x14ac:dyDescent="0.2">
      <c r="A20" s="4" t="s">
        <v>891</v>
      </c>
      <c r="B20" t="s">
        <v>927</v>
      </c>
      <c r="D20" s="14" t="s">
        <v>279</v>
      </c>
      <c r="E20" t="s">
        <v>930</v>
      </c>
      <c r="F20" t="str">
        <f t="shared" si="0"/>
        <v>Gemini;ημεαβδγξ</v>
      </c>
    </row>
    <row r="21" spans="1:6" x14ac:dyDescent="0.2">
      <c r="A21" s="4" t="s">
        <v>872</v>
      </c>
      <c r="B21" t="s">
        <v>928</v>
      </c>
      <c r="D21" s="14" t="s">
        <v>190</v>
      </c>
      <c r="E21" t="s">
        <v>931</v>
      </c>
      <c r="F21" t="str">
        <f t="shared" si="0"/>
        <v>Hercules;γβζηστφ,ηπθι,πεδα,εζ</v>
      </c>
    </row>
    <row r="22" spans="1:6" x14ac:dyDescent="0.2">
      <c r="A22" s="4" t="s">
        <v>890</v>
      </c>
      <c r="B22" t="s">
        <v>929</v>
      </c>
      <c r="D22" s="14" t="s">
        <v>249</v>
      </c>
      <c r="E22" t="s">
        <v>932</v>
      </c>
      <c r="F22" t="str">
        <f t="shared" si="0"/>
        <v>Leo;εμζγδβθαηγ</v>
      </c>
    </row>
    <row r="23" spans="1:6" x14ac:dyDescent="0.2">
      <c r="A23" s="4" t="s">
        <v>899</v>
      </c>
      <c r="D23" s="14" t="s">
        <v>692</v>
      </c>
      <c r="E23" t="s">
        <v>933</v>
      </c>
      <c r="F23" t="str">
        <f t="shared" si="0"/>
        <v>Lepus;ηζαμ,αβε,βγδ</v>
      </c>
    </row>
    <row r="24" spans="1:6" x14ac:dyDescent="0.2">
      <c r="A24" s="4" t="s">
        <v>885</v>
      </c>
      <c r="B24" t="s">
        <v>930</v>
      </c>
      <c r="D24" s="14" t="s">
        <v>648</v>
      </c>
      <c r="E24" t="s">
        <v>934</v>
      </c>
      <c r="F24" t="str">
        <f t="shared" si="0"/>
        <v>Libra;γβασ</v>
      </c>
    </row>
    <row r="25" spans="1:6" x14ac:dyDescent="0.2">
      <c r="A25" s="4" t="s">
        <v>879</v>
      </c>
      <c r="B25" t="s">
        <v>931</v>
      </c>
      <c r="D25" s="14" t="s">
        <v>179</v>
      </c>
      <c r="E25" t="s">
        <v>935</v>
      </c>
      <c r="F25" t="str">
        <f t="shared" si="0"/>
        <v>Lyra;αζβγδζ</v>
      </c>
    </row>
    <row r="26" spans="1:6" x14ac:dyDescent="0.2">
      <c r="A26" s="4" t="s">
        <v>1536</v>
      </c>
      <c r="D26" s="14" t="s">
        <v>599</v>
      </c>
      <c r="E26" t="s">
        <v>936</v>
      </c>
      <c r="F26" t="str">
        <f t="shared" si="0"/>
        <v>Ophiuchus;ηνβακδεζηθ</v>
      </c>
    </row>
    <row r="27" spans="1:6" x14ac:dyDescent="0.2">
      <c r="A27" s="4" t="s">
        <v>883</v>
      </c>
      <c r="B27" t="s">
        <v>932</v>
      </c>
      <c r="D27" s="14" t="s">
        <v>499</v>
      </c>
      <c r="E27" t="s">
        <v>937</v>
      </c>
      <c r="F27" t="str">
        <f t="shared" si="0"/>
        <v>Orion;ιεδγαζε,ζκβδ</v>
      </c>
    </row>
    <row r="28" spans="1:6" x14ac:dyDescent="0.2">
      <c r="A28" s="4" t="s">
        <v>910</v>
      </c>
      <c r="B28" t="s">
        <v>933</v>
      </c>
      <c r="D28" s="14" t="s">
        <v>368</v>
      </c>
      <c r="E28" t="s">
        <v>938</v>
      </c>
      <c r="F28" t="str">
        <f t="shared" si="0"/>
        <v>Pegasus;αγ!αΑΝΔ!β,εθζαβμ,βη</v>
      </c>
    </row>
    <row r="29" spans="1:6" x14ac:dyDescent="0.2">
      <c r="A29" s="4" t="s">
        <v>907</v>
      </c>
      <c r="B29" t="s">
        <v>934</v>
      </c>
      <c r="D29" s="14" t="s">
        <v>126</v>
      </c>
      <c r="E29" t="s">
        <v>939</v>
      </c>
      <c r="F29" t="str">
        <f t="shared" si="0"/>
        <v>Perseus;ηγαβρ,αδεξζο</v>
      </c>
    </row>
    <row r="30" spans="1:6" x14ac:dyDescent="0.2">
      <c r="A30" s="4" t="s">
        <v>878</v>
      </c>
      <c r="B30" t="s">
        <v>935</v>
      </c>
      <c r="D30" s="14" t="s">
        <v>333</v>
      </c>
      <c r="E30" t="s">
        <v>940</v>
      </c>
      <c r="F30" t="str">
        <f t="shared" si="0"/>
        <v>Pisces;φυσφηοαξνμεδωιθγκλι</v>
      </c>
    </row>
    <row r="31" spans="1:6" x14ac:dyDescent="0.2">
      <c r="A31" s="4" t="s">
        <v>905</v>
      </c>
      <c r="B31" t="s">
        <v>936</v>
      </c>
      <c r="D31" s="14" t="s">
        <v>657</v>
      </c>
      <c r="E31" t="s">
        <v>1651</v>
      </c>
      <c r="F31" t="str">
        <f t="shared" si="0"/>
        <v>Puppis;ρχπ</v>
      </c>
    </row>
    <row r="32" spans="1:6" x14ac:dyDescent="0.2">
      <c r="A32" s="4" t="s">
        <v>898</v>
      </c>
      <c r="B32" t="s">
        <v>937</v>
      </c>
      <c r="D32" s="14" t="s">
        <v>402</v>
      </c>
      <c r="E32" t="s">
        <v>941</v>
      </c>
      <c r="F32" t="str">
        <f t="shared" si="0"/>
        <v>Sagitta;αδγ,δβ</v>
      </c>
    </row>
    <row r="33" spans="1:6" x14ac:dyDescent="0.2">
      <c r="A33" s="4" t="s">
        <v>889</v>
      </c>
      <c r="B33" t="s">
        <v>938</v>
      </c>
      <c r="D33" s="14" t="s">
        <v>716</v>
      </c>
      <c r="E33" t="s">
        <v>1652</v>
      </c>
      <c r="F33" t="str">
        <f t="shared" si="0"/>
        <v>Sagittarius;τσπξ,σφλδ</v>
      </c>
    </row>
    <row r="34" spans="1:6" x14ac:dyDescent="0.2">
      <c r="A34" s="4" t="s">
        <v>875</v>
      </c>
      <c r="B34" t="s">
        <v>939</v>
      </c>
      <c r="D34" s="14" t="s">
        <v>617</v>
      </c>
      <c r="E34" t="s">
        <v>1653</v>
      </c>
      <c r="F34" t="str">
        <f t="shared" si="0"/>
        <v>Scorpius;τασβ,σδ,σπ</v>
      </c>
    </row>
    <row r="35" spans="1:6" x14ac:dyDescent="0.2">
      <c r="A35" s="4" t="s">
        <v>888</v>
      </c>
      <c r="B35" t="s">
        <v>940</v>
      </c>
      <c r="D35" s="14" t="s">
        <v>1629</v>
      </c>
      <c r="E35" t="s">
        <v>1649</v>
      </c>
      <c r="F35" t="str">
        <f t="shared" si="0"/>
        <v>Serpens;κβαεμ,βγ,θηνξ</v>
      </c>
    </row>
    <row r="36" spans="1:6" x14ac:dyDescent="0.2">
      <c r="A36" s="4" t="s">
        <v>912</v>
      </c>
      <c r="D36" s="14" t="s">
        <v>296</v>
      </c>
      <c r="E36" t="s">
        <v>944</v>
      </c>
      <c r="F36" t="str">
        <f t="shared" si="0"/>
        <v>Taurus;βεη,εδγλο,γθαζ</v>
      </c>
    </row>
    <row r="37" spans="1:6" x14ac:dyDescent="0.2">
      <c r="A37" s="4" t="s">
        <v>908</v>
      </c>
      <c r="B37" t="s">
        <v>1528</v>
      </c>
      <c r="D37" s="14" t="s">
        <v>326</v>
      </c>
      <c r="E37" t="s">
        <v>945</v>
      </c>
      <c r="F37" t="str">
        <f t="shared" si="0"/>
        <v>Triangulum;αβγα</v>
      </c>
    </row>
    <row r="38" spans="1:6" x14ac:dyDescent="0.2">
      <c r="A38" s="4" t="s">
        <v>892</v>
      </c>
      <c r="B38" t="s">
        <v>941</v>
      </c>
      <c r="D38" s="14" t="s">
        <v>1646</v>
      </c>
      <c r="E38" t="s">
        <v>946</v>
      </c>
      <c r="F38" t="str">
        <f t="shared" si="0"/>
        <v>Ursa Maior;ηζεδγβαδ</v>
      </c>
    </row>
    <row r="39" spans="1:6" x14ac:dyDescent="0.2">
      <c r="A39" s="4" t="s">
        <v>913</v>
      </c>
      <c r="B39" t="s">
        <v>1530</v>
      </c>
      <c r="D39" s="14" t="s">
        <v>30</v>
      </c>
      <c r="E39" t="s">
        <v>947</v>
      </c>
      <c r="F39" t="str">
        <f t="shared" si="0"/>
        <v>Ursa Minor;αδεζβγηζ</v>
      </c>
    </row>
    <row r="40" spans="1:6" x14ac:dyDescent="0.2">
      <c r="A40" s="4" t="s">
        <v>906</v>
      </c>
      <c r="B40" t="s">
        <v>1529</v>
      </c>
      <c r="D40" s="14" t="s">
        <v>422</v>
      </c>
      <c r="E40" t="s">
        <v>948</v>
      </c>
      <c r="F40" t="str">
        <f t="shared" si="0"/>
        <v>Virgo;αθγηβν,γδε,θζ</v>
      </c>
    </row>
    <row r="41" spans="1:6" x14ac:dyDescent="0.2">
      <c r="A41" s="4" t="s">
        <v>893</v>
      </c>
      <c r="B41" t="s">
        <v>942</v>
      </c>
      <c r="D41" s="14"/>
    </row>
    <row r="42" spans="1:6" x14ac:dyDescent="0.2">
      <c r="A42" s="4" t="s">
        <v>904</v>
      </c>
      <c r="B42" t="s">
        <v>943</v>
      </c>
      <c r="D42" s="14"/>
    </row>
    <row r="43" spans="1:6" x14ac:dyDescent="0.2">
      <c r="A43" s="4" t="s">
        <v>886</v>
      </c>
      <c r="B43" t="s">
        <v>944</v>
      </c>
      <c r="D43" s="14"/>
    </row>
    <row r="44" spans="1:6" x14ac:dyDescent="0.2">
      <c r="A44" s="4" t="s">
        <v>887</v>
      </c>
      <c r="B44" t="s">
        <v>945</v>
      </c>
      <c r="D44" s="14"/>
    </row>
    <row r="45" spans="1:6" x14ac:dyDescent="0.2">
      <c r="A45" s="4" t="s">
        <v>874</v>
      </c>
      <c r="B45" t="s">
        <v>946</v>
      </c>
      <c r="D45" s="14"/>
    </row>
    <row r="46" spans="1:6" x14ac:dyDescent="0.2">
      <c r="A46" s="4" t="s">
        <v>870</v>
      </c>
      <c r="B46" t="s">
        <v>947</v>
      </c>
      <c r="D46" s="14"/>
    </row>
    <row r="47" spans="1:6" x14ac:dyDescent="0.2">
      <c r="A47" s="4" t="s">
        <v>894</v>
      </c>
      <c r="B47" t="s">
        <v>948</v>
      </c>
      <c r="D47" s="14"/>
    </row>
    <row r="48" spans="1:6" ht="17" x14ac:dyDescent="0.25">
      <c r="A48" s="3" t="s">
        <v>743</v>
      </c>
      <c r="D48" s="14"/>
    </row>
    <row r="49" spans="1:4" ht="17" x14ac:dyDescent="0.25">
      <c r="A49" s="3" t="s">
        <v>743</v>
      </c>
      <c r="D49" s="14"/>
    </row>
    <row r="50" spans="1:4" ht="17" x14ac:dyDescent="0.25">
      <c r="A50" s="3" t="s">
        <v>743</v>
      </c>
      <c r="D50" s="14"/>
    </row>
    <row r="51" spans="1:4" ht="17" x14ac:dyDescent="0.25">
      <c r="A51" s="3" t="s">
        <v>743</v>
      </c>
      <c r="D51" s="14"/>
    </row>
    <row r="52" spans="1:4" ht="17" x14ac:dyDescent="0.25">
      <c r="A52" s="3" t="s">
        <v>743</v>
      </c>
      <c r="D52" s="14"/>
    </row>
    <row r="53" spans="1:4" ht="17" x14ac:dyDescent="0.25">
      <c r="A53" s="3" t="s">
        <v>743</v>
      </c>
      <c r="D53" s="14"/>
    </row>
    <row r="54" spans="1:4" ht="17" x14ac:dyDescent="0.25">
      <c r="A54" s="3" t="s">
        <v>743</v>
      </c>
      <c r="D54" s="14"/>
    </row>
    <row r="55" spans="1:4" ht="17" x14ac:dyDescent="0.25">
      <c r="A55" s="3" t="s">
        <v>743</v>
      </c>
      <c r="D55" s="14"/>
    </row>
    <row r="56" spans="1:4" ht="17" x14ac:dyDescent="0.25">
      <c r="A56" s="3" t="s">
        <v>743</v>
      </c>
      <c r="D56" s="14"/>
    </row>
    <row r="57" spans="1:4" ht="17" x14ac:dyDescent="0.25">
      <c r="A57" s="3" t="s">
        <v>743</v>
      </c>
      <c r="D57" s="14"/>
    </row>
    <row r="58" spans="1:4" ht="17" x14ac:dyDescent="0.25">
      <c r="A58" s="3" t="s">
        <v>743</v>
      </c>
      <c r="D58" s="14"/>
    </row>
    <row r="59" spans="1:4" ht="17" x14ac:dyDescent="0.25">
      <c r="A59" s="3" t="s">
        <v>743</v>
      </c>
      <c r="D59" s="14"/>
    </row>
    <row r="60" spans="1:4" ht="17" x14ac:dyDescent="0.25">
      <c r="A60" s="3" t="s">
        <v>743</v>
      </c>
      <c r="D60" s="14"/>
    </row>
    <row r="61" spans="1:4" ht="17" x14ac:dyDescent="0.25">
      <c r="A61" s="3" t="s">
        <v>743</v>
      </c>
      <c r="D61" s="14"/>
    </row>
    <row r="62" spans="1:4" ht="17" x14ac:dyDescent="0.25">
      <c r="A62" s="3" t="s">
        <v>743</v>
      </c>
      <c r="D62" s="14"/>
    </row>
    <row r="63" spans="1:4" ht="17" x14ac:dyDescent="0.25">
      <c r="A63" s="3" t="s">
        <v>743</v>
      </c>
      <c r="D63" s="14"/>
    </row>
    <row r="64" spans="1:4" ht="17" x14ac:dyDescent="0.25">
      <c r="A64" s="3" t="s">
        <v>743</v>
      </c>
      <c r="D64" s="14"/>
    </row>
    <row r="65" spans="1:4" ht="17" x14ac:dyDescent="0.25">
      <c r="A65" s="3" t="s">
        <v>743</v>
      </c>
      <c r="D65" s="14"/>
    </row>
    <row r="66" spans="1:4" ht="17" x14ac:dyDescent="0.25">
      <c r="A66" s="3" t="s">
        <v>743</v>
      </c>
      <c r="D66" s="14"/>
    </row>
    <row r="67" spans="1:4" ht="17" x14ac:dyDescent="0.25">
      <c r="A67" s="3" t="s">
        <v>743</v>
      </c>
      <c r="D67" s="14"/>
    </row>
    <row r="68" spans="1:4" ht="17" x14ac:dyDescent="0.25">
      <c r="A68" s="3" t="s">
        <v>743</v>
      </c>
      <c r="D68" s="14"/>
    </row>
    <row r="69" spans="1:4" ht="17" x14ac:dyDescent="0.25">
      <c r="A69" s="3" t="s">
        <v>743</v>
      </c>
      <c r="D69" s="14"/>
    </row>
    <row r="70" spans="1:4" ht="17" x14ac:dyDescent="0.25">
      <c r="A70" s="3" t="s">
        <v>743</v>
      </c>
      <c r="D70" s="14"/>
    </row>
    <row r="71" spans="1:4" ht="17" x14ac:dyDescent="0.25">
      <c r="A71" s="3" t="s">
        <v>743</v>
      </c>
      <c r="D71" s="14"/>
    </row>
    <row r="72" spans="1:4" ht="17" x14ac:dyDescent="0.25">
      <c r="A72" s="3" t="s">
        <v>743</v>
      </c>
      <c r="D72" s="14"/>
    </row>
    <row r="73" spans="1:4" ht="17" x14ac:dyDescent="0.25">
      <c r="A73" s="3" t="s">
        <v>743</v>
      </c>
      <c r="D73" s="14"/>
    </row>
    <row r="74" spans="1:4" ht="17" x14ac:dyDescent="0.25">
      <c r="A74" s="3" t="s">
        <v>743</v>
      </c>
      <c r="D74" s="14"/>
    </row>
    <row r="75" spans="1:4" ht="17" x14ac:dyDescent="0.25">
      <c r="A75" s="3" t="s">
        <v>743</v>
      </c>
      <c r="D75" s="14"/>
    </row>
    <row r="76" spans="1:4" ht="17" x14ac:dyDescent="0.25">
      <c r="A76" s="3" t="s">
        <v>743</v>
      </c>
      <c r="D76" s="14"/>
    </row>
    <row r="77" spans="1:4" ht="17" x14ac:dyDescent="0.25">
      <c r="A77" s="3" t="s">
        <v>743</v>
      </c>
      <c r="D77" s="14"/>
    </row>
    <row r="78" spans="1:4" ht="17" x14ac:dyDescent="0.25">
      <c r="A78" s="3" t="s">
        <v>743</v>
      </c>
      <c r="D78" s="14"/>
    </row>
    <row r="79" spans="1:4" ht="17" x14ac:dyDescent="0.25">
      <c r="A79" s="3" t="s">
        <v>743</v>
      </c>
      <c r="D79" s="14"/>
    </row>
    <row r="80" spans="1:4" ht="17" x14ac:dyDescent="0.25">
      <c r="A80" s="3" t="s">
        <v>743</v>
      </c>
      <c r="D80" s="14"/>
    </row>
    <row r="81" spans="1:4" ht="17" x14ac:dyDescent="0.25">
      <c r="A81" s="3" t="s">
        <v>743</v>
      </c>
      <c r="D81" s="14"/>
    </row>
    <row r="82" spans="1:4" ht="17" x14ac:dyDescent="0.25">
      <c r="A82" s="3" t="s">
        <v>743</v>
      </c>
      <c r="D82" s="14"/>
    </row>
    <row r="83" spans="1:4" ht="17" x14ac:dyDescent="0.25">
      <c r="A83" s="3" t="s">
        <v>743</v>
      </c>
      <c r="D83" s="14"/>
    </row>
    <row r="84" spans="1:4" ht="17" x14ac:dyDescent="0.25">
      <c r="A84" s="3" t="s">
        <v>743</v>
      </c>
      <c r="D84" s="14"/>
    </row>
    <row r="85" spans="1:4" ht="17" x14ac:dyDescent="0.25">
      <c r="A85" s="3" t="s">
        <v>743</v>
      </c>
      <c r="D85" s="14"/>
    </row>
    <row r="86" spans="1:4" ht="17" x14ac:dyDescent="0.25">
      <c r="A86" s="3" t="s">
        <v>743</v>
      </c>
      <c r="D86" s="14"/>
    </row>
    <row r="87" spans="1:4" ht="17" x14ac:dyDescent="0.25">
      <c r="A87" s="3" t="s">
        <v>743</v>
      </c>
      <c r="D87" s="14"/>
    </row>
    <row r="88" spans="1:4" ht="17" x14ac:dyDescent="0.25">
      <c r="A88" s="3" t="s">
        <v>743</v>
      </c>
      <c r="D88" s="14"/>
    </row>
    <row r="89" spans="1:4" ht="17" x14ac:dyDescent="0.25">
      <c r="A89" s="3" t="s">
        <v>743</v>
      </c>
    </row>
    <row r="90" spans="1:4" ht="17" x14ac:dyDescent="0.25">
      <c r="A90" s="3" t="s">
        <v>743</v>
      </c>
    </row>
    <row r="91" spans="1:4" ht="17" x14ac:dyDescent="0.25">
      <c r="A91" s="3" t="s">
        <v>743</v>
      </c>
    </row>
    <row r="92" spans="1:4" ht="17" x14ac:dyDescent="0.25">
      <c r="A92" s="3" t="s">
        <v>743</v>
      </c>
    </row>
    <row r="93" spans="1:4" ht="17" x14ac:dyDescent="0.25">
      <c r="A93" s="3" t="s">
        <v>743</v>
      </c>
    </row>
    <row r="94" spans="1:4" ht="17" x14ac:dyDescent="0.25">
      <c r="A94" s="3" t="s">
        <v>743</v>
      </c>
    </row>
    <row r="95" spans="1:4" ht="17" x14ac:dyDescent="0.25">
      <c r="A95" s="3" t="s">
        <v>743</v>
      </c>
    </row>
    <row r="96" spans="1:4" ht="17" x14ac:dyDescent="0.25">
      <c r="A96" s="3" t="s">
        <v>743</v>
      </c>
    </row>
    <row r="97" spans="1:1" ht="17" x14ac:dyDescent="0.25">
      <c r="A97" s="3" t="s">
        <v>743</v>
      </c>
    </row>
    <row r="98" spans="1:1" ht="17" x14ac:dyDescent="0.25">
      <c r="A98" s="3" t="s">
        <v>743</v>
      </c>
    </row>
    <row r="99" spans="1:1" ht="17" x14ac:dyDescent="0.25">
      <c r="A99" s="3" t="s">
        <v>743</v>
      </c>
    </row>
    <row r="100" spans="1:1" ht="17" x14ac:dyDescent="0.25">
      <c r="A100" s="3" t="s">
        <v>743</v>
      </c>
    </row>
    <row r="101" spans="1:1" ht="17" x14ac:dyDescent="0.25">
      <c r="A101" s="3" t="s">
        <v>743</v>
      </c>
    </row>
    <row r="102" spans="1:1" ht="17" x14ac:dyDescent="0.25">
      <c r="A102" s="3" t="s">
        <v>743</v>
      </c>
    </row>
    <row r="103" spans="1:1" ht="17" x14ac:dyDescent="0.25">
      <c r="A103" s="3" t="s">
        <v>743</v>
      </c>
    </row>
    <row r="104" spans="1:1" ht="17" x14ac:dyDescent="0.25">
      <c r="A104" s="3" t="s">
        <v>743</v>
      </c>
    </row>
    <row r="105" spans="1:1" ht="17" x14ac:dyDescent="0.25">
      <c r="A105" s="3" t="s">
        <v>743</v>
      </c>
    </row>
    <row r="106" spans="1:1" ht="17" x14ac:dyDescent="0.25">
      <c r="A106" s="3" t="s">
        <v>743</v>
      </c>
    </row>
    <row r="107" spans="1:1" ht="17" x14ac:dyDescent="0.25">
      <c r="A107" s="3" t="s">
        <v>743</v>
      </c>
    </row>
    <row r="108" spans="1:1" ht="17" x14ac:dyDescent="0.25">
      <c r="A108" s="3" t="s">
        <v>743</v>
      </c>
    </row>
    <row r="109" spans="1:1" ht="17" x14ac:dyDescent="0.25">
      <c r="A109" s="3" t="s">
        <v>743</v>
      </c>
    </row>
    <row r="110" spans="1:1" ht="17" x14ac:dyDescent="0.25">
      <c r="A110" s="3" t="s">
        <v>743</v>
      </c>
    </row>
    <row r="111" spans="1:1" ht="17" x14ac:dyDescent="0.25">
      <c r="A111" s="3" t="s">
        <v>743</v>
      </c>
    </row>
    <row r="112" spans="1:1" ht="17" x14ac:dyDescent="0.25">
      <c r="A112" s="3" t="s">
        <v>743</v>
      </c>
    </row>
    <row r="113" spans="1:1" ht="17" x14ac:dyDescent="0.25">
      <c r="A113" s="3" t="s">
        <v>743</v>
      </c>
    </row>
    <row r="114" spans="1:1" ht="17" x14ac:dyDescent="0.25">
      <c r="A114" s="3" t="s">
        <v>743</v>
      </c>
    </row>
    <row r="115" spans="1:1" ht="17" x14ac:dyDescent="0.25">
      <c r="A115" s="3" t="s">
        <v>743</v>
      </c>
    </row>
    <row r="116" spans="1:1" ht="17" x14ac:dyDescent="0.25">
      <c r="A116" s="3" t="s">
        <v>743</v>
      </c>
    </row>
    <row r="117" spans="1:1" ht="17" x14ac:dyDescent="0.25">
      <c r="A117" s="3" t="s">
        <v>743</v>
      </c>
    </row>
    <row r="118" spans="1:1" ht="17" x14ac:dyDescent="0.25">
      <c r="A118" s="3" t="s">
        <v>743</v>
      </c>
    </row>
    <row r="119" spans="1:1" ht="17" x14ac:dyDescent="0.25">
      <c r="A119" s="3" t="s">
        <v>743</v>
      </c>
    </row>
    <row r="120" spans="1:1" ht="17" x14ac:dyDescent="0.25">
      <c r="A120" s="3" t="s">
        <v>743</v>
      </c>
    </row>
    <row r="121" spans="1:1" ht="17" x14ac:dyDescent="0.25">
      <c r="A121" s="3" t="s">
        <v>743</v>
      </c>
    </row>
    <row r="122" spans="1:1" ht="17" x14ac:dyDescent="0.25">
      <c r="A122" s="3" t="s">
        <v>743</v>
      </c>
    </row>
    <row r="123" spans="1:1" ht="17" x14ac:dyDescent="0.25">
      <c r="A123" s="3" t="s">
        <v>743</v>
      </c>
    </row>
    <row r="124" spans="1:1" ht="17" x14ac:dyDescent="0.25">
      <c r="A124" s="3" t="s">
        <v>743</v>
      </c>
    </row>
    <row r="125" spans="1:1" ht="17" x14ac:dyDescent="0.25">
      <c r="A125" s="3" t="s">
        <v>743</v>
      </c>
    </row>
    <row r="126" spans="1:1" ht="17" x14ac:dyDescent="0.25">
      <c r="A126" s="3" t="s">
        <v>743</v>
      </c>
    </row>
    <row r="127" spans="1:1" ht="17" x14ac:dyDescent="0.25">
      <c r="A127" s="3" t="s">
        <v>743</v>
      </c>
    </row>
    <row r="128" spans="1:1" ht="17" x14ac:dyDescent="0.25">
      <c r="A128" s="3" t="s">
        <v>743</v>
      </c>
    </row>
    <row r="129" spans="1:1" ht="17" x14ac:dyDescent="0.25">
      <c r="A129" s="3" t="s">
        <v>743</v>
      </c>
    </row>
    <row r="130" spans="1:1" ht="17" x14ac:dyDescent="0.25">
      <c r="A130" s="3" t="s">
        <v>743</v>
      </c>
    </row>
    <row r="131" spans="1:1" ht="17" x14ac:dyDescent="0.25">
      <c r="A131" s="3" t="s">
        <v>743</v>
      </c>
    </row>
    <row r="132" spans="1:1" ht="17" x14ac:dyDescent="0.25">
      <c r="A132" s="3" t="s">
        <v>743</v>
      </c>
    </row>
    <row r="133" spans="1:1" ht="17" x14ac:dyDescent="0.25">
      <c r="A133" s="3" t="s">
        <v>743</v>
      </c>
    </row>
    <row r="134" spans="1:1" ht="17" x14ac:dyDescent="0.25">
      <c r="A134" s="3" t="s">
        <v>743</v>
      </c>
    </row>
    <row r="135" spans="1:1" ht="17" x14ac:dyDescent="0.25">
      <c r="A135" s="3" t="s">
        <v>743</v>
      </c>
    </row>
    <row r="136" spans="1:1" ht="17" x14ac:dyDescent="0.25">
      <c r="A136" s="3" t="s">
        <v>743</v>
      </c>
    </row>
    <row r="137" spans="1:1" ht="17" x14ac:dyDescent="0.25">
      <c r="A137" s="3" t="s">
        <v>743</v>
      </c>
    </row>
    <row r="138" spans="1:1" ht="17" x14ac:dyDescent="0.25">
      <c r="A138" s="3" t="s">
        <v>743</v>
      </c>
    </row>
    <row r="139" spans="1:1" ht="17" x14ac:dyDescent="0.25">
      <c r="A139" s="3" t="s">
        <v>743</v>
      </c>
    </row>
    <row r="140" spans="1:1" ht="17" x14ac:dyDescent="0.25">
      <c r="A140" s="3" t="s">
        <v>743</v>
      </c>
    </row>
    <row r="141" spans="1:1" ht="17" x14ac:dyDescent="0.25">
      <c r="A141" s="3" t="s">
        <v>743</v>
      </c>
    </row>
    <row r="142" spans="1:1" ht="17" x14ac:dyDescent="0.25">
      <c r="A142" s="3" t="s">
        <v>743</v>
      </c>
    </row>
    <row r="143" spans="1:1" ht="17" x14ac:dyDescent="0.25">
      <c r="A143" s="3" t="s">
        <v>743</v>
      </c>
    </row>
    <row r="144" spans="1:1" ht="17" x14ac:dyDescent="0.25">
      <c r="A144" s="3" t="s">
        <v>743</v>
      </c>
    </row>
    <row r="145" spans="1:1" ht="17" x14ac:dyDescent="0.25">
      <c r="A145" s="3" t="s">
        <v>743</v>
      </c>
    </row>
    <row r="146" spans="1:1" ht="17" x14ac:dyDescent="0.25">
      <c r="A146" s="3" t="s">
        <v>743</v>
      </c>
    </row>
    <row r="147" spans="1:1" ht="17" x14ac:dyDescent="0.25">
      <c r="A147" s="3" t="s">
        <v>743</v>
      </c>
    </row>
    <row r="148" spans="1:1" ht="17" x14ac:dyDescent="0.25">
      <c r="A148" s="3" t="s">
        <v>743</v>
      </c>
    </row>
    <row r="149" spans="1:1" ht="17" x14ac:dyDescent="0.25">
      <c r="A149" s="3" t="s">
        <v>743</v>
      </c>
    </row>
    <row r="150" spans="1:1" ht="17" x14ac:dyDescent="0.25">
      <c r="A150" s="3" t="s">
        <v>743</v>
      </c>
    </row>
    <row r="151" spans="1:1" ht="17" x14ac:dyDescent="0.25">
      <c r="A151" s="3" t="s">
        <v>743</v>
      </c>
    </row>
    <row r="152" spans="1:1" ht="17" x14ac:dyDescent="0.25">
      <c r="A152" s="3" t="s">
        <v>743</v>
      </c>
    </row>
    <row r="153" spans="1:1" ht="17" x14ac:dyDescent="0.25">
      <c r="A153" s="3" t="s">
        <v>743</v>
      </c>
    </row>
    <row r="154" spans="1:1" ht="17" x14ac:dyDescent="0.25">
      <c r="A154" s="3" t="s">
        <v>743</v>
      </c>
    </row>
    <row r="155" spans="1:1" ht="17" x14ac:dyDescent="0.25">
      <c r="A155" s="3" t="s">
        <v>743</v>
      </c>
    </row>
    <row r="156" spans="1:1" ht="17" x14ac:dyDescent="0.25">
      <c r="A156" s="3" t="s">
        <v>743</v>
      </c>
    </row>
    <row r="157" spans="1:1" ht="17" x14ac:dyDescent="0.25">
      <c r="A157" s="3" t="s">
        <v>743</v>
      </c>
    </row>
    <row r="158" spans="1:1" ht="17" x14ac:dyDescent="0.25">
      <c r="A158" s="3" t="s">
        <v>743</v>
      </c>
    </row>
    <row r="159" spans="1:1" ht="17" x14ac:dyDescent="0.25">
      <c r="A159" s="3" t="s">
        <v>743</v>
      </c>
    </row>
    <row r="160" spans="1:1" ht="17" x14ac:dyDescent="0.25">
      <c r="A160" s="3" t="s">
        <v>743</v>
      </c>
    </row>
    <row r="161" spans="1:1" ht="17" x14ac:dyDescent="0.25">
      <c r="A161" s="3" t="s">
        <v>743</v>
      </c>
    </row>
    <row r="162" spans="1:1" ht="17" x14ac:dyDescent="0.25">
      <c r="A162" s="3" t="s">
        <v>743</v>
      </c>
    </row>
    <row r="163" spans="1:1" ht="17" x14ac:dyDescent="0.25">
      <c r="A163" s="3" t="s">
        <v>743</v>
      </c>
    </row>
    <row r="164" spans="1:1" ht="17" x14ac:dyDescent="0.25">
      <c r="A164" s="3" t="s">
        <v>743</v>
      </c>
    </row>
    <row r="165" spans="1:1" ht="17" x14ac:dyDescent="0.25">
      <c r="A165" s="3" t="s">
        <v>743</v>
      </c>
    </row>
    <row r="166" spans="1:1" ht="17" x14ac:dyDescent="0.25">
      <c r="A166" s="3" t="s">
        <v>743</v>
      </c>
    </row>
    <row r="167" spans="1:1" ht="17" x14ac:dyDescent="0.25">
      <c r="A167" s="3" t="s">
        <v>743</v>
      </c>
    </row>
    <row r="168" spans="1:1" ht="17" x14ac:dyDescent="0.25">
      <c r="A168" s="3" t="s">
        <v>743</v>
      </c>
    </row>
    <row r="169" spans="1:1" ht="17" x14ac:dyDescent="0.25">
      <c r="A169" s="3" t="s">
        <v>743</v>
      </c>
    </row>
    <row r="170" spans="1:1" ht="17" x14ac:dyDescent="0.25">
      <c r="A170" s="3" t="s">
        <v>743</v>
      </c>
    </row>
    <row r="171" spans="1:1" ht="17" x14ac:dyDescent="0.25">
      <c r="A171" s="3" t="s">
        <v>743</v>
      </c>
    </row>
    <row r="172" spans="1:1" ht="17" x14ac:dyDescent="0.25">
      <c r="A172" s="3" t="s">
        <v>743</v>
      </c>
    </row>
    <row r="173" spans="1:1" ht="17" x14ac:dyDescent="0.25">
      <c r="A173" s="3" t="s">
        <v>743</v>
      </c>
    </row>
    <row r="174" spans="1:1" ht="17" x14ac:dyDescent="0.25">
      <c r="A174" s="3" t="s">
        <v>743</v>
      </c>
    </row>
    <row r="175" spans="1:1" ht="17" x14ac:dyDescent="0.25">
      <c r="A175" s="3" t="s">
        <v>743</v>
      </c>
    </row>
    <row r="176" spans="1:1" ht="17" x14ac:dyDescent="0.25">
      <c r="A176" s="3" t="s">
        <v>743</v>
      </c>
    </row>
    <row r="177" spans="1:1" ht="17" x14ac:dyDescent="0.25">
      <c r="A177" s="3" t="s">
        <v>743</v>
      </c>
    </row>
    <row r="178" spans="1:1" ht="17" x14ac:dyDescent="0.25">
      <c r="A178" s="3" t="s">
        <v>743</v>
      </c>
    </row>
    <row r="179" spans="1:1" ht="17" x14ac:dyDescent="0.25">
      <c r="A179" s="3" t="s">
        <v>743</v>
      </c>
    </row>
    <row r="180" spans="1:1" ht="17" x14ac:dyDescent="0.25">
      <c r="A180" s="3" t="s">
        <v>743</v>
      </c>
    </row>
    <row r="181" spans="1:1" ht="17" x14ac:dyDescent="0.25">
      <c r="A181" s="3" t="s">
        <v>743</v>
      </c>
    </row>
    <row r="182" spans="1:1" ht="17" x14ac:dyDescent="0.25">
      <c r="A182" s="3" t="s">
        <v>743</v>
      </c>
    </row>
    <row r="183" spans="1:1" ht="17" x14ac:dyDescent="0.25">
      <c r="A183" s="3" t="s">
        <v>743</v>
      </c>
    </row>
    <row r="184" spans="1:1" ht="17" x14ac:dyDescent="0.25">
      <c r="A184" s="3" t="s">
        <v>743</v>
      </c>
    </row>
    <row r="185" spans="1:1" ht="17" x14ac:dyDescent="0.25">
      <c r="A185" s="3" t="s">
        <v>743</v>
      </c>
    </row>
    <row r="186" spans="1:1" ht="17" x14ac:dyDescent="0.25">
      <c r="A186" s="3" t="s">
        <v>743</v>
      </c>
    </row>
    <row r="187" spans="1:1" ht="17" x14ac:dyDescent="0.25">
      <c r="A187" s="3" t="s">
        <v>743</v>
      </c>
    </row>
    <row r="188" spans="1:1" ht="17" x14ac:dyDescent="0.25">
      <c r="A188" s="3" t="s">
        <v>743</v>
      </c>
    </row>
    <row r="189" spans="1:1" ht="17" x14ac:dyDescent="0.25">
      <c r="A189" s="3" t="s">
        <v>743</v>
      </c>
    </row>
    <row r="190" spans="1:1" ht="17" x14ac:dyDescent="0.25">
      <c r="A190" s="3" t="s">
        <v>743</v>
      </c>
    </row>
    <row r="191" spans="1:1" ht="17" x14ac:dyDescent="0.25">
      <c r="A191" s="3" t="s">
        <v>743</v>
      </c>
    </row>
    <row r="192" spans="1:1" ht="17" x14ac:dyDescent="0.25">
      <c r="A192" s="3" t="s">
        <v>743</v>
      </c>
    </row>
    <row r="193" spans="1:1" ht="17" x14ac:dyDescent="0.25">
      <c r="A193" s="3" t="s">
        <v>743</v>
      </c>
    </row>
    <row r="194" spans="1:1" ht="17" x14ac:dyDescent="0.25">
      <c r="A194" s="3" t="s">
        <v>743</v>
      </c>
    </row>
    <row r="195" spans="1:1" ht="17" x14ac:dyDescent="0.25">
      <c r="A195" s="3" t="s">
        <v>743</v>
      </c>
    </row>
    <row r="196" spans="1:1" ht="17" x14ac:dyDescent="0.25">
      <c r="A196" s="3" t="s">
        <v>743</v>
      </c>
    </row>
    <row r="197" spans="1:1" ht="17" x14ac:dyDescent="0.25">
      <c r="A197" s="3" t="s">
        <v>743</v>
      </c>
    </row>
    <row r="198" spans="1:1" ht="17" x14ac:dyDescent="0.25">
      <c r="A198" s="3" t="s">
        <v>743</v>
      </c>
    </row>
    <row r="199" spans="1:1" ht="17" x14ac:dyDescent="0.25">
      <c r="A199" s="3" t="s">
        <v>743</v>
      </c>
    </row>
    <row r="200" spans="1:1" ht="17" x14ac:dyDescent="0.25">
      <c r="A200" s="3" t="s">
        <v>743</v>
      </c>
    </row>
    <row r="201" spans="1:1" ht="17" x14ac:dyDescent="0.25">
      <c r="A201" s="3" t="s">
        <v>743</v>
      </c>
    </row>
    <row r="202" spans="1:1" ht="17" x14ac:dyDescent="0.25">
      <c r="A202" s="3" t="s">
        <v>743</v>
      </c>
    </row>
    <row r="203" spans="1:1" ht="17" x14ac:dyDescent="0.25">
      <c r="A203" s="3" t="s">
        <v>836</v>
      </c>
    </row>
    <row r="204" spans="1:1" ht="17" x14ac:dyDescent="0.25">
      <c r="A204" s="3" t="s">
        <v>833</v>
      </c>
    </row>
    <row r="205" spans="1:1" ht="17" x14ac:dyDescent="0.25">
      <c r="A205" s="3" t="s">
        <v>855</v>
      </c>
    </row>
    <row r="206" spans="1:1" ht="17" x14ac:dyDescent="0.25">
      <c r="A206" s="3" t="s">
        <v>786</v>
      </c>
    </row>
    <row r="207" spans="1:1" ht="17" x14ac:dyDescent="0.25">
      <c r="A207" s="3" t="s">
        <v>785</v>
      </c>
    </row>
    <row r="208" spans="1:1" ht="17" x14ac:dyDescent="0.25">
      <c r="A208" s="3" t="s">
        <v>862</v>
      </c>
    </row>
    <row r="209" spans="1:1" ht="17" x14ac:dyDescent="0.25">
      <c r="A209" s="3" t="s">
        <v>843</v>
      </c>
    </row>
    <row r="210" spans="1:1" ht="17" x14ac:dyDescent="0.25">
      <c r="A210" s="3" t="s">
        <v>766</v>
      </c>
    </row>
    <row r="211" spans="1:1" ht="17" x14ac:dyDescent="0.25">
      <c r="A211" s="3" t="s">
        <v>796</v>
      </c>
    </row>
    <row r="212" spans="1:1" ht="17" x14ac:dyDescent="0.25">
      <c r="A212" s="3" t="s">
        <v>744</v>
      </c>
    </row>
    <row r="213" spans="1:1" ht="17" x14ac:dyDescent="0.25">
      <c r="A213" s="3" t="s">
        <v>745</v>
      </c>
    </row>
    <row r="214" spans="1:1" ht="17" x14ac:dyDescent="0.25">
      <c r="A214" s="3" t="s">
        <v>844</v>
      </c>
    </row>
    <row r="215" spans="1:1" ht="17" x14ac:dyDescent="0.25">
      <c r="A215" s="3" t="s">
        <v>806</v>
      </c>
    </row>
    <row r="216" spans="1:1" ht="17" x14ac:dyDescent="0.25">
      <c r="A216" s="3" t="s">
        <v>783</v>
      </c>
    </row>
    <row r="217" spans="1:1" ht="17" x14ac:dyDescent="0.25">
      <c r="A217" s="3" t="s">
        <v>762</v>
      </c>
    </row>
    <row r="218" spans="1:1" ht="17" x14ac:dyDescent="0.25">
      <c r="A218" s="3" t="s">
        <v>821</v>
      </c>
    </row>
    <row r="219" spans="1:1" ht="17" x14ac:dyDescent="0.25">
      <c r="A219" s="3" t="s">
        <v>791</v>
      </c>
    </row>
    <row r="220" spans="1:1" ht="17" x14ac:dyDescent="0.25">
      <c r="A220" s="3" t="s">
        <v>756</v>
      </c>
    </row>
    <row r="221" spans="1:1" ht="17" x14ac:dyDescent="0.25">
      <c r="A221" s="3" t="s">
        <v>758</v>
      </c>
    </row>
    <row r="222" spans="1:1" ht="17" x14ac:dyDescent="0.25">
      <c r="A222" s="3" t="s">
        <v>823</v>
      </c>
    </row>
    <row r="223" spans="1:1" ht="17" x14ac:dyDescent="0.25">
      <c r="A223" s="3" t="s">
        <v>869</v>
      </c>
    </row>
    <row r="224" spans="1:1" ht="17" x14ac:dyDescent="0.25">
      <c r="A224" s="3" t="s">
        <v>831</v>
      </c>
    </row>
    <row r="225" spans="1:1" ht="17" x14ac:dyDescent="0.25">
      <c r="A225" s="3" t="s">
        <v>832</v>
      </c>
    </row>
    <row r="226" spans="1:1" ht="17" x14ac:dyDescent="0.25">
      <c r="A226" s="3" t="s">
        <v>824</v>
      </c>
    </row>
    <row r="227" spans="1:1" ht="17" x14ac:dyDescent="0.25">
      <c r="A227" s="3" t="s">
        <v>773</v>
      </c>
    </row>
    <row r="228" spans="1:1" ht="17" x14ac:dyDescent="0.25">
      <c r="A228" s="3" t="s">
        <v>763</v>
      </c>
    </row>
    <row r="229" spans="1:1" ht="17" x14ac:dyDescent="0.25">
      <c r="A229" s="3" t="s">
        <v>803</v>
      </c>
    </row>
    <row r="230" spans="1:1" ht="17" x14ac:dyDescent="0.25">
      <c r="A230" s="3" t="s">
        <v>849</v>
      </c>
    </row>
    <row r="231" spans="1:1" ht="17" x14ac:dyDescent="0.25">
      <c r="A231" s="3" t="s">
        <v>848</v>
      </c>
    </row>
    <row r="232" spans="1:1" ht="17" x14ac:dyDescent="0.25">
      <c r="A232" s="3" t="s">
        <v>787</v>
      </c>
    </row>
    <row r="233" spans="1:1" ht="17" x14ac:dyDescent="0.25">
      <c r="A233" s="3" t="s">
        <v>864</v>
      </c>
    </row>
    <row r="234" spans="1:1" ht="17" x14ac:dyDescent="0.25">
      <c r="A234" s="3" t="s">
        <v>854</v>
      </c>
    </row>
    <row r="235" spans="1:1" ht="17" x14ac:dyDescent="0.25">
      <c r="A235" s="3" t="s">
        <v>775</v>
      </c>
    </row>
    <row r="236" spans="1:1" ht="17" x14ac:dyDescent="0.25">
      <c r="A236" s="3" t="s">
        <v>865</v>
      </c>
    </row>
    <row r="237" spans="1:1" ht="17" x14ac:dyDescent="0.25">
      <c r="A237" s="3" t="s">
        <v>788</v>
      </c>
    </row>
    <row r="238" spans="1:1" ht="17" x14ac:dyDescent="0.25">
      <c r="A238" s="3" t="s">
        <v>817</v>
      </c>
    </row>
    <row r="239" spans="1:1" ht="17" x14ac:dyDescent="0.25">
      <c r="A239" s="3" t="s">
        <v>829</v>
      </c>
    </row>
    <row r="240" spans="1:1" ht="17" x14ac:dyDescent="0.25">
      <c r="A240" s="3" t="s">
        <v>827</v>
      </c>
    </row>
    <row r="241" spans="1:1" ht="17" x14ac:dyDescent="0.25">
      <c r="A241" s="3" t="s">
        <v>801</v>
      </c>
    </row>
    <row r="242" spans="1:1" ht="17" x14ac:dyDescent="0.25">
      <c r="A242" s="3" t="s">
        <v>759</v>
      </c>
    </row>
    <row r="243" spans="1:1" ht="17" x14ac:dyDescent="0.25">
      <c r="A243" s="3" t="s">
        <v>749</v>
      </c>
    </row>
    <row r="244" spans="1:1" ht="17" x14ac:dyDescent="0.25">
      <c r="A244" s="3" t="s">
        <v>789</v>
      </c>
    </row>
    <row r="245" spans="1:1" ht="17" x14ac:dyDescent="0.25">
      <c r="A245" s="3" t="s">
        <v>852</v>
      </c>
    </row>
    <row r="246" spans="1:1" ht="17" x14ac:dyDescent="0.25">
      <c r="A246" s="3" t="s">
        <v>780</v>
      </c>
    </row>
    <row r="247" spans="1:1" ht="17" x14ac:dyDescent="0.25">
      <c r="A247" s="3" t="s">
        <v>834</v>
      </c>
    </row>
    <row r="248" spans="1:1" ht="17" x14ac:dyDescent="0.25">
      <c r="A248" s="3" t="s">
        <v>845</v>
      </c>
    </row>
    <row r="249" spans="1:1" ht="17" x14ac:dyDescent="0.25">
      <c r="A249" s="3" t="s">
        <v>765</v>
      </c>
    </row>
    <row r="250" spans="1:1" ht="17" x14ac:dyDescent="0.25">
      <c r="A250" s="3" t="s">
        <v>847</v>
      </c>
    </row>
    <row r="251" spans="1:1" ht="17" x14ac:dyDescent="0.25">
      <c r="A251" s="3" t="s">
        <v>782</v>
      </c>
    </row>
    <row r="252" spans="1:1" ht="17" x14ac:dyDescent="0.25">
      <c r="A252" s="3" t="s">
        <v>838</v>
      </c>
    </row>
    <row r="253" spans="1:1" ht="17" x14ac:dyDescent="0.25">
      <c r="A253" s="3" t="s">
        <v>856</v>
      </c>
    </row>
    <row r="254" spans="1:1" ht="17" x14ac:dyDescent="0.25">
      <c r="A254" s="3" t="s">
        <v>752</v>
      </c>
    </row>
    <row r="255" spans="1:1" ht="17" x14ac:dyDescent="0.25">
      <c r="A255" s="3" t="s">
        <v>748</v>
      </c>
    </row>
    <row r="256" spans="1:1" ht="17" x14ac:dyDescent="0.25">
      <c r="A256" s="3" t="s">
        <v>797</v>
      </c>
    </row>
    <row r="257" spans="1:1" ht="17" x14ac:dyDescent="0.25">
      <c r="A257" s="3" t="s">
        <v>11</v>
      </c>
    </row>
    <row r="258" spans="1:1" ht="17" x14ac:dyDescent="0.25">
      <c r="A258" s="3" t="s">
        <v>807</v>
      </c>
    </row>
    <row r="259" spans="1:1" ht="17" x14ac:dyDescent="0.25">
      <c r="A259" s="3" t="s">
        <v>746</v>
      </c>
    </row>
    <row r="260" spans="1:1" ht="17" x14ac:dyDescent="0.25">
      <c r="A260" s="3" t="s">
        <v>868</v>
      </c>
    </row>
    <row r="261" spans="1:1" ht="17" x14ac:dyDescent="0.25">
      <c r="A261" s="3" t="s">
        <v>863</v>
      </c>
    </row>
    <row r="262" spans="1:1" ht="17" x14ac:dyDescent="0.25">
      <c r="A262" s="3" t="s">
        <v>820</v>
      </c>
    </row>
    <row r="263" spans="1:1" ht="17" x14ac:dyDescent="0.25">
      <c r="A263" s="3" t="s">
        <v>826</v>
      </c>
    </row>
    <row r="264" spans="1:1" ht="17" x14ac:dyDescent="0.25">
      <c r="A264" s="3" t="s">
        <v>798</v>
      </c>
    </row>
    <row r="265" spans="1:1" ht="17" x14ac:dyDescent="0.25">
      <c r="A265" s="3" t="s">
        <v>808</v>
      </c>
    </row>
    <row r="266" spans="1:1" ht="17" x14ac:dyDescent="0.25">
      <c r="A266" s="3" t="s">
        <v>778</v>
      </c>
    </row>
    <row r="267" spans="1:1" ht="17" x14ac:dyDescent="0.25">
      <c r="A267" s="3" t="s">
        <v>809</v>
      </c>
    </row>
    <row r="268" spans="1:1" ht="17" x14ac:dyDescent="0.25">
      <c r="A268" s="3" t="s">
        <v>740</v>
      </c>
    </row>
    <row r="269" spans="1:1" ht="17" x14ac:dyDescent="0.25">
      <c r="A269" s="3" t="s">
        <v>819</v>
      </c>
    </row>
    <row r="270" spans="1:1" ht="17" x14ac:dyDescent="0.25">
      <c r="A270" s="3" t="s">
        <v>804</v>
      </c>
    </row>
    <row r="271" spans="1:1" ht="17" x14ac:dyDescent="0.25">
      <c r="A271" s="3" t="s">
        <v>793</v>
      </c>
    </row>
    <row r="272" spans="1:1" ht="17" x14ac:dyDescent="0.25">
      <c r="A272" s="3" t="s">
        <v>755</v>
      </c>
    </row>
    <row r="273" spans="1:1" ht="17" x14ac:dyDescent="0.25">
      <c r="A273" s="3" t="s">
        <v>760</v>
      </c>
    </row>
    <row r="274" spans="1:1" ht="17" x14ac:dyDescent="0.25">
      <c r="A274" s="3" t="s">
        <v>837</v>
      </c>
    </row>
    <row r="275" spans="1:1" ht="17" x14ac:dyDescent="0.25">
      <c r="A275" s="3" t="s">
        <v>753</v>
      </c>
    </row>
    <row r="276" spans="1:1" ht="17" x14ac:dyDescent="0.25">
      <c r="A276" s="3" t="s">
        <v>800</v>
      </c>
    </row>
    <row r="277" spans="1:1" ht="17" x14ac:dyDescent="0.25">
      <c r="A277" s="3" t="s">
        <v>802</v>
      </c>
    </row>
    <row r="278" spans="1:1" ht="17" x14ac:dyDescent="0.25">
      <c r="A278" s="3" t="s">
        <v>822</v>
      </c>
    </row>
    <row r="279" spans="1:1" ht="17" x14ac:dyDescent="0.25">
      <c r="A279" s="3" t="s">
        <v>830</v>
      </c>
    </row>
    <row r="280" spans="1:1" ht="17" x14ac:dyDescent="0.25">
      <c r="A280" s="3" t="s">
        <v>764</v>
      </c>
    </row>
    <row r="281" spans="1:1" ht="17" x14ac:dyDescent="0.25">
      <c r="A281" s="3" t="s">
        <v>761</v>
      </c>
    </row>
    <row r="282" spans="1:1" ht="17" x14ac:dyDescent="0.25">
      <c r="A282" s="3" t="s">
        <v>860</v>
      </c>
    </row>
    <row r="283" spans="1:1" ht="17" x14ac:dyDescent="0.25">
      <c r="A283" s="3" t="s">
        <v>757</v>
      </c>
    </row>
    <row r="284" spans="1:1" ht="17" x14ac:dyDescent="0.25">
      <c r="A284" s="3" t="s">
        <v>779</v>
      </c>
    </row>
    <row r="285" spans="1:1" ht="17" x14ac:dyDescent="0.25">
      <c r="A285" s="3" t="s">
        <v>846</v>
      </c>
    </row>
    <row r="286" spans="1:1" ht="17" x14ac:dyDescent="0.25">
      <c r="A286" s="3" t="s">
        <v>776</v>
      </c>
    </row>
    <row r="287" spans="1:1" ht="17" x14ac:dyDescent="0.25">
      <c r="A287" s="3" t="s">
        <v>866</v>
      </c>
    </row>
    <row r="288" spans="1:1" ht="17" x14ac:dyDescent="0.25">
      <c r="A288" s="3" t="s">
        <v>774</v>
      </c>
    </row>
    <row r="289" spans="1:1" ht="17" x14ac:dyDescent="0.25">
      <c r="A289" s="3" t="s">
        <v>867</v>
      </c>
    </row>
    <row r="290" spans="1:1" ht="17" x14ac:dyDescent="0.25">
      <c r="A290" s="3" t="s">
        <v>754</v>
      </c>
    </row>
    <row r="291" spans="1:1" ht="17" x14ac:dyDescent="0.25">
      <c r="A291" s="3" t="s">
        <v>741</v>
      </c>
    </row>
    <row r="292" spans="1:1" ht="17" x14ac:dyDescent="0.25">
      <c r="A292" s="3" t="s">
        <v>0</v>
      </c>
    </row>
    <row r="293" spans="1:1" ht="17" x14ac:dyDescent="0.25">
      <c r="A293" s="3" t="s">
        <v>790</v>
      </c>
    </row>
    <row r="294" spans="1:1" ht="17" x14ac:dyDescent="0.25">
      <c r="A294" s="3" t="s">
        <v>816</v>
      </c>
    </row>
    <row r="295" spans="1:1" ht="17" x14ac:dyDescent="0.25">
      <c r="A295" s="3" t="s">
        <v>825</v>
      </c>
    </row>
    <row r="296" spans="1:1" ht="17" x14ac:dyDescent="0.25">
      <c r="A296" s="3" t="s">
        <v>794</v>
      </c>
    </row>
    <row r="297" spans="1:1" ht="17" x14ac:dyDescent="0.25">
      <c r="A297" s="3" t="s">
        <v>771</v>
      </c>
    </row>
    <row r="298" spans="1:1" ht="17" x14ac:dyDescent="0.25">
      <c r="A298" s="3" t="s">
        <v>851</v>
      </c>
    </row>
    <row r="299" spans="1:1" ht="17" x14ac:dyDescent="0.25">
      <c r="A299" s="3" t="s">
        <v>747</v>
      </c>
    </row>
    <row r="300" spans="1:1" ht="17" x14ac:dyDescent="0.25">
      <c r="A300" s="3" t="s">
        <v>781</v>
      </c>
    </row>
    <row r="301" spans="1:1" ht="17" x14ac:dyDescent="0.25">
      <c r="A301" s="3" t="s">
        <v>828</v>
      </c>
    </row>
    <row r="302" spans="1:1" ht="17" x14ac:dyDescent="0.25">
      <c r="A302" s="3" t="s">
        <v>811</v>
      </c>
    </row>
    <row r="303" spans="1:1" ht="17" x14ac:dyDescent="0.25">
      <c r="A303" s="3" t="s">
        <v>750</v>
      </c>
    </row>
    <row r="304" spans="1:1" ht="17" x14ac:dyDescent="0.25">
      <c r="A304" s="3" t="s">
        <v>853</v>
      </c>
    </row>
    <row r="305" spans="1:1" ht="17" x14ac:dyDescent="0.25">
      <c r="A305" s="3" t="s">
        <v>841</v>
      </c>
    </row>
    <row r="306" spans="1:1" ht="17" x14ac:dyDescent="0.25">
      <c r="A306" s="3" t="s">
        <v>839</v>
      </c>
    </row>
    <row r="307" spans="1:1" ht="17" x14ac:dyDescent="0.25">
      <c r="A307" s="3" t="s">
        <v>840</v>
      </c>
    </row>
    <row r="308" spans="1:1" ht="17" x14ac:dyDescent="0.25">
      <c r="A308" s="3" t="s">
        <v>767</v>
      </c>
    </row>
    <row r="309" spans="1:1" ht="17" x14ac:dyDescent="0.25">
      <c r="A309" s="3" t="s">
        <v>772</v>
      </c>
    </row>
    <row r="310" spans="1:1" ht="17" x14ac:dyDescent="0.25">
      <c r="A310" s="3" t="s">
        <v>805</v>
      </c>
    </row>
    <row r="311" spans="1:1" ht="17" x14ac:dyDescent="0.25">
      <c r="A311" s="3" t="s">
        <v>24</v>
      </c>
    </row>
    <row r="312" spans="1:1" ht="17" x14ac:dyDescent="0.25">
      <c r="A312" s="3" t="s">
        <v>751</v>
      </c>
    </row>
    <row r="313" spans="1:1" ht="17" x14ac:dyDescent="0.25">
      <c r="A313" s="3" t="s">
        <v>777</v>
      </c>
    </row>
    <row r="314" spans="1:1" ht="17" x14ac:dyDescent="0.25">
      <c r="A314" s="3" t="s">
        <v>812</v>
      </c>
    </row>
    <row r="315" spans="1:1" ht="17" x14ac:dyDescent="0.25">
      <c r="A315" s="3" t="s">
        <v>769</v>
      </c>
    </row>
    <row r="316" spans="1:1" ht="17" x14ac:dyDescent="0.25">
      <c r="A316" s="3" t="s">
        <v>799</v>
      </c>
    </row>
    <row r="317" spans="1:1" ht="17" x14ac:dyDescent="0.25">
      <c r="A317" s="3" t="s">
        <v>859</v>
      </c>
    </row>
    <row r="318" spans="1:1" ht="17" x14ac:dyDescent="0.25">
      <c r="A318" s="3" t="s">
        <v>842</v>
      </c>
    </row>
    <row r="319" spans="1:1" ht="17" x14ac:dyDescent="0.25">
      <c r="A319" s="3" t="s">
        <v>814</v>
      </c>
    </row>
    <row r="320" spans="1:1" ht="17" x14ac:dyDescent="0.25">
      <c r="A320" s="3" t="s">
        <v>810</v>
      </c>
    </row>
    <row r="321" spans="1:1" ht="17" x14ac:dyDescent="0.25">
      <c r="A321" s="3" t="s">
        <v>770</v>
      </c>
    </row>
    <row r="322" spans="1:1" ht="17" x14ac:dyDescent="0.25">
      <c r="A322" s="3" t="s">
        <v>850</v>
      </c>
    </row>
    <row r="323" spans="1:1" ht="17" x14ac:dyDescent="0.25">
      <c r="A323" s="3" t="s">
        <v>795</v>
      </c>
    </row>
    <row r="324" spans="1:1" ht="17" x14ac:dyDescent="0.25">
      <c r="A324" s="3" t="s">
        <v>10</v>
      </c>
    </row>
    <row r="325" spans="1:1" ht="17" x14ac:dyDescent="0.25">
      <c r="A325" s="3" t="s">
        <v>813</v>
      </c>
    </row>
    <row r="326" spans="1:1" ht="17" x14ac:dyDescent="0.25">
      <c r="A326" s="3" t="s">
        <v>768</v>
      </c>
    </row>
    <row r="327" spans="1:1" ht="17" x14ac:dyDescent="0.25">
      <c r="A327" s="3" t="s">
        <v>818</v>
      </c>
    </row>
    <row r="328" spans="1:1" ht="17" x14ac:dyDescent="0.25">
      <c r="A328" s="3" t="s">
        <v>792</v>
      </c>
    </row>
    <row r="329" spans="1:1" ht="17" x14ac:dyDescent="0.25">
      <c r="A329" s="3" t="s">
        <v>861</v>
      </c>
    </row>
    <row r="330" spans="1:1" ht="17" x14ac:dyDescent="0.25">
      <c r="A330" s="3" t="s">
        <v>742</v>
      </c>
    </row>
    <row r="331" spans="1:1" ht="17" x14ac:dyDescent="0.25">
      <c r="A331" s="3" t="s">
        <v>835</v>
      </c>
    </row>
    <row r="332" spans="1:1" ht="17" x14ac:dyDescent="0.25">
      <c r="A332" s="3" t="s">
        <v>815</v>
      </c>
    </row>
    <row r="333" spans="1:1" ht="17" x14ac:dyDescent="0.25">
      <c r="A333" s="3" t="s">
        <v>784</v>
      </c>
    </row>
    <row r="334" spans="1:1" ht="17" x14ac:dyDescent="0.25">
      <c r="A334" s="3" t="s">
        <v>857</v>
      </c>
    </row>
    <row r="335" spans="1:1" ht="17" x14ac:dyDescent="0.25">
      <c r="A335" s="3" t="s">
        <v>858</v>
      </c>
    </row>
    <row r="336" spans="1:1" ht="17" x14ac:dyDescent="0.25">
      <c r="A336" s="3"/>
    </row>
  </sheetData>
  <sortState xmlns:xlrd2="http://schemas.microsoft.com/office/spreadsheetml/2017/richdata2" ref="D1:D49">
    <sortCondition ref="D1:D49"/>
  </sortState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3D9-F937-5A46-B644-4298B07673B0}">
  <dimension ref="A1:E337"/>
  <sheetViews>
    <sheetView topLeftCell="A183" workbookViewId="0">
      <selection activeCell="B2" sqref="B2:B337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30</v>
      </c>
      <c r="B2" s="3" t="s">
        <v>31</v>
      </c>
      <c r="C2" s="3">
        <v>1.97</v>
      </c>
      <c r="D2" s="3">
        <v>89.264099999999999</v>
      </c>
      <c r="E2" s="3" t="s">
        <v>32</v>
      </c>
    </row>
    <row r="3" spans="1:5" ht="17" x14ac:dyDescent="0.25">
      <c r="A3" s="3" t="s">
        <v>30</v>
      </c>
      <c r="B3" s="3" t="s">
        <v>33</v>
      </c>
      <c r="C3" s="3">
        <v>2.08</v>
      </c>
      <c r="D3" s="3">
        <v>74.155500000000004</v>
      </c>
      <c r="E3" s="3" t="s">
        <v>34</v>
      </c>
    </row>
    <row r="4" spans="1:5" ht="17" x14ac:dyDescent="0.25">
      <c r="A4" s="3" t="s">
        <v>30</v>
      </c>
      <c r="B4" s="3" t="s">
        <v>35</v>
      </c>
      <c r="C4" s="3">
        <v>3</v>
      </c>
      <c r="D4" s="3">
        <v>71.831800000000001</v>
      </c>
      <c r="E4" s="3" t="s">
        <v>36</v>
      </c>
    </row>
    <row r="5" spans="1:5" ht="17" x14ac:dyDescent="0.25">
      <c r="A5" s="3" t="s">
        <v>30</v>
      </c>
      <c r="B5" s="3" t="s">
        <v>37</v>
      </c>
      <c r="C5" s="3">
        <v>4.3499999999999996</v>
      </c>
      <c r="D5" s="3">
        <v>86.586200000000005</v>
      </c>
      <c r="E5" s="3" t="s">
        <v>38</v>
      </c>
    </row>
    <row r="6" spans="1:5" ht="17" x14ac:dyDescent="0.25">
      <c r="A6" s="3" t="s">
        <v>30</v>
      </c>
      <c r="B6" s="3" t="s">
        <v>39</v>
      </c>
      <c r="C6" s="3">
        <v>4.22</v>
      </c>
      <c r="D6" s="3">
        <v>82.037300000000002</v>
      </c>
      <c r="E6" s="3" t="s">
        <v>40</v>
      </c>
    </row>
    <row r="7" spans="1:5" ht="17" x14ac:dyDescent="0.25">
      <c r="A7" s="3" t="s">
        <v>30</v>
      </c>
      <c r="B7" s="3" t="s">
        <v>41</v>
      </c>
      <c r="C7" s="3">
        <v>4.29</v>
      </c>
      <c r="D7" s="3">
        <v>77.794700000000006</v>
      </c>
      <c r="E7" s="3" t="s">
        <v>42</v>
      </c>
    </row>
    <row r="8" spans="1:5" ht="17" x14ac:dyDescent="0.25">
      <c r="A8" s="3" t="s">
        <v>30</v>
      </c>
      <c r="B8" s="3" t="s">
        <v>43</v>
      </c>
      <c r="C8" s="3">
        <v>4.95</v>
      </c>
      <c r="D8" s="3">
        <v>75.7547</v>
      </c>
      <c r="E8" s="3" t="s">
        <v>44</v>
      </c>
    </row>
    <row r="9" spans="1:5" ht="17" x14ac:dyDescent="0.25">
      <c r="A9" s="3" t="s">
        <v>45</v>
      </c>
      <c r="B9" s="3" t="s">
        <v>46</v>
      </c>
      <c r="C9" s="3">
        <v>2.4500000000000002</v>
      </c>
      <c r="D9" s="3">
        <v>62.585599999999999</v>
      </c>
      <c r="E9" s="3" t="s">
        <v>47</v>
      </c>
    </row>
    <row r="10" spans="1:5" ht="17" x14ac:dyDescent="0.25">
      <c r="A10" s="3" t="s">
        <v>45</v>
      </c>
      <c r="B10" s="3" t="s">
        <v>48</v>
      </c>
      <c r="C10" s="3">
        <v>3.23</v>
      </c>
      <c r="D10" s="3">
        <v>70.560699999999997</v>
      </c>
      <c r="E10" s="3" t="s">
        <v>49</v>
      </c>
    </row>
    <row r="11" spans="1:5" ht="17" x14ac:dyDescent="0.25">
      <c r="A11" s="3" t="s">
        <v>45</v>
      </c>
      <c r="B11" s="3" t="s">
        <v>50</v>
      </c>
      <c r="C11" s="3">
        <v>3.22</v>
      </c>
      <c r="D11" s="3">
        <v>77.632300000000001</v>
      </c>
      <c r="E11" s="3" t="s">
        <v>51</v>
      </c>
    </row>
    <row r="12" spans="1:5" ht="17" x14ac:dyDescent="0.25">
      <c r="A12" s="3" t="s">
        <v>45</v>
      </c>
      <c r="B12" s="3" t="s">
        <v>52</v>
      </c>
      <c r="C12" s="3">
        <v>3.39</v>
      </c>
      <c r="D12" s="3">
        <v>58.550600000000003</v>
      </c>
      <c r="E12" s="3" t="s">
        <v>53</v>
      </c>
    </row>
    <row r="13" spans="1:5" ht="17" x14ac:dyDescent="0.25">
      <c r="A13" s="3" t="s">
        <v>45</v>
      </c>
      <c r="B13" s="3" t="s">
        <v>54</v>
      </c>
      <c r="C13" s="3">
        <v>3.41</v>
      </c>
      <c r="D13" s="3">
        <v>61.514099999999999</v>
      </c>
      <c r="E13" s="3" t="s">
        <v>55</v>
      </c>
    </row>
    <row r="14" spans="1:5" ht="17" x14ac:dyDescent="0.25">
      <c r="A14" s="3" t="s">
        <v>45</v>
      </c>
      <c r="B14" s="3" t="s">
        <v>56</v>
      </c>
      <c r="C14" s="3">
        <v>4.21</v>
      </c>
      <c r="D14" s="3">
        <v>62.931399999999996</v>
      </c>
      <c r="E14" s="3" t="s">
        <v>57</v>
      </c>
    </row>
    <row r="15" spans="1:5" ht="17" x14ac:dyDescent="0.25">
      <c r="A15" s="3" t="s">
        <v>45</v>
      </c>
      <c r="B15" s="3" t="s">
        <v>58</v>
      </c>
      <c r="C15" s="3">
        <v>3.5</v>
      </c>
      <c r="D15" s="3">
        <v>64.086200000000005</v>
      </c>
      <c r="E15" s="3" t="s">
        <v>59</v>
      </c>
    </row>
    <row r="16" spans="1:5" ht="17" x14ac:dyDescent="0.25">
      <c r="A16" s="3" t="s">
        <v>60</v>
      </c>
      <c r="B16" s="3" t="s">
        <v>61</v>
      </c>
      <c r="C16" s="3">
        <v>3.65</v>
      </c>
      <c r="D16" s="3">
        <v>64.375799999999998</v>
      </c>
      <c r="E16" s="3" t="s">
        <v>62</v>
      </c>
    </row>
    <row r="17" spans="1:5" ht="17" x14ac:dyDescent="0.25">
      <c r="A17" s="3" t="s">
        <v>60</v>
      </c>
      <c r="B17" s="3" t="s">
        <v>63</v>
      </c>
      <c r="C17" s="3">
        <v>2.79</v>
      </c>
      <c r="D17" s="3">
        <v>52.301600000000001</v>
      </c>
      <c r="E17" s="3" t="s">
        <v>64</v>
      </c>
    </row>
    <row r="18" spans="1:5" ht="17" x14ac:dyDescent="0.25">
      <c r="A18" s="3" t="s">
        <v>60</v>
      </c>
      <c r="B18" s="3" t="s">
        <v>65</v>
      </c>
      <c r="C18" s="3">
        <v>2.2400000000000002</v>
      </c>
      <c r="D18" s="3">
        <v>51.488900000000001</v>
      </c>
      <c r="E18" s="3" t="s">
        <v>66</v>
      </c>
    </row>
    <row r="19" spans="1:5" ht="17" x14ac:dyDescent="0.25">
      <c r="A19" s="3" t="s">
        <v>60</v>
      </c>
      <c r="B19" s="3" t="s">
        <v>67</v>
      </c>
      <c r="C19" s="3">
        <v>3.07</v>
      </c>
      <c r="D19" s="3">
        <v>67.671300000000002</v>
      </c>
      <c r="E19" s="3" t="s">
        <v>68</v>
      </c>
    </row>
    <row r="20" spans="1:5" ht="17" x14ac:dyDescent="0.25">
      <c r="A20" s="3" t="s">
        <v>60</v>
      </c>
      <c r="B20" s="3" t="s">
        <v>69</v>
      </c>
      <c r="C20" s="3">
        <v>3.83</v>
      </c>
      <c r="D20" s="3">
        <v>70.267899999999997</v>
      </c>
      <c r="E20" s="3" t="s">
        <v>70</v>
      </c>
    </row>
    <row r="21" spans="1:5" ht="17" x14ac:dyDescent="0.25">
      <c r="A21" s="3" t="s">
        <v>60</v>
      </c>
      <c r="B21" s="3" t="s">
        <v>71</v>
      </c>
      <c r="C21" s="3">
        <v>3.17</v>
      </c>
      <c r="D21" s="3">
        <v>73.004199999999997</v>
      </c>
      <c r="E21" s="3" t="s">
        <v>72</v>
      </c>
    </row>
    <row r="22" spans="1:5" ht="17" x14ac:dyDescent="0.25">
      <c r="A22" s="3" t="s">
        <v>60</v>
      </c>
      <c r="B22" s="3" t="s">
        <v>73</v>
      </c>
      <c r="C22" s="3">
        <v>2.73</v>
      </c>
      <c r="D22" s="3">
        <v>61.514099999999999</v>
      </c>
      <c r="E22" s="3" t="s">
        <v>74</v>
      </c>
    </row>
    <row r="23" spans="1:5" ht="17" x14ac:dyDescent="0.25">
      <c r="A23" s="3" t="s">
        <v>60</v>
      </c>
      <c r="B23" s="3" t="s">
        <v>75</v>
      </c>
      <c r="C23" s="3">
        <v>4.01</v>
      </c>
      <c r="D23" s="3">
        <v>58.564300000000003</v>
      </c>
      <c r="E23" s="3" t="s">
        <v>76</v>
      </c>
    </row>
    <row r="24" spans="1:5" ht="17" x14ac:dyDescent="0.25">
      <c r="A24" s="3" t="s">
        <v>60</v>
      </c>
      <c r="B24" s="3" t="s">
        <v>77</v>
      </c>
      <c r="C24" s="3">
        <v>3.29</v>
      </c>
      <c r="D24" s="3">
        <v>58.966099999999997</v>
      </c>
      <c r="E24" s="3" t="s">
        <v>78</v>
      </c>
    </row>
    <row r="25" spans="1:5" ht="17" x14ac:dyDescent="0.25">
      <c r="A25" s="3" t="s">
        <v>60</v>
      </c>
      <c r="B25" s="3" t="s">
        <v>79</v>
      </c>
      <c r="C25" s="3">
        <v>3.88</v>
      </c>
      <c r="D25" s="3">
        <v>69.570099999999996</v>
      </c>
      <c r="E25" s="3" t="s">
        <v>80</v>
      </c>
    </row>
    <row r="26" spans="1:5" ht="17" x14ac:dyDescent="0.25">
      <c r="A26" s="3" t="s">
        <v>60</v>
      </c>
      <c r="B26" s="3" t="s">
        <v>81</v>
      </c>
      <c r="C26" s="3">
        <v>3.84</v>
      </c>
      <c r="D26" s="3">
        <v>69.201700000000002</v>
      </c>
      <c r="E26" s="3" t="s">
        <v>82</v>
      </c>
    </row>
    <row r="27" spans="1:5" ht="17" x14ac:dyDescent="0.25">
      <c r="A27" s="3" t="s">
        <v>60</v>
      </c>
      <c r="B27" s="3" t="s">
        <v>83</v>
      </c>
      <c r="C27" s="3">
        <v>4.13</v>
      </c>
      <c r="D27" s="3">
        <v>55.918100000000003</v>
      </c>
      <c r="E27" s="3" t="s">
        <v>84</v>
      </c>
    </row>
    <row r="28" spans="1:5" ht="17" x14ac:dyDescent="0.25">
      <c r="A28" s="3" t="s">
        <v>60</v>
      </c>
      <c r="B28" s="3" t="s">
        <v>85</v>
      </c>
      <c r="C28" s="3">
        <v>3.75</v>
      </c>
      <c r="D28" s="3">
        <v>56.616300000000003</v>
      </c>
      <c r="E28" s="3" t="s">
        <v>86</v>
      </c>
    </row>
    <row r="29" spans="1:5" ht="17" x14ac:dyDescent="0.25">
      <c r="A29" s="3" t="s">
        <v>60</v>
      </c>
      <c r="B29" s="3" t="s">
        <v>87</v>
      </c>
      <c r="C29" s="3">
        <v>3.57</v>
      </c>
      <c r="D29" s="3">
        <v>72.156099999999995</v>
      </c>
      <c r="E29" s="3" t="s">
        <v>88</v>
      </c>
    </row>
    <row r="30" spans="1:5" ht="17" x14ac:dyDescent="0.25">
      <c r="A30" s="3" t="s">
        <v>89</v>
      </c>
      <c r="B30" s="3" t="s">
        <v>90</v>
      </c>
      <c r="C30" s="3">
        <v>2.2400000000000002</v>
      </c>
      <c r="D30" s="3">
        <v>56.537300000000002</v>
      </c>
      <c r="E30" s="3" t="s">
        <v>91</v>
      </c>
    </row>
    <row r="31" spans="1:5" ht="17" x14ac:dyDescent="0.25">
      <c r="A31" s="3" t="s">
        <v>89</v>
      </c>
      <c r="B31" s="3" t="s">
        <v>92</v>
      </c>
      <c r="C31" s="3">
        <v>2.27</v>
      </c>
      <c r="D31" s="3">
        <v>59.149799999999999</v>
      </c>
      <c r="E31" s="3" t="s">
        <v>93</v>
      </c>
    </row>
    <row r="32" spans="1:5" ht="17" x14ac:dyDescent="0.25">
      <c r="A32" s="3" t="s">
        <v>89</v>
      </c>
      <c r="B32" s="3" t="s">
        <v>94</v>
      </c>
      <c r="C32" s="3">
        <v>2.15</v>
      </c>
      <c r="D32" s="3">
        <v>60.716700000000003</v>
      </c>
      <c r="E32" s="3" t="s">
        <v>95</v>
      </c>
    </row>
    <row r="33" spans="1:5" ht="17" x14ac:dyDescent="0.25">
      <c r="A33" s="3" t="s">
        <v>89</v>
      </c>
      <c r="B33" s="3" t="s">
        <v>96</v>
      </c>
      <c r="C33" s="3">
        <v>2.68</v>
      </c>
      <c r="D33" s="3">
        <v>60.235700000000001</v>
      </c>
      <c r="E33" s="3" t="s">
        <v>97</v>
      </c>
    </row>
    <row r="34" spans="1:5" ht="17" x14ac:dyDescent="0.25">
      <c r="A34" s="3" t="s">
        <v>89</v>
      </c>
      <c r="B34" s="3" t="s">
        <v>98</v>
      </c>
      <c r="C34" s="3">
        <v>3.38</v>
      </c>
      <c r="D34" s="3">
        <v>63.670099999999998</v>
      </c>
      <c r="E34" s="3" t="s">
        <v>99</v>
      </c>
    </row>
    <row r="35" spans="1:5" ht="17" x14ac:dyDescent="0.25">
      <c r="A35" s="3" t="s">
        <v>100</v>
      </c>
      <c r="B35" s="3" t="s">
        <v>101</v>
      </c>
      <c r="C35" s="3">
        <v>1.81</v>
      </c>
      <c r="D35" s="3">
        <v>61.750999999999998</v>
      </c>
      <c r="E35" s="3" t="s">
        <v>102</v>
      </c>
    </row>
    <row r="36" spans="1:5" ht="17" x14ac:dyDescent="0.25">
      <c r="A36" s="3" t="s">
        <v>100</v>
      </c>
      <c r="B36" s="3" t="s">
        <v>103</v>
      </c>
      <c r="C36" s="3">
        <v>2.37</v>
      </c>
      <c r="D36" s="3">
        <v>56.382399999999997</v>
      </c>
      <c r="E36" s="3" t="s">
        <v>104</v>
      </c>
    </row>
    <row r="37" spans="1:5" ht="17" x14ac:dyDescent="0.25">
      <c r="A37" s="3" t="s">
        <v>100</v>
      </c>
      <c r="B37" s="3" t="s">
        <v>105</v>
      </c>
      <c r="C37" s="3">
        <v>2.44</v>
      </c>
      <c r="D37" s="3">
        <v>53.694800000000001</v>
      </c>
      <c r="E37" s="3" t="s">
        <v>106</v>
      </c>
    </row>
    <row r="38" spans="1:5" ht="17" x14ac:dyDescent="0.25">
      <c r="A38" s="3" t="s">
        <v>100</v>
      </c>
      <c r="B38" s="3" t="s">
        <v>107</v>
      </c>
      <c r="C38" s="3">
        <v>3.31</v>
      </c>
      <c r="D38" s="3">
        <v>57.032600000000002</v>
      </c>
      <c r="E38" s="3" t="s">
        <v>108</v>
      </c>
    </row>
    <row r="39" spans="1:5" ht="17" x14ac:dyDescent="0.25">
      <c r="A39" s="3" t="s">
        <v>100</v>
      </c>
      <c r="B39" s="3" t="s">
        <v>109</v>
      </c>
      <c r="C39" s="3">
        <v>1.76</v>
      </c>
      <c r="D39" s="3">
        <v>55.959800000000001</v>
      </c>
      <c r="E39" s="3" t="s">
        <v>110</v>
      </c>
    </row>
    <row r="40" spans="1:5" ht="17" x14ac:dyDescent="0.25">
      <c r="A40" s="3" t="s">
        <v>100</v>
      </c>
      <c r="B40" s="3" t="s">
        <v>111</v>
      </c>
      <c r="C40" s="3">
        <v>2.23</v>
      </c>
      <c r="D40" s="3">
        <v>54.925400000000003</v>
      </c>
      <c r="E40" s="3" t="s">
        <v>112</v>
      </c>
    </row>
    <row r="41" spans="1:5" ht="17" x14ac:dyDescent="0.25">
      <c r="A41" s="3" t="s">
        <v>100</v>
      </c>
      <c r="B41" s="3" t="s">
        <v>113</v>
      </c>
      <c r="C41" s="3">
        <v>1.86</v>
      </c>
      <c r="D41" s="3">
        <v>49.313299999999998</v>
      </c>
      <c r="E41" s="3" t="s">
        <v>114</v>
      </c>
    </row>
    <row r="42" spans="1:5" ht="17" x14ac:dyDescent="0.25">
      <c r="A42" s="3" t="s">
        <v>115</v>
      </c>
      <c r="B42" s="3" t="s">
        <v>116</v>
      </c>
      <c r="C42" s="3">
        <v>0.08</v>
      </c>
      <c r="D42" s="3">
        <v>45.997900000000001</v>
      </c>
      <c r="E42" s="3" t="s">
        <v>117</v>
      </c>
    </row>
    <row r="43" spans="1:5" ht="17" x14ac:dyDescent="0.25">
      <c r="A43" s="3" t="s">
        <v>115</v>
      </c>
      <c r="B43" s="3" t="s">
        <v>118</v>
      </c>
      <c r="C43" s="3">
        <v>1.9</v>
      </c>
      <c r="D43" s="3">
        <v>44.947400000000002</v>
      </c>
      <c r="E43" s="3" t="s">
        <v>119</v>
      </c>
    </row>
    <row r="44" spans="1:5" ht="17" x14ac:dyDescent="0.25">
      <c r="A44" s="3" t="s">
        <v>115</v>
      </c>
      <c r="B44" s="3" t="s">
        <v>120</v>
      </c>
      <c r="C44" s="3">
        <v>2.65</v>
      </c>
      <c r="D44" s="3">
        <v>37.988999999999997</v>
      </c>
      <c r="E44" s="3" t="s">
        <v>121</v>
      </c>
    </row>
    <row r="45" spans="1:5" ht="17" x14ac:dyDescent="0.25">
      <c r="A45" s="3" t="s">
        <v>115</v>
      </c>
      <c r="B45" s="3" t="s">
        <v>122</v>
      </c>
      <c r="C45" s="3">
        <v>2.69</v>
      </c>
      <c r="D45" s="3">
        <v>33.716500000000003</v>
      </c>
      <c r="E45" s="3" t="s">
        <v>123</v>
      </c>
    </row>
    <row r="46" spans="1:5" ht="17" x14ac:dyDescent="0.25">
      <c r="A46" s="3" t="s">
        <v>115</v>
      </c>
      <c r="B46" s="3" t="s">
        <v>124</v>
      </c>
      <c r="C46" s="3">
        <v>3.18</v>
      </c>
      <c r="D46" s="3">
        <v>41.243899999999996</v>
      </c>
      <c r="E46" s="3" t="s">
        <v>125</v>
      </c>
    </row>
    <row r="47" spans="1:5" ht="17" x14ac:dyDescent="0.25">
      <c r="A47" s="3" t="s">
        <v>126</v>
      </c>
      <c r="B47" s="3" t="s">
        <v>127</v>
      </c>
      <c r="C47" s="3">
        <v>1.79</v>
      </c>
      <c r="D47" s="3">
        <v>49.861199999999997</v>
      </c>
      <c r="E47" s="3" t="s">
        <v>128</v>
      </c>
    </row>
    <row r="48" spans="1:5" ht="17" x14ac:dyDescent="0.25">
      <c r="A48" s="3" t="s">
        <v>126</v>
      </c>
      <c r="B48" s="3" t="s">
        <v>129</v>
      </c>
      <c r="C48" s="3">
        <v>2.12</v>
      </c>
      <c r="D48" s="3">
        <v>40.955599999999997</v>
      </c>
      <c r="E48" s="3" t="s">
        <v>130</v>
      </c>
    </row>
    <row r="49" spans="1:5" ht="17" x14ac:dyDescent="0.25">
      <c r="A49" s="3" t="s">
        <v>126</v>
      </c>
      <c r="B49" s="3" t="s">
        <v>131</v>
      </c>
      <c r="C49" s="3">
        <v>2.91</v>
      </c>
      <c r="D49" s="3">
        <v>53.506399999999999</v>
      </c>
      <c r="E49" s="3" t="s">
        <v>132</v>
      </c>
    </row>
    <row r="50" spans="1:5" ht="17" x14ac:dyDescent="0.25">
      <c r="A50" s="3" t="s">
        <v>126</v>
      </c>
      <c r="B50" s="3" t="s">
        <v>133</v>
      </c>
      <c r="C50" s="3">
        <v>3.01</v>
      </c>
      <c r="D50" s="3">
        <v>47.8917</v>
      </c>
      <c r="E50" s="3" t="s">
        <v>134</v>
      </c>
    </row>
    <row r="51" spans="1:5" ht="17" x14ac:dyDescent="0.25">
      <c r="A51" s="3" t="s">
        <v>126</v>
      </c>
      <c r="B51" s="3" t="s">
        <v>135</v>
      </c>
      <c r="C51" s="3">
        <v>2.9</v>
      </c>
      <c r="D51" s="3">
        <v>40.001100000000001</v>
      </c>
      <c r="E51" s="3" t="s">
        <v>136</v>
      </c>
    </row>
    <row r="52" spans="1:5" ht="17" x14ac:dyDescent="0.25">
      <c r="A52" s="3" t="s">
        <v>126</v>
      </c>
      <c r="B52" s="3" t="s">
        <v>137</v>
      </c>
      <c r="C52" s="3">
        <v>2.85</v>
      </c>
      <c r="D52" s="3">
        <v>31.601199999999999</v>
      </c>
      <c r="E52" s="3" t="s">
        <v>138</v>
      </c>
    </row>
    <row r="53" spans="1:5" ht="17" x14ac:dyDescent="0.25">
      <c r="A53" s="3" t="s">
        <v>126</v>
      </c>
      <c r="B53" s="3" t="s">
        <v>139</v>
      </c>
      <c r="C53" s="3">
        <v>3.79</v>
      </c>
      <c r="D53" s="3">
        <v>55.911299999999997</v>
      </c>
      <c r="E53" s="3" t="s">
        <v>140</v>
      </c>
    </row>
    <row r="54" spans="1:5" ht="17" x14ac:dyDescent="0.25">
      <c r="A54" s="3" t="s">
        <v>126</v>
      </c>
      <c r="B54" s="3" t="s">
        <v>141</v>
      </c>
      <c r="C54" s="3">
        <v>4.04</v>
      </c>
      <c r="D54" s="3">
        <v>35.951300000000003</v>
      </c>
      <c r="E54" s="3" t="s">
        <v>142</v>
      </c>
    </row>
    <row r="55" spans="1:5" ht="17" x14ac:dyDescent="0.25">
      <c r="A55" s="3" t="s">
        <v>126</v>
      </c>
      <c r="B55" s="3" t="s">
        <v>143</v>
      </c>
      <c r="C55" s="3">
        <v>3.83</v>
      </c>
      <c r="D55" s="3">
        <v>32.418300000000002</v>
      </c>
      <c r="E55" s="3" t="s">
        <v>144</v>
      </c>
    </row>
    <row r="56" spans="1:5" ht="17" x14ac:dyDescent="0.25">
      <c r="A56" s="3" t="s">
        <v>126</v>
      </c>
      <c r="B56" s="3" t="s">
        <v>145</v>
      </c>
      <c r="C56" s="3">
        <v>3.39</v>
      </c>
      <c r="D56" s="3">
        <v>38.840600000000002</v>
      </c>
      <c r="E56" s="3" t="s">
        <v>146</v>
      </c>
    </row>
    <row r="57" spans="1:5" ht="17" x14ac:dyDescent="0.25">
      <c r="A57" s="3" t="s">
        <v>147</v>
      </c>
      <c r="B57" s="3" t="s">
        <v>148</v>
      </c>
      <c r="C57" s="3">
        <v>2.06</v>
      </c>
      <c r="D57" s="3">
        <v>29.090399999999999</v>
      </c>
      <c r="E57" s="3" t="s">
        <v>149</v>
      </c>
    </row>
    <row r="58" spans="1:5" ht="17" x14ac:dyDescent="0.25">
      <c r="A58" s="3" t="s">
        <v>147</v>
      </c>
      <c r="B58" s="3" t="s">
        <v>150</v>
      </c>
      <c r="C58" s="3">
        <v>2.06</v>
      </c>
      <c r="D58" s="3">
        <v>35.620600000000003</v>
      </c>
      <c r="E58" s="3" t="s">
        <v>151</v>
      </c>
    </row>
    <row r="59" spans="1:5" ht="17" x14ac:dyDescent="0.25">
      <c r="A59" s="3" t="s">
        <v>147</v>
      </c>
      <c r="B59" s="3" t="s">
        <v>152</v>
      </c>
      <c r="C59" s="3">
        <v>2.1</v>
      </c>
      <c r="D59" s="3">
        <v>42.329700000000003</v>
      </c>
      <c r="E59" s="3" t="s">
        <v>153</v>
      </c>
    </row>
    <row r="60" spans="1:5" ht="17" x14ac:dyDescent="0.25">
      <c r="A60" s="3" t="s">
        <v>147</v>
      </c>
      <c r="B60" s="3" t="s">
        <v>154</v>
      </c>
      <c r="C60" s="3">
        <v>3.27</v>
      </c>
      <c r="D60" s="3">
        <v>30.860700000000001</v>
      </c>
      <c r="E60" s="3" t="s">
        <v>155</v>
      </c>
    </row>
    <row r="61" spans="1:5" ht="17" x14ac:dyDescent="0.25">
      <c r="A61" s="3" t="s">
        <v>147</v>
      </c>
      <c r="B61" s="3" t="s">
        <v>156</v>
      </c>
      <c r="C61" s="3">
        <v>3.87</v>
      </c>
      <c r="D61" s="3">
        <v>38.499400000000001</v>
      </c>
      <c r="E61" s="3" t="s">
        <v>157</v>
      </c>
    </row>
    <row r="62" spans="1:5" ht="17" x14ac:dyDescent="0.25">
      <c r="A62" s="3" t="s">
        <v>147</v>
      </c>
      <c r="B62" s="3" t="s">
        <v>158</v>
      </c>
      <c r="C62" s="3">
        <v>4.53</v>
      </c>
      <c r="D62" s="3">
        <v>41.076300000000003</v>
      </c>
      <c r="E62" s="3" t="s">
        <v>159</v>
      </c>
    </row>
    <row r="63" spans="1:5" ht="17" x14ac:dyDescent="0.25">
      <c r="A63" s="3" t="s">
        <v>160</v>
      </c>
      <c r="B63" s="3" t="s">
        <v>161</v>
      </c>
      <c r="C63" s="3">
        <v>1.25</v>
      </c>
      <c r="D63" s="3">
        <v>45.280299999999997</v>
      </c>
      <c r="E63" s="3" t="s">
        <v>162</v>
      </c>
    </row>
    <row r="64" spans="1:5" ht="17" x14ac:dyDescent="0.25">
      <c r="A64" s="3" t="s">
        <v>160</v>
      </c>
      <c r="B64" s="3" t="s">
        <v>163</v>
      </c>
      <c r="C64" s="3">
        <v>3.05</v>
      </c>
      <c r="D64" s="3">
        <v>27.959700000000002</v>
      </c>
      <c r="E64" s="3" t="s">
        <v>164</v>
      </c>
    </row>
    <row r="65" spans="1:5" ht="17" x14ac:dyDescent="0.25">
      <c r="A65" s="3" t="s">
        <v>160</v>
      </c>
      <c r="B65" s="3" t="s">
        <v>165</v>
      </c>
      <c r="C65" s="3">
        <v>2.23</v>
      </c>
      <c r="D65" s="3">
        <v>40.256700000000002</v>
      </c>
      <c r="E65" s="3" t="s">
        <v>166</v>
      </c>
    </row>
    <row r="66" spans="1:5" ht="17" x14ac:dyDescent="0.25">
      <c r="A66" s="3" t="s">
        <v>160</v>
      </c>
      <c r="B66" s="3" t="s">
        <v>167</v>
      </c>
      <c r="C66" s="3">
        <v>2.87</v>
      </c>
      <c r="D66" s="3">
        <v>45.598700000000001</v>
      </c>
      <c r="E66" s="3" t="s">
        <v>168</v>
      </c>
    </row>
    <row r="67" spans="1:5" ht="17" x14ac:dyDescent="0.25">
      <c r="A67" s="3" t="s">
        <v>160</v>
      </c>
      <c r="B67" s="3" t="s">
        <v>169</v>
      </c>
      <c r="C67" s="3">
        <v>2.46</v>
      </c>
      <c r="D67" s="3">
        <v>33.966900000000003</v>
      </c>
      <c r="E67" s="3" t="s">
        <v>170</v>
      </c>
    </row>
    <row r="68" spans="1:5" ht="17" x14ac:dyDescent="0.25">
      <c r="A68" s="3" t="s">
        <v>160</v>
      </c>
      <c r="B68" s="3" t="s">
        <v>171</v>
      </c>
      <c r="C68" s="3">
        <v>3.19</v>
      </c>
      <c r="D68" s="3">
        <v>30.307300000000001</v>
      </c>
      <c r="E68" s="3" t="s">
        <v>172</v>
      </c>
    </row>
    <row r="69" spans="1:5" ht="17" x14ac:dyDescent="0.25">
      <c r="A69" s="3" t="s">
        <v>160</v>
      </c>
      <c r="B69" s="3" t="s">
        <v>173</v>
      </c>
      <c r="C69" s="3">
        <v>3.89</v>
      </c>
      <c r="D69" s="3">
        <v>33.964300000000001</v>
      </c>
      <c r="E69" s="3" t="s">
        <v>174</v>
      </c>
    </row>
    <row r="70" spans="1:5" ht="17" x14ac:dyDescent="0.25">
      <c r="A70" s="3" t="s">
        <v>160</v>
      </c>
      <c r="B70" s="3" t="s">
        <v>175</v>
      </c>
      <c r="C70" s="3">
        <v>3.77</v>
      </c>
      <c r="D70" s="3">
        <v>51.081499999999998</v>
      </c>
      <c r="E70" s="3" t="s">
        <v>176</v>
      </c>
    </row>
    <row r="71" spans="1:5" ht="17" x14ac:dyDescent="0.25">
      <c r="A71" s="3" t="s">
        <v>160</v>
      </c>
      <c r="B71" s="3" t="s">
        <v>177</v>
      </c>
      <c r="C71" s="3">
        <v>3.77</v>
      </c>
      <c r="D71" s="3">
        <v>53.150799999999997</v>
      </c>
      <c r="E71" s="3" t="s">
        <v>178</v>
      </c>
    </row>
    <row r="72" spans="1:5" ht="17" x14ac:dyDescent="0.25">
      <c r="A72" s="3" t="s">
        <v>179</v>
      </c>
      <c r="B72" s="3" t="s">
        <v>180</v>
      </c>
      <c r="C72" s="3">
        <v>0.03</v>
      </c>
      <c r="D72" s="3">
        <v>38.783700000000003</v>
      </c>
      <c r="E72" s="3" t="s">
        <v>181</v>
      </c>
    </row>
    <row r="73" spans="1:5" ht="17" x14ac:dyDescent="0.25">
      <c r="A73" s="3" t="s">
        <v>179</v>
      </c>
      <c r="B73" s="3" t="s">
        <v>182</v>
      </c>
      <c r="C73" s="3">
        <v>3.52</v>
      </c>
      <c r="D73" s="3">
        <v>33.362699999999997</v>
      </c>
      <c r="E73" s="3" t="s">
        <v>183</v>
      </c>
    </row>
    <row r="74" spans="1:5" ht="17" x14ac:dyDescent="0.25">
      <c r="A74" s="3" t="s">
        <v>179</v>
      </c>
      <c r="B74" s="3" t="s">
        <v>184</v>
      </c>
      <c r="C74" s="3">
        <v>3.24</v>
      </c>
      <c r="D74" s="3">
        <v>32.689599999999999</v>
      </c>
      <c r="E74" s="3" t="s">
        <v>185</v>
      </c>
    </row>
    <row r="75" spans="1:5" ht="17" x14ac:dyDescent="0.25">
      <c r="A75" s="3" t="s">
        <v>179</v>
      </c>
      <c r="B75" s="3" t="s">
        <v>186</v>
      </c>
      <c r="C75" s="3">
        <v>4.22</v>
      </c>
      <c r="D75" s="3">
        <v>36.570500000000003</v>
      </c>
      <c r="E75" s="3" t="s">
        <v>187</v>
      </c>
    </row>
    <row r="76" spans="1:5" ht="17" x14ac:dyDescent="0.25">
      <c r="A76" s="3" t="s">
        <v>179</v>
      </c>
      <c r="B76" s="3" t="s">
        <v>188</v>
      </c>
      <c r="C76" s="3">
        <v>4.3600000000000003</v>
      </c>
      <c r="D76" s="3">
        <v>37.605699999999999</v>
      </c>
      <c r="E76" s="3" t="s">
        <v>189</v>
      </c>
    </row>
    <row r="77" spans="1:5" ht="17" x14ac:dyDescent="0.25">
      <c r="A77" s="3" t="s">
        <v>190</v>
      </c>
      <c r="B77" s="3" t="s">
        <v>191</v>
      </c>
      <c r="C77" s="3">
        <v>3.06</v>
      </c>
      <c r="D77" s="3">
        <v>14.3916</v>
      </c>
      <c r="E77" s="3" t="s">
        <v>192</v>
      </c>
    </row>
    <row r="78" spans="1:5" ht="17" x14ac:dyDescent="0.25">
      <c r="A78" s="3" t="s">
        <v>190</v>
      </c>
      <c r="B78" s="3" t="s">
        <v>193</v>
      </c>
      <c r="C78" s="3">
        <v>2.81</v>
      </c>
      <c r="D78" s="3">
        <v>21.489699999999999</v>
      </c>
      <c r="E78" s="3" t="s">
        <v>194</v>
      </c>
    </row>
    <row r="79" spans="1:5" ht="17" x14ac:dyDescent="0.25">
      <c r="A79" s="3" t="s">
        <v>190</v>
      </c>
      <c r="B79" s="3" t="s">
        <v>195</v>
      </c>
      <c r="C79" s="3">
        <v>3.74</v>
      </c>
      <c r="D79" s="3">
        <v>19.153099999999998</v>
      </c>
      <c r="E79" s="3" t="s">
        <v>196</v>
      </c>
    </row>
    <row r="80" spans="1:5" ht="17" x14ac:dyDescent="0.25">
      <c r="A80" s="3" t="s">
        <v>190</v>
      </c>
      <c r="B80" s="3" t="s">
        <v>197</v>
      </c>
      <c r="C80" s="3">
        <v>3.12</v>
      </c>
      <c r="D80" s="3">
        <v>24.839200000000002</v>
      </c>
      <c r="E80" s="3" t="s">
        <v>198</v>
      </c>
    </row>
    <row r="81" spans="1:5" ht="17" x14ac:dyDescent="0.25">
      <c r="A81" s="3" t="s">
        <v>190</v>
      </c>
      <c r="B81" s="3" t="s">
        <v>199</v>
      </c>
      <c r="C81" s="3">
        <v>3.92</v>
      </c>
      <c r="D81" s="3">
        <v>30.003799999999998</v>
      </c>
      <c r="E81" s="3" t="s">
        <v>194</v>
      </c>
    </row>
    <row r="82" spans="1:5" ht="17" x14ac:dyDescent="0.25">
      <c r="A82" s="3" t="s">
        <v>190</v>
      </c>
      <c r="B82" s="3" t="s">
        <v>200</v>
      </c>
      <c r="C82" s="3">
        <v>2.81</v>
      </c>
      <c r="D82" s="3">
        <v>31.601500000000001</v>
      </c>
      <c r="E82" s="3" t="s">
        <v>201</v>
      </c>
    </row>
    <row r="83" spans="1:5" ht="17" x14ac:dyDescent="0.25">
      <c r="A83" s="3" t="s">
        <v>190</v>
      </c>
      <c r="B83" s="3" t="s">
        <v>202</v>
      </c>
      <c r="C83" s="3">
        <v>3.48</v>
      </c>
      <c r="D83" s="3">
        <v>38.869199999999999</v>
      </c>
      <c r="E83" s="3" t="s">
        <v>203</v>
      </c>
    </row>
    <row r="84" spans="1:5" ht="17" x14ac:dyDescent="0.25">
      <c r="A84" s="3" t="s">
        <v>190</v>
      </c>
      <c r="B84" s="3" t="s">
        <v>204</v>
      </c>
      <c r="C84" s="3">
        <v>3.84</v>
      </c>
      <c r="D84" s="3">
        <v>37.2303</v>
      </c>
      <c r="E84" s="3" t="s">
        <v>205</v>
      </c>
    </row>
    <row r="85" spans="1:5" ht="17" x14ac:dyDescent="0.25">
      <c r="A85" s="3" t="s">
        <v>190</v>
      </c>
      <c r="B85" s="3" t="s">
        <v>206</v>
      </c>
      <c r="C85" s="3">
        <v>3.8</v>
      </c>
      <c r="D85" s="3">
        <v>46.313699999999997</v>
      </c>
      <c r="E85" s="3" t="s">
        <v>207</v>
      </c>
    </row>
    <row r="86" spans="1:5" ht="17" x14ac:dyDescent="0.25">
      <c r="A86" s="3" t="s">
        <v>190</v>
      </c>
      <c r="B86" s="3" t="s">
        <v>208</v>
      </c>
      <c r="C86" s="3">
        <v>3.16</v>
      </c>
      <c r="D86" s="3">
        <v>36.4255</v>
      </c>
      <c r="E86" s="3" t="s">
        <v>209</v>
      </c>
    </row>
    <row r="87" spans="1:5" ht="17" x14ac:dyDescent="0.25">
      <c r="A87" s="3" t="s">
        <v>190</v>
      </c>
      <c r="B87" s="3" t="s">
        <v>210</v>
      </c>
      <c r="C87" s="3">
        <v>4.2</v>
      </c>
      <c r="D87" s="3">
        <v>43.182499999999997</v>
      </c>
      <c r="E87" s="3" t="s">
        <v>211</v>
      </c>
    </row>
    <row r="88" spans="1:5" ht="17" x14ac:dyDescent="0.25">
      <c r="A88" s="3" t="s">
        <v>190</v>
      </c>
      <c r="B88" s="3" t="s">
        <v>212</v>
      </c>
      <c r="C88" s="3">
        <v>3.89</v>
      </c>
      <c r="D88" s="3">
        <v>46.09</v>
      </c>
      <c r="E88" s="3" t="s">
        <v>213</v>
      </c>
    </row>
    <row r="89" spans="1:5" ht="17" x14ac:dyDescent="0.25">
      <c r="A89" s="3" t="s">
        <v>190</v>
      </c>
      <c r="B89" s="3" t="s">
        <v>214</v>
      </c>
      <c r="C89" s="3">
        <v>4.2300000000000004</v>
      </c>
      <c r="D89" s="3">
        <v>44.133600000000001</v>
      </c>
      <c r="E89" s="3" t="s">
        <v>215</v>
      </c>
    </row>
    <row r="90" spans="1:5" ht="17" x14ac:dyDescent="0.25">
      <c r="A90" s="3" t="s">
        <v>216</v>
      </c>
      <c r="B90" s="3" t="s">
        <v>217</v>
      </c>
      <c r="C90" s="3">
        <v>2.23</v>
      </c>
      <c r="D90" s="3">
        <v>26.714700000000001</v>
      </c>
      <c r="E90" s="3" t="s">
        <v>218</v>
      </c>
    </row>
    <row r="91" spans="1:5" ht="17" x14ac:dyDescent="0.25">
      <c r="A91" s="3" t="s">
        <v>216</v>
      </c>
      <c r="B91" s="3" t="s">
        <v>219</v>
      </c>
      <c r="C91" s="3">
        <v>3.66</v>
      </c>
      <c r="D91" s="3">
        <v>29.105599999999999</v>
      </c>
      <c r="E91" s="3" t="s">
        <v>220</v>
      </c>
    </row>
    <row r="92" spans="1:5" ht="17" x14ac:dyDescent="0.25">
      <c r="A92" s="3" t="s">
        <v>216</v>
      </c>
      <c r="B92" s="3" t="s">
        <v>221</v>
      </c>
      <c r="C92" s="3">
        <v>3.83</v>
      </c>
      <c r="D92" s="3">
        <v>26.9557</v>
      </c>
      <c r="E92" s="3" t="s">
        <v>222</v>
      </c>
    </row>
    <row r="93" spans="1:5" ht="17" x14ac:dyDescent="0.25">
      <c r="A93" s="3" t="s">
        <v>216</v>
      </c>
      <c r="B93" s="3" t="s">
        <v>223</v>
      </c>
      <c r="C93" s="3">
        <v>4.63</v>
      </c>
      <c r="D93" s="3">
        <v>26.527100000000001</v>
      </c>
      <c r="E93" s="3" t="s">
        <v>224</v>
      </c>
    </row>
    <row r="94" spans="1:5" ht="17" x14ac:dyDescent="0.25">
      <c r="A94" s="3" t="s">
        <v>216</v>
      </c>
      <c r="B94" s="3" t="s">
        <v>225</v>
      </c>
      <c r="C94" s="3">
        <v>4.13</v>
      </c>
      <c r="D94" s="3">
        <v>26.018599999999999</v>
      </c>
      <c r="E94" s="3" t="s">
        <v>226</v>
      </c>
    </row>
    <row r="95" spans="1:5" ht="17" x14ac:dyDescent="0.25">
      <c r="A95" s="3" t="s">
        <v>216</v>
      </c>
      <c r="B95" s="3" t="s">
        <v>227</v>
      </c>
      <c r="C95" s="3">
        <v>4.13</v>
      </c>
      <c r="D95" s="3">
        <v>31.992000000000001</v>
      </c>
      <c r="E95" s="3" t="s">
        <v>228</v>
      </c>
    </row>
    <row r="96" spans="1:5" ht="17" x14ac:dyDescent="0.25">
      <c r="A96" s="3" t="s">
        <v>216</v>
      </c>
      <c r="B96" s="3" t="s">
        <v>229</v>
      </c>
      <c r="C96" s="3">
        <v>4.96</v>
      </c>
      <c r="D96" s="3">
        <v>29.9877</v>
      </c>
      <c r="E96" s="3" t="s">
        <v>230</v>
      </c>
    </row>
    <row r="97" spans="1:5" ht="17" x14ac:dyDescent="0.25">
      <c r="A97" s="3" t="s">
        <v>231</v>
      </c>
      <c r="B97" s="3" t="s">
        <v>232</v>
      </c>
      <c r="C97" s="3">
        <v>-0.05</v>
      </c>
      <c r="D97" s="3">
        <v>19.182500000000001</v>
      </c>
      <c r="E97" s="3" t="s">
        <v>233</v>
      </c>
    </row>
    <row r="98" spans="1:5" ht="17" x14ac:dyDescent="0.25">
      <c r="A98" s="3" t="s">
        <v>231</v>
      </c>
      <c r="B98" s="3" t="s">
        <v>234</v>
      </c>
      <c r="C98" s="3">
        <v>3.49</v>
      </c>
      <c r="D98" s="3">
        <v>40.390700000000002</v>
      </c>
      <c r="E98" s="3" t="s">
        <v>235</v>
      </c>
    </row>
    <row r="99" spans="1:5" ht="17" x14ac:dyDescent="0.25">
      <c r="A99" s="3" t="s">
        <v>231</v>
      </c>
      <c r="B99" s="3" t="s">
        <v>236</v>
      </c>
      <c r="C99" s="3">
        <v>3.03</v>
      </c>
      <c r="D99" s="3">
        <v>38.318300000000001</v>
      </c>
      <c r="E99" s="3" t="s">
        <v>237</v>
      </c>
    </row>
    <row r="100" spans="1:5" ht="17" x14ac:dyDescent="0.25">
      <c r="A100" s="3" t="s">
        <v>231</v>
      </c>
      <c r="B100" s="3" t="s">
        <v>238</v>
      </c>
      <c r="C100" s="3">
        <v>3.48</v>
      </c>
      <c r="D100" s="3">
        <v>33.1753</v>
      </c>
      <c r="E100" s="3" t="s">
        <v>239</v>
      </c>
    </row>
    <row r="101" spans="1:5" ht="17" x14ac:dyDescent="0.25">
      <c r="A101" s="3" t="s">
        <v>231</v>
      </c>
      <c r="B101" s="3" t="s">
        <v>240</v>
      </c>
      <c r="C101" s="3">
        <v>2.37</v>
      </c>
      <c r="D101" s="3">
        <v>27.0733</v>
      </c>
      <c r="E101" s="3" t="s">
        <v>241</v>
      </c>
    </row>
    <row r="102" spans="1:5" ht="17" x14ac:dyDescent="0.25">
      <c r="A102" s="3" t="s">
        <v>231</v>
      </c>
      <c r="B102" s="3" t="s">
        <v>242</v>
      </c>
      <c r="C102" s="3">
        <v>2.68</v>
      </c>
      <c r="D102" s="3">
        <v>18.399899999999999</v>
      </c>
      <c r="E102" s="3" t="s">
        <v>243</v>
      </c>
    </row>
    <row r="103" spans="1:5" ht="17" x14ac:dyDescent="0.25">
      <c r="A103" s="3" t="s">
        <v>231</v>
      </c>
      <c r="B103" s="3" t="s">
        <v>244</v>
      </c>
      <c r="C103" s="3">
        <v>3.57</v>
      </c>
      <c r="D103" s="3">
        <v>30.526399999999999</v>
      </c>
      <c r="E103" s="3" t="s">
        <v>245</v>
      </c>
    </row>
    <row r="104" spans="1:5" ht="17" x14ac:dyDescent="0.25">
      <c r="A104" s="3" t="s">
        <v>246</v>
      </c>
      <c r="B104" s="3" t="s">
        <v>247</v>
      </c>
      <c r="C104" s="3">
        <v>2.9</v>
      </c>
      <c r="D104" s="3">
        <v>38.318600000000004</v>
      </c>
      <c r="E104" s="3" t="s">
        <v>248</v>
      </c>
    </row>
    <row r="105" spans="1:5" ht="17" x14ac:dyDescent="0.25">
      <c r="A105" s="3" t="s">
        <v>249</v>
      </c>
      <c r="B105" s="3" t="s">
        <v>250</v>
      </c>
      <c r="C105" s="3">
        <v>1.35</v>
      </c>
      <c r="D105" s="3">
        <v>11.9672</v>
      </c>
      <c r="E105" s="3" t="s">
        <v>251</v>
      </c>
    </row>
    <row r="106" spans="1:5" ht="17" x14ac:dyDescent="0.25">
      <c r="A106" s="3" t="s">
        <v>249</v>
      </c>
      <c r="B106" s="3" t="s">
        <v>252</v>
      </c>
      <c r="C106" s="3">
        <v>2.14</v>
      </c>
      <c r="D106" s="3">
        <v>14.571899999999999</v>
      </c>
      <c r="E106" s="3" t="s">
        <v>253</v>
      </c>
    </row>
    <row r="107" spans="1:5" ht="17" x14ac:dyDescent="0.25">
      <c r="A107" s="3" t="s">
        <v>249</v>
      </c>
      <c r="B107" s="3" t="s">
        <v>254</v>
      </c>
      <c r="C107" s="3">
        <v>2.0099999999999998</v>
      </c>
      <c r="D107" s="3">
        <v>19.8415</v>
      </c>
      <c r="E107" s="3" t="s">
        <v>255</v>
      </c>
    </row>
    <row r="108" spans="1:5" ht="17" x14ac:dyDescent="0.25">
      <c r="A108" s="3" t="s">
        <v>249</v>
      </c>
      <c r="B108" s="3" t="s">
        <v>256</v>
      </c>
      <c r="C108" s="3">
        <v>2.56</v>
      </c>
      <c r="D108" s="3">
        <v>20.523700000000002</v>
      </c>
      <c r="E108" s="3" t="s">
        <v>257</v>
      </c>
    </row>
    <row r="109" spans="1:5" ht="17" x14ac:dyDescent="0.25">
      <c r="A109" s="3" t="s">
        <v>249</v>
      </c>
      <c r="B109" s="3" t="s">
        <v>258</v>
      </c>
      <c r="C109" s="3">
        <v>2.98</v>
      </c>
      <c r="D109" s="3">
        <v>23.417200000000001</v>
      </c>
      <c r="E109" s="3" t="s">
        <v>259</v>
      </c>
    </row>
    <row r="110" spans="1:5" ht="17" x14ac:dyDescent="0.25">
      <c r="A110" s="3" t="s">
        <v>249</v>
      </c>
      <c r="B110" s="3" t="s">
        <v>260</v>
      </c>
      <c r="C110" s="3">
        <v>3.44</v>
      </c>
      <c r="D110" s="3">
        <v>23.417200000000001</v>
      </c>
      <c r="E110" s="3" t="s">
        <v>261</v>
      </c>
    </row>
    <row r="111" spans="1:5" ht="17" x14ac:dyDescent="0.25">
      <c r="A111" s="3" t="s">
        <v>249</v>
      </c>
      <c r="B111" s="3" t="s">
        <v>262</v>
      </c>
      <c r="C111" s="3">
        <v>3.51</v>
      </c>
      <c r="D111" s="3">
        <v>16.760200000000001</v>
      </c>
      <c r="E111" s="3" t="s">
        <v>263</v>
      </c>
    </row>
    <row r="112" spans="1:5" ht="17" x14ac:dyDescent="0.25">
      <c r="A112" s="3" t="s">
        <v>249</v>
      </c>
      <c r="B112" s="3" t="s">
        <v>264</v>
      </c>
      <c r="C112" s="3">
        <v>3.33</v>
      </c>
      <c r="D112" s="3">
        <v>15.4297</v>
      </c>
      <c r="E112" s="3" t="s">
        <v>265</v>
      </c>
    </row>
    <row r="113" spans="1:5" ht="17" x14ac:dyDescent="0.25">
      <c r="A113" s="3" t="s">
        <v>249</v>
      </c>
      <c r="B113" s="3" t="s">
        <v>266</v>
      </c>
      <c r="C113" s="3">
        <v>3.88</v>
      </c>
      <c r="D113" s="3">
        <v>26.007400000000001</v>
      </c>
      <c r="E113" s="3" t="s">
        <v>267</v>
      </c>
    </row>
    <row r="114" spans="1:5" ht="17" x14ac:dyDescent="0.25">
      <c r="A114" s="3" t="s">
        <v>268</v>
      </c>
      <c r="B114" s="3" t="s">
        <v>269</v>
      </c>
      <c r="C114" s="3">
        <v>4.26</v>
      </c>
      <c r="D114" s="3">
        <v>11.8576</v>
      </c>
      <c r="E114" s="3" t="s">
        <v>270</v>
      </c>
    </row>
    <row r="115" spans="1:5" ht="17" x14ac:dyDescent="0.25">
      <c r="A115" s="3" t="s">
        <v>268</v>
      </c>
      <c r="B115" s="3" t="s">
        <v>271</v>
      </c>
      <c r="C115" s="3">
        <v>3.53</v>
      </c>
      <c r="D115" s="3">
        <v>9.1824999999999992</v>
      </c>
      <c r="E115" s="3" t="s">
        <v>272</v>
      </c>
    </row>
    <row r="116" spans="1:5" ht="17" x14ac:dyDescent="0.25">
      <c r="A116" s="3" t="s">
        <v>268</v>
      </c>
      <c r="B116" s="3" t="s">
        <v>273</v>
      </c>
      <c r="C116" s="3">
        <v>4.67</v>
      </c>
      <c r="D116" s="3">
        <v>21.514500000000002</v>
      </c>
      <c r="E116" s="3" t="s">
        <v>274</v>
      </c>
    </row>
    <row r="117" spans="1:5" ht="17" x14ac:dyDescent="0.25">
      <c r="A117" s="3" t="s">
        <v>268</v>
      </c>
      <c r="B117" s="3" t="s">
        <v>275</v>
      </c>
      <c r="C117" s="3">
        <v>3.94</v>
      </c>
      <c r="D117" s="3">
        <v>18.142600000000002</v>
      </c>
      <c r="E117" s="3" t="s">
        <v>276</v>
      </c>
    </row>
    <row r="118" spans="1:5" ht="17" x14ac:dyDescent="0.25">
      <c r="A118" s="3" t="s">
        <v>268</v>
      </c>
      <c r="B118" s="3" t="s">
        <v>277</v>
      </c>
      <c r="C118" s="3">
        <v>4.03</v>
      </c>
      <c r="D118" s="3">
        <v>28.27</v>
      </c>
      <c r="E118" s="3" t="s">
        <v>278</v>
      </c>
    </row>
    <row r="119" spans="1:5" ht="17" x14ac:dyDescent="0.25">
      <c r="A119" s="3" t="s">
        <v>279</v>
      </c>
      <c r="B119" s="3" t="s">
        <v>280</v>
      </c>
      <c r="C119" s="3">
        <v>1.58</v>
      </c>
      <c r="D119" s="3">
        <v>31.888300000000001</v>
      </c>
      <c r="E119" s="3" t="s">
        <v>281</v>
      </c>
    </row>
    <row r="120" spans="1:5" ht="17" x14ac:dyDescent="0.25">
      <c r="A120" s="3" t="s">
        <v>279</v>
      </c>
      <c r="B120" s="3" t="s">
        <v>282</v>
      </c>
      <c r="C120" s="3">
        <v>1.1599999999999999</v>
      </c>
      <c r="D120" s="3">
        <v>28.026199999999999</v>
      </c>
      <c r="E120" s="3" t="s">
        <v>283</v>
      </c>
    </row>
    <row r="121" spans="1:5" ht="17" x14ac:dyDescent="0.25">
      <c r="A121" s="3" t="s">
        <v>279</v>
      </c>
      <c r="B121" s="3" t="s">
        <v>284</v>
      </c>
      <c r="C121" s="3">
        <v>1.93</v>
      </c>
      <c r="D121" s="3">
        <v>16.399000000000001</v>
      </c>
      <c r="E121" s="3" t="s">
        <v>285</v>
      </c>
    </row>
    <row r="122" spans="1:5" ht="17" x14ac:dyDescent="0.25">
      <c r="A122" s="3" t="s">
        <v>279</v>
      </c>
      <c r="B122" s="3" t="s">
        <v>286</v>
      </c>
      <c r="C122" s="3">
        <v>3.53</v>
      </c>
      <c r="D122" s="3">
        <v>21.982299999999999</v>
      </c>
      <c r="E122" s="3" t="s">
        <v>287</v>
      </c>
    </row>
    <row r="123" spans="1:5" ht="17" x14ac:dyDescent="0.25">
      <c r="A123" s="3" t="s">
        <v>279</v>
      </c>
      <c r="B123" s="3" t="s">
        <v>288</v>
      </c>
      <c r="C123" s="3">
        <v>3.06</v>
      </c>
      <c r="D123" s="3">
        <v>25.116399999999999</v>
      </c>
      <c r="E123" s="3" t="s">
        <v>289</v>
      </c>
    </row>
    <row r="124" spans="1:5" ht="17" x14ac:dyDescent="0.25">
      <c r="A124" s="3" t="s">
        <v>279</v>
      </c>
      <c r="B124" s="3" t="s">
        <v>290</v>
      </c>
      <c r="C124" s="3">
        <v>3.29</v>
      </c>
      <c r="D124" s="3">
        <v>22.514399999999998</v>
      </c>
      <c r="E124" s="3" t="s">
        <v>291</v>
      </c>
    </row>
    <row r="125" spans="1:5" ht="17" x14ac:dyDescent="0.25">
      <c r="A125" s="3" t="s">
        <v>279</v>
      </c>
      <c r="B125" s="3" t="s">
        <v>292</v>
      </c>
      <c r="C125" s="3">
        <v>2.88</v>
      </c>
      <c r="D125" s="3">
        <v>22.506599999999999</v>
      </c>
      <c r="E125" s="3" t="s">
        <v>293</v>
      </c>
    </row>
    <row r="126" spans="1:5" ht="17" x14ac:dyDescent="0.25">
      <c r="A126" s="3" t="s">
        <v>279</v>
      </c>
      <c r="B126" s="3" t="s">
        <v>294</v>
      </c>
      <c r="C126" s="3">
        <v>3.35</v>
      </c>
      <c r="D126" s="3">
        <v>12.8955</v>
      </c>
      <c r="E126" s="3" t="s">
        <v>295</v>
      </c>
    </row>
    <row r="127" spans="1:5" ht="17" x14ac:dyDescent="0.25">
      <c r="A127" s="3" t="s">
        <v>296</v>
      </c>
      <c r="B127" s="3" t="s">
        <v>297</v>
      </c>
      <c r="C127" s="3">
        <v>0.87</v>
      </c>
      <c r="D127" s="3">
        <v>16.5092</v>
      </c>
      <c r="E127" s="3" t="s">
        <v>298</v>
      </c>
    </row>
    <row r="128" spans="1:5" ht="17" x14ac:dyDescent="0.25">
      <c r="A128" s="3" t="s">
        <v>296</v>
      </c>
      <c r="B128" s="3" t="s">
        <v>299</v>
      </c>
      <c r="C128" s="3">
        <v>1.65</v>
      </c>
      <c r="D128" s="3">
        <v>28.607399999999998</v>
      </c>
      <c r="E128" s="3" t="s">
        <v>300</v>
      </c>
    </row>
    <row r="129" spans="1:5" ht="17" x14ac:dyDescent="0.25">
      <c r="A129" s="3" t="s">
        <v>296</v>
      </c>
      <c r="B129" s="3" t="s">
        <v>301</v>
      </c>
      <c r="C129" s="3">
        <v>3.65</v>
      </c>
      <c r="D129" s="3">
        <v>15.627700000000001</v>
      </c>
      <c r="E129" s="3" t="s">
        <v>302</v>
      </c>
    </row>
    <row r="130" spans="1:5" ht="17" x14ac:dyDescent="0.25">
      <c r="A130" s="3" t="s">
        <v>296</v>
      </c>
      <c r="B130" s="3" t="s">
        <v>303</v>
      </c>
      <c r="C130" s="3">
        <v>3.76</v>
      </c>
      <c r="D130" s="3">
        <v>17.350300000000001</v>
      </c>
      <c r="E130" s="3" t="s">
        <v>304</v>
      </c>
    </row>
    <row r="131" spans="1:5" ht="17" x14ac:dyDescent="0.25">
      <c r="A131" s="3" t="s">
        <v>296</v>
      </c>
      <c r="B131" s="3" t="s">
        <v>305</v>
      </c>
      <c r="C131" s="3">
        <v>3.53</v>
      </c>
      <c r="D131" s="3">
        <v>19.170300000000001</v>
      </c>
      <c r="E131" s="3" t="s">
        <v>306</v>
      </c>
    </row>
    <row r="132" spans="1:5" ht="17" x14ac:dyDescent="0.25">
      <c r="A132" s="3" t="s">
        <v>296</v>
      </c>
      <c r="B132" s="3" t="s">
        <v>307</v>
      </c>
      <c r="C132" s="3">
        <v>2.97</v>
      </c>
      <c r="D132" s="3">
        <v>21.1448</v>
      </c>
      <c r="E132" s="3" t="s">
        <v>308</v>
      </c>
    </row>
    <row r="133" spans="1:5" ht="17" x14ac:dyDescent="0.25">
      <c r="A133" s="3" t="s">
        <v>296</v>
      </c>
      <c r="B133" s="3" t="s">
        <v>309</v>
      </c>
      <c r="C133" s="3">
        <v>2.87</v>
      </c>
      <c r="D133" s="3">
        <v>24.1052</v>
      </c>
      <c r="E133" s="3" t="s">
        <v>310</v>
      </c>
    </row>
    <row r="134" spans="1:5" ht="17" x14ac:dyDescent="0.25">
      <c r="A134" s="3" t="s">
        <v>296</v>
      </c>
      <c r="B134" s="3" t="s">
        <v>311</v>
      </c>
      <c r="C134" s="3">
        <v>3.4</v>
      </c>
      <c r="D134" s="3">
        <v>15.852600000000001</v>
      </c>
      <c r="E134" s="3" t="s">
        <v>312</v>
      </c>
    </row>
    <row r="135" spans="1:5" ht="17" x14ac:dyDescent="0.25">
      <c r="A135" s="3" t="s">
        <v>296</v>
      </c>
      <c r="B135" s="3" t="s">
        <v>313</v>
      </c>
      <c r="C135" s="3">
        <v>3.41</v>
      </c>
      <c r="D135" s="3">
        <v>12.942299999999999</v>
      </c>
      <c r="E135" s="3" t="s">
        <v>314</v>
      </c>
    </row>
    <row r="136" spans="1:5" ht="17" x14ac:dyDescent="0.25">
      <c r="A136" s="3" t="s">
        <v>296</v>
      </c>
      <c r="B136" s="3" t="s">
        <v>315</v>
      </c>
      <c r="C136" s="3">
        <v>3.61</v>
      </c>
      <c r="D136" s="3">
        <v>9.8611000000000004</v>
      </c>
      <c r="E136" s="3" t="s">
        <v>316</v>
      </c>
    </row>
    <row r="137" spans="1:5" ht="17" x14ac:dyDescent="0.25">
      <c r="A137" s="3" t="s">
        <v>317</v>
      </c>
      <c r="B137" s="3" t="s">
        <v>318</v>
      </c>
      <c r="C137" s="3">
        <v>2</v>
      </c>
      <c r="D137" s="3">
        <v>23.462499999999999</v>
      </c>
      <c r="E137" s="3" t="s">
        <v>319</v>
      </c>
    </row>
    <row r="138" spans="1:5" ht="17" x14ac:dyDescent="0.25">
      <c r="A138" s="3" t="s">
        <v>317</v>
      </c>
      <c r="B138" s="3" t="s">
        <v>320</v>
      </c>
      <c r="C138" s="3">
        <v>2.64</v>
      </c>
      <c r="D138" s="3">
        <v>20.8081</v>
      </c>
      <c r="E138" s="3" t="s">
        <v>321</v>
      </c>
    </row>
    <row r="139" spans="1:5" ht="17" x14ac:dyDescent="0.25">
      <c r="A139" s="3" t="s">
        <v>317</v>
      </c>
      <c r="B139" s="3" t="s">
        <v>322</v>
      </c>
      <c r="C139" s="3">
        <v>3.86</v>
      </c>
      <c r="D139" s="3">
        <v>19.293900000000001</v>
      </c>
      <c r="E139" s="3" t="s">
        <v>323</v>
      </c>
    </row>
    <row r="140" spans="1:5" ht="17" x14ac:dyDescent="0.25">
      <c r="A140" s="3" t="s">
        <v>317</v>
      </c>
      <c r="B140" s="3" t="s">
        <v>324</v>
      </c>
      <c r="C140" s="3">
        <v>3.63</v>
      </c>
      <c r="D140" s="3">
        <v>27.607600000000001</v>
      </c>
      <c r="E140" s="3" t="s">
        <v>325</v>
      </c>
    </row>
    <row r="141" spans="1:5" ht="17" x14ac:dyDescent="0.25">
      <c r="A141" s="3" t="s">
        <v>326</v>
      </c>
      <c r="B141" s="3" t="s">
        <v>327</v>
      </c>
      <c r="C141" s="3">
        <v>3.42</v>
      </c>
      <c r="D141" s="3">
        <v>29.578499999999998</v>
      </c>
      <c r="E141" s="3" t="s">
        <v>328</v>
      </c>
    </row>
    <row r="142" spans="1:5" ht="17" x14ac:dyDescent="0.25">
      <c r="A142" s="3" t="s">
        <v>326</v>
      </c>
      <c r="B142" s="3" t="s">
        <v>329</v>
      </c>
      <c r="C142" s="3">
        <v>3</v>
      </c>
      <c r="D142" s="3">
        <v>34.741599999999998</v>
      </c>
      <c r="E142" s="3" t="s">
        <v>330</v>
      </c>
    </row>
    <row r="143" spans="1:5" ht="17" x14ac:dyDescent="0.25">
      <c r="A143" s="3" t="s">
        <v>326</v>
      </c>
      <c r="B143" s="3" t="s">
        <v>331</v>
      </c>
      <c r="C143" s="3">
        <v>4</v>
      </c>
      <c r="D143" s="3">
        <v>33.723500000000001</v>
      </c>
      <c r="E143" s="3" t="s">
        <v>332</v>
      </c>
    </row>
    <row r="144" spans="1:5" ht="17" x14ac:dyDescent="0.25">
      <c r="A144" s="3" t="s">
        <v>333</v>
      </c>
      <c r="B144" s="3" t="s">
        <v>334</v>
      </c>
      <c r="C144" s="3">
        <v>3.82</v>
      </c>
      <c r="D144" s="3">
        <v>2.0908000000000002</v>
      </c>
      <c r="E144" s="3" t="s">
        <v>335</v>
      </c>
    </row>
    <row r="145" spans="1:5" ht="17" x14ac:dyDescent="0.25">
      <c r="A145" s="3" t="s">
        <v>333</v>
      </c>
      <c r="B145" s="3" t="s">
        <v>336</v>
      </c>
      <c r="C145" s="3">
        <v>3.69</v>
      </c>
      <c r="D145" s="3">
        <v>3.2858999999999998</v>
      </c>
      <c r="E145" s="3" t="s">
        <v>337</v>
      </c>
    </row>
    <row r="146" spans="1:5" ht="17" x14ac:dyDescent="0.25">
      <c r="A146" s="3" t="s">
        <v>333</v>
      </c>
      <c r="B146" s="3" t="s">
        <v>338</v>
      </c>
      <c r="C146" s="3">
        <v>4.43</v>
      </c>
      <c r="D146" s="3">
        <v>5.6281999999999996</v>
      </c>
      <c r="E146" s="3" t="s">
        <v>339</v>
      </c>
    </row>
    <row r="147" spans="1:5" ht="17" x14ac:dyDescent="0.25">
      <c r="A147" s="3" t="s">
        <v>333</v>
      </c>
      <c r="B147" s="3" t="s">
        <v>340</v>
      </c>
      <c r="C147" s="3">
        <v>4.2699999999999996</v>
      </c>
      <c r="D147" s="3">
        <v>7.5955000000000004</v>
      </c>
      <c r="E147" s="3" t="s">
        <v>341</v>
      </c>
    </row>
    <row r="148" spans="1:5" ht="17" x14ac:dyDescent="0.25">
      <c r="A148" s="3" t="s">
        <v>333</v>
      </c>
      <c r="B148" s="3" t="s">
        <v>342</v>
      </c>
      <c r="C148" s="3">
        <v>3.62</v>
      </c>
      <c r="D148" s="3">
        <v>15.345700000000001</v>
      </c>
      <c r="E148" s="3" t="s">
        <v>343</v>
      </c>
    </row>
    <row r="149" spans="1:5" ht="17" x14ac:dyDescent="0.25">
      <c r="A149" s="3" t="s">
        <v>333</v>
      </c>
      <c r="B149" s="3" t="s">
        <v>344</v>
      </c>
      <c r="C149" s="3">
        <v>4.2699999999999996</v>
      </c>
      <c r="D149" s="3">
        <v>6.7382</v>
      </c>
      <c r="E149" s="3" t="s">
        <v>345</v>
      </c>
    </row>
    <row r="150" spans="1:5" ht="17" x14ac:dyDescent="0.25">
      <c r="A150" s="3" t="s">
        <v>333</v>
      </c>
      <c r="B150" s="3" t="s">
        <v>346</v>
      </c>
      <c r="C150" s="3">
        <v>4.13</v>
      </c>
      <c r="D150" s="3">
        <v>1.9534</v>
      </c>
      <c r="E150" s="3" t="s">
        <v>347</v>
      </c>
    </row>
    <row r="151" spans="1:5" ht="17" x14ac:dyDescent="0.25">
      <c r="A151" s="3" t="s">
        <v>333</v>
      </c>
      <c r="B151" s="3" t="s">
        <v>348</v>
      </c>
      <c r="C151" s="3">
        <v>4.95</v>
      </c>
      <c r="D151" s="3">
        <v>1.4025000000000001</v>
      </c>
      <c r="E151" s="3" t="s">
        <v>349</v>
      </c>
    </row>
    <row r="152" spans="1:5" ht="17" x14ac:dyDescent="0.25">
      <c r="A152" s="3" t="s">
        <v>333</v>
      </c>
      <c r="B152" s="3" t="s">
        <v>350</v>
      </c>
      <c r="C152" s="3">
        <v>4.51</v>
      </c>
      <c r="D152" s="3">
        <v>27.0838</v>
      </c>
      <c r="E152" s="3" t="s">
        <v>351</v>
      </c>
    </row>
    <row r="153" spans="1:5" ht="17" x14ac:dyDescent="0.25">
      <c r="A153" s="3" t="s">
        <v>333</v>
      </c>
      <c r="B153" s="3" t="s">
        <v>352</v>
      </c>
      <c r="C153" s="3">
        <v>4.83</v>
      </c>
      <c r="D153" s="3">
        <v>11.4094</v>
      </c>
      <c r="E153" s="3" t="s">
        <v>353</v>
      </c>
    </row>
    <row r="154" spans="1:5" ht="17" x14ac:dyDescent="0.25">
      <c r="A154" s="3" t="s">
        <v>333</v>
      </c>
      <c r="B154" s="3" t="s">
        <v>354</v>
      </c>
      <c r="C154" s="3">
        <v>4.4400000000000004</v>
      </c>
      <c r="D154" s="3">
        <v>5.9248000000000003</v>
      </c>
      <c r="E154" s="3" t="s">
        <v>355</v>
      </c>
    </row>
    <row r="155" spans="1:5" ht="17" x14ac:dyDescent="0.25">
      <c r="A155" s="3" t="s">
        <v>333</v>
      </c>
      <c r="B155" s="3" t="s">
        <v>356</v>
      </c>
      <c r="C155" s="3">
        <v>4.33</v>
      </c>
      <c r="D155" s="3">
        <v>9.6377000000000006</v>
      </c>
      <c r="E155" s="3" t="s">
        <v>357</v>
      </c>
    </row>
    <row r="156" spans="1:5" ht="17" x14ac:dyDescent="0.25">
      <c r="A156" s="3" t="s">
        <v>333</v>
      </c>
      <c r="B156" s="3" t="s">
        <v>358</v>
      </c>
      <c r="C156" s="3">
        <v>4.26</v>
      </c>
      <c r="D156" s="3">
        <v>9.8112999999999992</v>
      </c>
      <c r="E156" s="3" t="s">
        <v>359</v>
      </c>
    </row>
    <row r="157" spans="1:5" ht="17" x14ac:dyDescent="0.25">
      <c r="A157" s="3" t="s">
        <v>333</v>
      </c>
      <c r="B157" s="3" t="s">
        <v>360</v>
      </c>
      <c r="C157" s="3">
        <v>5.5</v>
      </c>
      <c r="D157" s="3">
        <v>29.714600000000001</v>
      </c>
      <c r="E157" s="3" t="s">
        <v>361</v>
      </c>
    </row>
    <row r="158" spans="1:5" ht="17" x14ac:dyDescent="0.25">
      <c r="A158" s="3" t="s">
        <v>333</v>
      </c>
      <c r="B158" s="3" t="s">
        <v>362</v>
      </c>
      <c r="C158" s="3">
        <v>4.75</v>
      </c>
      <c r="D158" s="3">
        <v>23.605599999999999</v>
      </c>
      <c r="E158" s="3" t="s">
        <v>363</v>
      </c>
    </row>
    <row r="159" spans="1:5" ht="17" x14ac:dyDescent="0.25">
      <c r="A159" s="3" t="s">
        <v>333</v>
      </c>
      <c r="B159" s="3" t="s">
        <v>364</v>
      </c>
      <c r="C159" s="3">
        <v>4.66</v>
      </c>
      <c r="D159" s="3">
        <v>23.591699999999999</v>
      </c>
      <c r="E159" s="3" t="s">
        <v>365</v>
      </c>
    </row>
    <row r="160" spans="1:5" ht="17" x14ac:dyDescent="0.25">
      <c r="A160" s="3" t="s">
        <v>333</v>
      </c>
      <c r="B160" s="3" t="s">
        <v>366</v>
      </c>
      <c r="C160" s="3">
        <v>4.03</v>
      </c>
      <c r="D160" s="3">
        <v>29.906500000000001</v>
      </c>
      <c r="E160" s="3" t="s">
        <v>367</v>
      </c>
    </row>
    <row r="161" spans="1:5" ht="17" x14ac:dyDescent="0.25">
      <c r="A161" s="3" t="s">
        <v>368</v>
      </c>
      <c r="B161" s="3" t="s">
        <v>369</v>
      </c>
      <c r="C161" s="3">
        <v>2.48</v>
      </c>
      <c r="D161" s="3">
        <v>15.205299999999999</v>
      </c>
      <c r="E161" s="3" t="s">
        <v>370</v>
      </c>
    </row>
    <row r="162" spans="1:5" ht="17" x14ac:dyDescent="0.25">
      <c r="A162" s="3" t="s">
        <v>368</v>
      </c>
      <c r="B162" s="3" t="s">
        <v>371</v>
      </c>
      <c r="C162" s="3">
        <v>2.42</v>
      </c>
      <c r="D162" s="3">
        <v>28.082799999999999</v>
      </c>
      <c r="E162" s="3" t="s">
        <v>372</v>
      </c>
    </row>
    <row r="163" spans="1:5" ht="17" x14ac:dyDescent="0.25">
      <c r="A163" s="3" t="s">
        <v>368</v>
      </c>
      <c r="B163" s="3" t="s">
        <v>373</v>
      </c>
      <c r="C163" s="3">
        <v>2.84</v>
      </c>
      <c r="D163" s="3">
        <v>15.1837</v>
      </c>
      <c r="E163" s="3" t="s">
        <v>374</v>
      </c>
    </row>
    <row r="164" spans="1:5" ht="17" x14ac:dyDescent="0.25">
      <c r="A164" s="3" t="s">
        <v>368</v>
      </c>
      <c r="B164" s="3" t="s">
        <v>375</v>
      </c>
      <c r="C164" s="3">
        <v>2.38</v>
      </c>
      <c r="D164" s="3">
        <v>9.875</v>
      </c>
      <c r="E164" s="3" t="s">
        <v>376</v>
      </c>
    </row>
    <row r="165" spans="1:5" ht="17" x14ac:dyDescent="0.25">
      <c r="A165" s="3" t="s">
        <v>368</v>
      </c>
      <c r="B165" s="3" t="s">
        <v>377</v>
      </c>
      <c r="C165" s="3">
        <v>3.41</v>
      </c>
      <c r="D165" s="3">
        <v>10.9611</v>
      </c>
      <c r="E165" s="3" t="s">
        <v>378</v>
      </c>
    </row>
    <row r="166" spans="1:5" ht="17" x14ac:dyDescent="0.25">
      <c r="A166" s="3" t="s">
        <v>368</v>
      </c>
      <c r="B166" s="3" t="s">
        <v>379</v>
      </c>
      <c r="C166" s="3">
        <v>2.95</v>
      </c>
      <c r="D166" s="3">
        <v>30.2532</v>
      </c>
      <c r="E166" s="3" t="s">
        <v>380</v>
      </c>
    </row>
    <row r="167" spans="1:5" ht="17" x14ac:dyDescent="0.25">
      <c r="A167" s="3" t="s">
        <v>368</v>
      </c>
      <c r="B167" s="3" t="s">
        <v>381</v>
      </c>
      <c r="C167" s="3">
        <v>3.52</v>
      </c>
      <c r="D167" s="3">
        <v>6.4454000000000002</v>
      </c>
      <c r="E167" s="3" t="s">
        <v>382</v>
      </c>
    </row>
    <row r="168" spans="1:5" ht="17" x14ac:dyDescent="0.25">
      <c r="A168" s="3" t="s">
        <v>368</v>
      </c>
      <c r="B168" s="3" t="s">
        <v>383</v>
      </c>
      <c r="C168" s="3">
        <v>3.51</v>
      </c>
      <c r="D168" s="3">
        <v>24.839500000000001</v>
      </c>
      <c r="E168" s="3" t="s">
        <v>378</v>
      </c>
    </row>
    <row r="169" spans="1:5" ht="17" x14ac:dyDescent="0.25">
      <c r="A169" s="3" t="s">
        <v>384</v>
      </c>
      <c r="B169" s="3" t="s">
        <v>385</v>
      </c>
      <c r="C169" s="3">
        <v>3.92</v>
      </c>
      <c r="D169" s="3">
        <v>5.2285000000000004</v>
      </c>
      <c r="E169" s="3" t="s">
        <v>386</v>
      </c>
    </row>
    <row r="170" spans="1:5" ht="17" x14ac:dyDescent="0.25">
      <c r="A170" s="3" t="s">
        <v>384</v>
      </c>
      <c r="B170" s="3" t="s">
        <v>387</v>
      </c>
      <c r="C170" s="3">
        <v>4.6900000000000004</v>
      </c>
      <c r="D170" s="3">
        <v>10.0158</v>
      </c>
      <c r="E170" s="3" t="s">
        <v>388</v>
      </c>
    </row>
    <row r="171" spans="1:5" ht="17" x14ac:dyDescent="0.25">
      <c r="A171" s="3" t="s">
        <v>384</v>
      </c>
      <c r="B171" s="3" t="s">
        <v>389</v>
      </c>
      <c r="C171" s="3">
        <v>4.49</v>
      </c>
      <c r="D171" s="3">
        <v>10.058299999999999</v>
      </c>
      <c r="E171" s="3" t="s">
        <v>390</v>
      </c>
    </row>
    <row r="172" spans="1:5" ht="17" x14ac:dyDescent="0.25">
      <c r="A172" s="3" t="s">
        <v>391</v>
      </c>
      <c r="B172" s="3" t="s">
        <v>392</v>
      </c>
      <c r="C172" s="3">
        <v>3.77</v>
      </c>
      <c r="D172" s="3">
        <v>15.6563</v>
      </c>
      <c r="E172" s="3" t="s">
        <v>393</v>
      </c>
    </row>
    <row r="173" spans="1:5" ht="17" x14ac:dyDescent="0.25">
      <c r="A173" s="3" t="s">
        <v>391</v>
      </c>
      <c r="B173" s="3" t="s">
        <v>394</v>
      </c>
      <c r="C173" s="3">
        <v>3.63</v>
      </c>
      <c r="D173" s="3">
        <v>14.544499999999999</v>
      </c>
      <c r="E173" s="3" t="s">
        <v>395</v>
      </c>
    </row>
    <row r="174" spans="1:5" ht="17" x14ac:dyDescent="0.25">
      <c r="A174" s="3" t="s">
        <v>391</v>
      </c>
      <c r="B174" s="3" t="s">
        <v>396</v>
      </c>
      <c r="C174" s="3">
        <v>4.2699999999999996</v>
      </c>
      <c r="D174" s="3">
        <v>16.1249</v>
      </c>
      <c r="E174" s="3" t="s">
        <v>397</v>
      </c>
    </row>
    <row r="175" spans="1:5" ht="17" x14ac:dyDescent="0.25">
      <c r="A175" s="3" t="s">
        <v>391</v>
      </c>
      <c r="B175" s="3" t="s">
        <v>398</v>
      </c>
      <c r="C175" s="3">
        <v>4.43</v>
      </c>
      <c r="D175" s="3">
        <v>10.8</v>
      </c>
      <c r="E175" s="3" t="s">
        <v>399</v>
      </c>
    </row>
    <row r="176" spans="1:5" ht="17" x14ac:dyDescent="0.25">
      <c r="A176" s="3" t="s">
        <v>391</v>
      </c>
      <c r="B176" s="3" t="s">
        <v>400</v>
      </c>
      <c r="C176" s="3">
        <v>4.03</v>
      </c>
      <c r="D176" s="3">
        <v>11.300599999999999</v>
      </c>
      <c r="E176" s="3" t="s">
        <v>401</v>
      </c>
    </row>
    <row r="177" spans="1:5" ht="17" x14ac:dyDescent="0.25">
      <c r="A177" s="3" t="s">
        <v>402</v>
      </c>
      <c r="B177" s="3" t="s">
        <v>403</v>
      </c>
      <c r="C177" s="3">
        <v>4.3899999999999997</v>
      </c>
      <c r="D177" s="3">
        <v>19.798100000000002</v>
      </c>
      <c r="E177" s="3" t="s">
        <v>404</v>
      </c>
    </row>
    <row r="178" spans="1:5" ht="17" x14ac:dyDescent="0.25">
      <c r="A178" s="3" t="s">
        <v>402</v>
      </c>
      <c r="B178" s="3" t="s">
        <v>405</v>
      </c>
      <c r="C178" s="3">
        <v>4.38</v>
      </c>
      <c r="D178" s="3">
        <v>17.722300000000001</v>
      </c>
      <c r="E178" s="3" t="s">
        <v>164</v>
      </c>
    </row>
    <row r="179" spans="1:5" ht="17" x14ac:dyDescent="0.25">
      <c r="A179" s="3" t="s">
        <v>402</v>
      </c>
      <c r="B179" s="3" t="s">
        <v>406</v>
      </c>
      <c r="C179" s="3">
        <v>3.51</v>
      </c>
      <c r="D179" s="3">
        <v>19.141300000000001</v>
      </c>
      <c r="E179" s="3" t="s">
        <v>407</v>
      </c>
    </row>
    <row r="180" spans="1:5" ht="17" x14ac:dyDescent="0.25">
      <c r="A180" s="3" t="s">
        <v>402</v>
      </c>
      <c r="B180" s="3" t="s">
        <v>408</v>
      </c>
      <c r="C180" s="3">
        <v>3.82</v>
      </c>
      <c r="D180" s="3">
        <v>18.534300000000002</v>
      </c>
      <c r="E180" s="3" t="s">
        <v>409</v>
      </c>
    </row>
    <row r="181" spans="1:5" ht="17" x14ac:dyDescent="0.25">
      <c r="A181" s="3" t="s">
        <v>410</v>
      </c>
      <c r="B181" s="3" t="s">
        <v>411</v>
      </c>
      <c r="C181" s="3">
        <v>2.63</v>
      </c>
      <c r="D181" s="3">
        <v>6.4253999999999998</v>
      </c>
      <c r="E181" s="3" t="s">
        <v>412</v>
      </c>
    </row>
    <row r="182" spans="1:5" ht="17" x14ac:dyDescent="0.25">
      <c r="A182" s="3" t="s">
        <v>410</v>
      </c>
      <c r="B182" s="3" t="s">
        <v>413</v>
      </c>
      <c r="C182" s="3">
        <v>3.67</v>
      </c>
      <c r="D182" s="3">
        <v>15.9621</v>
      </c>
      <c r="E182" s="3" t="s">
        <v>222</v>
      </c>
    </row>
    <row r="183" spans="1:5" ht="17" x14ac:dyDescent="0.25">
      <c r="A183" s="3" t="s">
        <v>410</v>
      </c>
      <c r="B183" s="3" t="s">
        <v>414</v>
      </c>
      <c r="C183" s="3">
        <v>3.85</v>
      </c>
      <c r="D183" s="3">
        <v>15.658799999999999</v>
      </c>
      <c r="E183" s="3" t="s">
        <v>415</v>
      </c>
    </row>
    <row r="184" spans="1:5" ht="17" x14ac:dyDescent="0.25">
      <c r="A184" s="3" t="s">
        <v>410</v>
      </c>
      <c r="B184" s="3" t="s">
        <v>416</v>
      </c>
      <c r="C184" s="3">
        <v>3.71</v>
      </c>
      <c r="D184" s="3">
        <v>4.4747000000000003</v>
      </c>
      <c r="E184" s="3" t="s">
        <v>417</v>
      </c>
    </row>
    <row r="185" spans="1:5" ht="17" x14ac:dyDescent="0.25">
      <c r="A185" s="3" t="s">
        <v>410</v>
      </c>
      <c r="B185" s="3" t="s">
        <v>418</v>
      </c>
      <c r="C185" s="3">
        <v>4.09</v>
      </c>
      <c r="D185" s="3">
        <v>18.895600000000002</v>
      </c>
      <c r="E185" s="3" t="s">
        <v>419</v>
      </c>
    </row>
    <row r="186" spans="1:5" ht="17" x14ac:dyDescent="0.25">
      <c r="A186" s="3" t="s">
        <v>410</v>
      </c>
      <c r="B186" s="3" t="s">
        <v>420</v>
      </c>
      <c r="C186" s="3">
        <v>3.54</v>
      </c>
      <c r="D186" s="3">
        <v>18.141100000000002</v>
      </c>
      <c r="E186" s="3" t="s">
        <v>421</v>
      </c>
    </row>
    <row r="187" spans="1:5" ht="17" x14ac:dyDescent="0.25">
      <c r="A187" s="3" t="s">
        <v>422</v>
      </c>
      <c r="B187" s="3" t="s">
        <v>423</v>
      </c>
      <c r="C187" s="3">
        <v>0.98</v>
      </c>
      <c r="D187" s="3">
        <v>-11.1614</v>
      </c>
      <c r="E187" s="3" t="s">
        <v>424</v>
      </c>
    </row>
    <row r="188" spans="1:5" ht="17" x14ac:dyDescent="0.25">
      <c r="A188" s="3" t="s">
        <v>422</v>
      </c>
      <c r="B188" s="3" t="s">
        <v>425</v>
      </c>
      <c r="C188" s="3">
        <v>3.61</v>
      </c>
      <c r="D188" s="3">
        <v>1.895</v>
      </c>
      <c r="E188" s="3" t="s">
        <v>426</v>
      </c>
    </row>
    <row r="189" spans="1:5" ht="17" x14ac:dyDescent="0.25">
      <c r="A189" s="3" t="s">
        <v>422</v>
      </c>
      <c r="B189" s="3" t="s">
        <v>427</v>
      </c>
      <c r="C189" s="3">
        <v>2.74</v>
      </c>
      <c r="D189" s="3">
        <v>-1.4520999999999999</v>
      </c>
      <c r="E189" s="3" t="s">
        <v>428</v>
      </c>
    </row>
    <row r="190" spans="1:5" ht="17" x14ac:dyDescent="0.25">
      <c r="A190" s="3" t="s">
        <v>422</v>
      </c>
      <c r="B190" s="3" t="s">
        <v>429</v>
      </c>
      <c r="C190" s="3">
        <v>3.38</v>
      </c>
      <c r="D190" s="3">
        <v>3.3692000000000002</v>
      </c>
      <c r="E190" s="3" t="s">
        <v>430</v>
      </c>
    </row>
    <row r="191" spans="1:5" ht="17" x14ac:dyDescent="0.25">
      <c r="A191" s="3" t="s">
        <v>422</v>
      </c>
      <c r="B191" s="3" t="s">
        <v>431</v>
      </c>
      <c r="C191" s="3">
        <v>2.83</v>
      </c>
      <c r="D191" s="3">
        <v>10.959099999999999</v>
      </c>
      <c r="E191" s="3" t="s">
        <v>432</v>
      </c>
    </row>
    <row r="192" spans="1:5" ht="17" x14ac:dyDescent="0.25">
      <c r="A192" s="3" t="s">
        <v>422</v>
      </c>
      <c r="B192" s="3" t="s">
        <v>950</v>
      </c>
      <c r="C192" s="3">
        <v>3.38</v>
      </c>
      <c r="D192" s="3">
        <v>-0.5958</v>
      </c>
      <c r="E192" s="3" t="s">
        <v>949</v>
      </c>
    </row>
    <row r="193" spans="1:5" ht="17" x14ac:dyDescent="0.25">
      <c r="A193" s="3" t="s">
        <v>422</v>
      </c>
      <c r="B193" s="3" t="s">
        <v>435</v>
      </c>
      <c r="C193" s="3">
        <v>3.89</v>
      </c>
      <c r="D193" s="3">
        <v>-0.59609999999999996</v>
      </c>
      <c r="E193" s="3" t="s">
        <v>436</v>
      </c>
    </row>
    <row r="194" spans="1:5" ht="17" x14ac:dyDescent="0.25">
      <c r="A194" s="3" t="s">
        <v>422</v>
      </c>
      <c r="B194" s="3" t="s">
        <v>437</v>
      </c>
      <c r="C194" s="3">
        <v>4.38</v>
      </c>
      <c r="D194" s="3">
        <v>-5.4227999999999996</v>
      </c>
      <c r="E194" s="3" t="s">
        <v>438</v>
      </c>
    </row>
    <row r="195" spans="1:5" ht="17" x14ac:dyDescent="0.25">
      <c r="A195" s="3" t="s">
        <v>422</v>
      </c>
      <c r="B195" s="3" t="s">
        <v>439</v>
      </c>
      <c r="C195" s="3">
        <v>4.03</v>
      </c>
      <c r="D195" s="3">
        <v>6.0335999999999999</v>
      </c>
      <c r="E195" s="3" t="s">
        <v>440</v>
      </c>
    </row>
    <row r="196" spans="1:5" ht="17" x14ac:dyDescent="0.25">
      <c r="A196" s="3" t="s">
        <v>441</v>
      </c>
      <c r="B196" s="3" t="s">
        <v>442</v>
      </c>
      <c r="C196" s="3">
        <v>2.65</v>
      </c>
      <c r="D196" s="3">
        <v>-23.185199999999998</v>
      </c>
      <c r="E196" s="3" t="s">
        <v>443</v>
      </c>
    </row>
    <row r="197" spans="1:5" ht="17" x14ac:dyDescent="0.25">
      <c r="A197" s="3" t="s">
        <v>441</v>
      </c>
      <c r="B197" s="3" t="s">
        <v>444</v>
      </c>
      <c r="C197" s="3">
        <v>2.59</v>
      </c>
      <c r="D197" s="3">
        <v>-17.541899999999998</v>
      </c>
      <c r="E197" s="3" t="s">
        <v>445</v>
      </c>
    </row>
    <row r="198" spans="1:5" ht="17" x14ac:dyDescent="0.25">
      <c r="A198" s="3" t="s">
        <v>441</v>
      </c>
      <c r="B198" s="3" t="s">
        <v>446</v>
      </c>
      <c r="C198" s="3">
        <v>2.94</v>
      </c>
      <c r="D198" s="3">
        <v>-16.5151</v>
      </c>
      <c r="E198" s="3" t="s">
        <v>447</v>
      </c>
    </row>
    <row r="199" spans="1:5" ht="17" x14ac:dyDescent="0.25">
      <c r="A199" s="3" t="s">
        <v>441</v>
      </c>
      <c r="B199" s="3" t="s">
        <v>448</v>
      </c>
      <c r="C199" s="3">
        <v>3.02</v>
      </c>
      <c r="D199" s="3">
        <v>-22.6218</v>
      </c>
      <c r="E199" s="3" t="s">
        <v>449</v>
      </c>
    </row>
    <row r="200" spans="1:5" ht="17" x14ac:dyDescent="0.25">
      <c r="A200" s="3" t="s">
        <v>450</v>
      </c>
      <c r="B200" s="3" t="s">
        <v>451</v>
      </c>
      <c r="C200" s="3">
        <v>4.07</v>
      </c>
      <c r="D200" s="3">
        <v>-18.548300000000001</v>
      </c>
      <c r="E200" s="3" t="s">
        <v>452</v>
      </c>
    </row>
    <row r="201" spans="1:5" ht="17" x14ac:dyDescent="0.25">
      <c r="A201" s="3" t="s">
        <v>450</v>
      </c>
      <c r="B201" s="3" t="s">
        <v>453</v>
      </c>
      <c r="C201" s="3">
        <v>4.4800000000000004</v>
      </c>
      <c r="D201" s="3">
        <v>-17.084399999999999</v>
      </c>
      <c r="E201" s="3" t="s">
        <v>454</v>
      </c>
    </row>
    <row r="202" spans="1:5" ht="17" x14ac:dyDescent="0.25">
      <c r="A202" s="3" t="s">
        <v>450</v>
      </c>
      <c r="B202" s="3" t="s">
        <v>455</v>
      </c>
      <c r="C202" s="3">
        <v>4.0599999999999996</v>
      </c>
      <c r="D202" s="3">
        <v>-16.8567</v>
      </c>
      <c r="E202" s="3" t="s">
        <v>456</v>
      </c>
    </row>
    <row r="203" spans="1:5" ht="17" x14ac:dyDescent="0.25">
      <c r="A203" s="3" t="s">
        <v>450</v>
      </c>
      <c r="B203" s="3" t="s">
        <v>457</v>
      </c>
      <c r="C203" s="3">
        <v>3.56</v>
      </c>
      <c r="D203" s="3">
        <v>-14.298400000000001</v>
      </c>
      <c r="E203" s="3" t="s">
        <v>458</v>
      </c>
    </row>
    <row r="204" spans="1:5" ht="17" x14ac:dyDescent="0.25">
      <c r="A204" s="3" t="s">
        <v>459</v>
      </c>
      <c r="B204" s="3" t="s">
        <v>460</v>
      </c>
      <c r="C204" s="3">
        <v>1.98</v>
      </c>
      <c r="D204" s="3">
        <v>-8.6585999999999999</v>
      </c>
      <c r="E204" s="3" t="s">
        <v>461</v>
      </c>
    </row>
    <row r="205" spans="1:5" ht="17" x14ac:dyDescent="0.25">
      <c r="A205" s="3" t="s">
        <v>459</v>
      </c>
      <c r="B205" s="3" t="s">
        <v>462</v>
      </c>
      <c r="C205" s="3">
        <v>4.28</v>
      </c>
      <c r="D205" s="3">
        <v>-2.7692000000000001</v>
      </c>
      <c r="E205" s="3" t="s">
        <v>463</v>
      </c>
    </row>
    <row r="206" spans="1:5" ht="17" x14ac:dyDescent="0.25">
      <c r="A206" s="3" t="s">
        <v>459</v>
      </c>
      <c r="B206" s="3" t="s">
        <v>464</v>
      </c>
      <c r="C206" s="3">
        <v>2.99</v>
      </c>
      <c r="D206" s="3">
        <v>-23.962199999999999</v>
      </c>
      <c r="E206" s="3" t="s">
        <v>465</v>
      </c>
    </row>
    <row r="207" spans="1:5" ht="17" x14ac:dyDescent="0.25">
      <c r="A207" s="3" t="s">
        <v>459</v>
      </c>
      <c r="B207" s="3" t="s">
        <v>466</v>
      </c>
      <c r="C207" s="3">
        <v>4.1399999999999997</v>
      </c>
      <c r="D207" s="3">
        <v>5.7031000000000001</v>
      </c>
      <c r="E207" s="3" t="s">
        <v>467</v>
      </c>
    </row>
    <row r="208" spans="1:5" ht="17" x14ac:dyDescent="0.25">
      <c r="A208" s="3" t="s">
        <v>459</v>
      </c>
      <c r="B208" s="3" t="s">
        <v>468</v>
      </c>
      <c r="C208" s="3">
        <v>3.38</v>
      </c>
      <c r="D208" s="3">
        <v>6.5407999999999999</v>
      </c>
      <c r="E208" s="3" t="s">
        <v>469</v>
      </c>
    </row>
    <row r="209" spans="1:5" ht="17" x14ac:dyDescent="0.25">
      <c r="A209" s="3" t="s">
        <v>459</v>
      </c>
      <c r="B209" s="3" t="s">
        <v>470</v>
      </c>
      <c r="C209" s="3">
        <v>3.1</v>
      </c>
      <c r="D209" s="3">
        <v>-29.302399999999999</v>
      </c>
      <c r="E209" s="3" t="s">
        <v>471</v>
      </c>
    </row>
    <row r="210" spans="1:5" ht="17" x14ac:dyDescent="0.25">
      <c r="A210" s="3" t="s">
        <v>459</v>
      </c>
      <c r="B210" s="3" t="s">
        <v>472</v>
      </c>
      <c r="C210" s="3">
        <v>4.3099999999999996</v>
      </c>
      <c r="D210" s="3">
        <v>-2.9839000000000002</v>
      </c>
      <c r="E210" s="3" t="s">
        <v>463</v>
      </c>
    </row>
    <row r="211" spans="1:5" ht="17" x14ac:dyDescent="0.25">
      <c r="A211" s="3" t="s">
        <v>459</v>
      </c>
      <c r="B211" s="3" t="s">
        <v>473</v>
      </c>
      <c r="C211" s="3">
        <v>3.89</v>
      </c>
      <c r="D211" s="3">
        <v>-2.2248999999999999</v>
      </c>
      <c r="E211" s="3" t="s">
        <v>474</v>
      </c>
    </row>
    <row r="212" spans="1:5" ht="17" x14ac:dyDescent="0.25">
      <c r="A212" s="3" t="s">
        <v>459</v>
      </c>
      <c r="B212" s="3" t="s">
        <v>475</v>
      </c>
      <c r="C212" s="3">
        <v>3.91</v>
      </c>
      <c r="D212" s="3">
        <v>-9.9475999999999996</v>
      </c>
      <c r="E212" s="3" t="s">
        <v>476</v>
      </c>
    </row>
    <row r="213" spans="1:5" ht="17" x14ac:dyDescent="0.25">
      <c r="A213" s="3" t="s">
        <v>459</v>
      </c>
      <c r="B213" s="3" t="s">
        <v>477</v>
      </c>
      <c r="C213" s="3">
        <v>3.61</v>
      </c>
      <c r="D213" s="3">
        <v>5.5206</v>
      </c>
      <c r="E213" s="3" t="s">
        <v>478</v>
      </c>
    </row>
    <row r="214" spans="1:5" ht="17" x14ac:dyDescent="0.25">
      <c r="A214" s="3" t="s">
        <v>459</v>
      </c>
      <c r="B214" s="3" t="s">
        <v>479</v>
      </c>
      <c r="C214" s="3">
        <v>3.81</v>
      </c>
      <c r="D214" s="3">
        <v>-16.583200000000001</v>
      </c>
      <c r="E214" s="3" t="s">
        <v>480</v>
      </c>
    </row>
    <row r="215" spans="1:5" ht="17" x14ac:dyDescent="0.25">
      <c r="A215" s="3" t="s">
        <v>459</v>
      </c>
      <c r="B215" s="3" t="s">
        <v>481</v>
      </c>
      <c r="C215" s="3">
        <v>3.11</v>
      </c>
      <c r="D215" s="3">
        <v>-16.514600000000002</v>
      </c>
      <c r="E215" s="3" t="s">
        <v>482</v>
      </c>
    </row>
    <row r="216" spans="1:5" ht="17" x14ac:dyDescent="0.25">
      <c r="A216" s="3" t="s">
        <v>459</v>
      </c>
      <c r="B216" s="3" t="s">
        <v>483</v>
      </c>
      <c r="C216" s="3">
        <v>3.54</v>
      </c>
      <c r="D216" s="3">
        <v>-31.788599999999999</v>
      </c>
      <c r="E216" s="3" t="s">
        <v>478</v>
      </c>
    </row>
    <row r="217" spans="1:5" ht="17" x14ac:dyDescent="0.25">
      <c r="A217" s="3" t="s">
        <v>459</v>
      </c>
      <c r="B217" s="3" t="s">
        <v>484</v>
      </c>
      <c r="C217" s="3">
        <v>3.28</v>
      </c>
      <c r="D217" s="3">
        <v>-26.703499999999998</v>
      </c>
      <c r="E217" s="3" t="s">
        <v>485</v>
      </c>
    </row>
    <row r="218" spans="1:5" ht="17" x14ac:dyDescent="0.25">
      <c r="A218" s="3" t="s">
        <v>459</v>
      </c>
      <c r="B218" s="3" t="s">
        <v>486</v>
      </c>
      <c r="C218" s="3">
        <v>4.46</v>
      </c>
      <c r="D218" s="3">
        <v>-14.780200000000001</v>
      </c>
      <c r="E218" s="3" t="s">
        <v>487</v>
      </c>
    </row>
    <row r="219" spans="1:5" ht="17" x14ac:dyDescent="0.25">
      <c r="A219" s="3" t="s">
        <v>459</v>
      </c>
      <c r="B219" s="3" t="s">
        <v>488</v>
      </c>
      <c r="C219" s="3">
        <v>4.1100000000000003</v>
      </c>
      <c r="D219" s="3">
        <v>-9.3414999999999999</v>
      </c>
      <c r="E219" s="3" t="s">
        <v>489</v>
      </c>
    </row>
    <row r="220" spans="1:5" ht="17" x14ac:dyDescent="0.25">
      <c r="A220" s="3" t="s">
        <v>459</v>
      </c>
      <c r="B220" s="3" t="s">
        <v>490</v>
      </c>
      <c r="C220" s="3">
        <v>4.9400000000000004</v>
      </c>
      <c r="D220" s="3">
        <v>-6.7916999999999996</v>
      </c>
      <c r="E220" s="3" t="s">
        <v>491</v>
      </c>
    </row>
    <row r="221" spans="1:5" ht="17" x14ac:dyDescent="0.25">
      <c r="A221" s="3" t="s">
        <v>459</v>
      </c>
      <c r="B221" s="3" t="s">
        <v>492</v>
      </c>
      <c r="C221" s="3">
        <v>4.9400000000000004</v>
      </c>
      <c r="D221" s="3">
        <v>-1.9401999999999999</v>
      </c>
      <c r="E221" s="3" t="s">
        <v>493</v>
      </c>
    </row>
    <row r="222" spans="1:5" ht="17" x14ac:dyDescent="0.25">
      <c r="A222" s="3" t="s">
        <v>494</v>
      </c>
      <c r="B222" s="3" t="s">
        <v>495</v>
      </c>
      <c r="C222" s="3">
        <v>0.34</v>
      </c>
      <c r="D222" s="3">
        <v>5.2249999999999996</v>
      </c>
      <c r="E222" s="3" t="s">
        <v>496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499</v>
      </c>
      <c r="B224" s="3" t="s">
        <v>500</v>
      </c>
      <c r="C224" s="3">
        <v>0.5</v>
      </c>
      <c r="D224" s="3">
        <v>7.4070999999999998</v>
      </c>
      <c r="E224" s="3" t="s">
        <v>501</v>
      </c>
    </row>
    <row r="225" spans="1:5" ht="17" x14ac:dyDescent="0.25">
      <c r="A225" s="3" t="s">
        <v>499</v>
      </c>
      <c r="B225" s="3" t="s">
        <v>502</v>
      </c>
      <c r="C225" s="3">
        <v>0.18</v>
      </c>
      <c r="D225" s="3">
        <v>-8.2015999999999991</v>
      </c>
      <c r="E225" s="3" t="s">
        <v>503</v>
      </c>
    </row>
    <row r="226" spans="1:5" ht="17" x14ac:dyDescent="0.25">
      <c r="A226" s="3" t="s">
        <v>499</v>
      </c>
      <c r="B226" s="3" t="s">
        <v>504</v>
      </c>
      <c r="C226" s="3">
        <v>1.64</v>
      </c>
      <c r="D226" s="3">
        <v>6.3497000000000003</v>
      </c>
      <c r="E226" s="3" t="s">
        <v>505</v>
      </c>
    </row>
    <row r="227" spans="1:5" ht="17" x14ac:dyDescent="0.25">
      <c r="A227" s="3" t="s">
        <v>499</v>
      </c>
      <c r="B227" s="3" t="s">
        <v>506</v>
      </c>
      <c r="C227" s="3">
        <v>2.23</v>
      </c>
      <c r="D227" s="3">
        <v>-0.29909999999999998</v>
      </c>
      <c r="E227" s="3" t="s">
        <v>507</v>
      </c>
    </row>
    <row r="228" spans="1:5" ht="17" x14ac:dyDescent="0.25">
      <c r="A228" s="3" t="s">
        <v>499</v>
      </c>
      <c r="B228" s="3" t="s">
        <v>508</v>
      </c>
      <c r="C228" s="3">
        <v>1.69</v>
      </c>
      <c r="D228" s="3">
        <v>-1.2019</v>
      </c>
      <c r="E228" s="3" t="s">
        <v>509</v>
      </c>
    </row>
    <row r="229" spans="1:5" ht="17" x14ac:dyDescent="0.25">
      <c r="A229" s="3" t="s">
        <v>499</v>
      </c>
      <c r="B229" s="3" t="s">
        <v>510</v>
      </c>
      <c r="C229" s="3">
        <v>1.79</v>
      </c>
      <c r="D229" s="3">
        <v>-1.9426000000000001</v>
      </c>
      <c r="E229" s="3" t="s">
        <v>511</v>
      </c>
    </row>
    <row r="230" spans="1:5" ht="17" x14ac:dyDescent="0.25">
      <c r="A230" s="3" t="s">
        <v>499</v>
      </c>
      <c r="B230" s="3" t="s">
        <v>512</v>
      </c>
      <c r="C230" s="3">
        <v>2.75</v>
      </c>
      <c r="D230" s="3">
        <v>-5.9100999999999999</v>
      </c>
      <c r="E230" s="3" t="s">
        <v>513</v>
      </c>
    </row>
    <row r="231" spans="1:5" ht="17" x14ac:dyDescent="0.25">
      <c r="A231" s="3" t="s">
        <v>499</v>
      </c>
      <c r="B231" s="3" t="s">
        <v>514</v>
      </c>
      <c r="C231" s="3">
        <v>2.0499999999999998</v>
      </c>
      <c r="D231" s="3">
        <v>-9.6696000000000009</v>
      </c>
      <c r="E231" s="3" t="s">
        <v>515</v>
      </c>
    </row>
    <row r="232" spans="1:5" ht="17" x14ac:dyDescent="0.25">
      <c r="A232" s="3" t="s">
        <v>516</v>
      </c>
      <c r="B232" s="3" t="s">
        <v>517</v>
      </c>
      <c r="C232" s="3">
        <v>0.46</v>
      </c>
      <c r="D232" s="3">
        <v>-57.236800000000002</v>
      </c>
      <c r="E232" s="3" t="s">
        <v>518</v>
      </c>
    </row>
    <row r="233" spans="1:5" ht="17" x14ac:dyDescent="0.25">
      <c r="A233" s="3" t="s">
        <v>516</v>
      </c>
      <c r="B233" s="3" t="s">
        <v>519</v>
      </c>
      <c r="C233" s="3">
        <v>2.79</v>
      </c>
      <c r="D233" s="3">
        <v>-5.0865</v>
      </c>
      <c r="E233" s="3" t="s">
        <v>520</v>
      </c>
    </row>
    <row r="234" spans="1:5" ht="17" x14ac:dyDescent="0.25">
      <c r="A234" s="3" t="s">
        <v>516</v>
      </c>
      <c r="B234" s="3" t="s">
        <v>521</v>
      </c>
      <c r="C234" s="3">
        <v>2.95</v>
      </c>
      <c r="D234" s="3">
        <v>-13.5085</v>
      </c>
      <c r="E234" s="3" t="s">
        <v>522</v>
      </c>
    </row>
    <row r="235" spans="1:5" ht="17" x14ac:dyDescent="0.25">
      <c r="A235" s="3" t="s">
        <v>516</v>
      </c>
      <c r="B235" s="3" t="s">
        <v>523</v>
      </c>
      <c r="C235" s="3">
        <v>2.91</v>
      </c>
      <c r="D235" s="3">
        <v>-40.304699999999997</v>
      </c>
      <c r="E235" s="3" t="s">
        <v>524</v>
      </c>
    </row>
    <row r="236" spans="1:5" ht="17" x14ac:dyDescent="0.25">
      <c r="A236" s="3" t="s">
        <v>525</v>
      </c>
      <c r="B236" s="3" t="s">
        <v>526</v>
      </c>
      <c r="C236" s="3">
        <v>2.54</v>
      </c>
      <c r="D236" s="3">
        <v>4.0898000000000003</v>
      </c>
      <c r="E236" s="3" t="s">
        <v>527</v>
      </c>
    </row>
    <row r="237" spans="1:5" ht="17" x14ac:dyDescent="0.25">
      <c r="A237" s="3" t="s">
        <v>525</v>
      </c>
      <c r="B237" s="3" t="s">
        <v>528</v>
      </c>
      <c r="C237" s="3">
        <v>2.04</v>
      </c>
      <c r="D237" s="3">
        <v>-17.986599999999999</v>
      </c>
      <c r="E237" s="3" t="s">
        <v>529</v>
      </c>
    </row>
    <row r="238" spans="1:5" ht="17" x14ac:dyDescent="0.25">
      <c r="A238" s="3" t="s">
        <v>533</v>
      </c>
      <c r="B238" s="3" t="s">
        <v>534</v>
      </c>
      <c r="C238" s="3">
        <v>2.96</v>
      </c>
      <c r="D238" s="3">
        <v>-0.31979999999999997</v>
      </c>
      <c r="E238" s="3" t="s">
        <v>535</v>
      </c>
    </row>
    <row r="239" spans="1:5" ht="17" x14ac:dyDescent="0.25">
      <c r="A239" s="3" t="s">
        <v>533</v>
      </c>
      <c r="B239" s="3" t="s">
        <v>536</v>
      </c>
      <c r="C239" s="3">
        <v>2.87</v>
      </c>
      <c r="D239" s="3">
        <v>-5.5717999999999996</v>
      </c>
      <c r="E239" s="3" t="s">
        <v>537</v>
      </c>
    </row>
    <row r="240" spans="1:5" ht="17" x14ac:dyDescent="0.25">
      <c r="A240" s="3" t="s">
        <v>533</v>
      </c>
      <c r="B240" s="3" t="s">
        <v>538</v>
      </c>
      <c r="C240" s="3">
        <v>3.84</v>
      </c>
      <c r="D240" s="3">
        <v>-1.3884000000000001</v>
      </c>
      <c r="E240" s="3" t="s">
        <v>539</v>
      </c>
    </row>
    <row r="241" spans="1:5" ht="17" x14ac:dyDescent="0.25">
      <c r="A241" s="3" t="s">
        <v>533</v>
      </c>
      <c r="B241" s="3" t="s">
        <v>540</v>
      </c>
      <c r="C241" s="3">
        <v>3.27</v>
      </c>
      <c r="D241" s="3">
        <v>-15.8996</v>
      </c>
      <c r="E241" s="3" t="s">
        <v>541</v>
      </c>
    </row>
    <row r="242" spans="1:5" ht="17" x14ac:dyDescent="0.25">
      <c r="A242" s="3" t="s">
        <v>533</v>
      </c>
      <c r="B242" s="3" t="s">
        <v>542</v>
      </c>
      <c r="C242" s="3">
        <v>3.77</v>
      </c>
      <c r="D242" s="3">
        <v>-9.4581999999999997</v>
      </c>
      <c r="E242" s="3" t="s">
        <v>543</v>
      </c>
    </row>
    <row r="243" spans="1:5" ht="17" x14ac:dyDescent="0.25">
      <c r="A243" s="3" t="s">
        <v>533</v>
      </c>
      <c r="B243" s="3" t="s">
        <v>544</v>
      </c>
      <c r="C243" s="3">
        <v>4.42</v>
      </c>
      <c r="D243" s="3">
        <v>0.747</v>
      </c>
      <c r="E243" s="3" t="s">
        <v>545</v>
      </c>
    </row>
    <row r="244" spans="1:5" ht="17" x14ac:dyDescent="0.25">
      <c r="A244" s="3" t="s">
        <v>533</v>
      </c>
      <c r="B244" s="3" t="s">
        <v>546</v>
      </c>
      <c r="C244" s="3">
        <v>4.03</v>
      </c>
      <c r="D244" s="3">
        <v>-0.57909999999999995</v>
      </c>
      <c r="E244" s="3" t="s">
        <v>547</v>
      </c>
    </row>
    <row r="245" spans="1:5" ht="17" x14ac:dyDescent="0.25">
      <c r="A245" s="3" t="s">
        <v>533</v>
      </c>
      <c r="B245" s="3" t="s">
        <v>548</v>
      </c>
      <c r="C245" s="3">
        <v>3.74</v>
      </c>
      <c r="D245" s="3">
        <v>-7.5797999999999996</v>
      </c>
      <c r="E245" s="3" t="s">
        <v>549</v>
      </c>
    </row>
    <row r="246" spans="1:5" ht="17" x14ac:dyDescent="0.25">
      <c r="A246" s="3" t="s">
        <v>533</v>
      </c>
      <c r="B246" s="3" t="s">
        <v>550</v>
      </c>
      <c r="C246" s="3">
        <v>4.0199999999999996</v>
      </c>
      <c r="D246" s="3">
        <v>-6.9123000000000001</v>
      </c>
      <c r="E246" s="3" t="s">
        <v>551</v>
      </c>
    </row>
    <row r="247" spans="1:5" ht="17" x14ac:dyDescent="0.25">
      <c r="A247" s="3" t="s">
        <v>533</v>
      </c>
      <c r="B247" s="3" t="s">
        <v>552</v>
      </c>
      <c r="C247" s="3">
        <v>3.68</v>
      </c>
      <c r="D247" s="3">
        <v>-3.5606</v>
      </c>
      <c r="E247" s="3" t="s">
        <v>553</v>
      </c>
    </row>
    <row r="248" spans="1:5" ht="17" x14ac:dyDescent="0.25">
      <c r="A248" s="3" t="s">
        <v>554</v>
      </c>
      <c r="B248" s="3" t="s">
        <v>555</v>
      </c>
      <c r="C248" s="3">
        <v>3.57</v>
      </c>
      <c r="D248" s="3">
        <v>-12.5008</v>
      </c>
      <c r="E248" s="3" t="s">
        <v>556</v>
      </c>
    </row>
    <row r="249" spans="1:5" ht="17" x14ac:dyDescent="0.25">
      <c r="A249" s="3" t="s">
        <v>554</v>
      </c>
      <c r="B249" s="3" t="s">
        <v>557</v>
      </c>
      <c r="C249" s="3">
        <v>3.05</v>
      </c>
      <c r="D249" s="3">
        <v>-14.789099999999999</v>
      </c>
      <c r="E249" s="3" t="s">
        <v>558</v>
      </c>
    </row>
    <row r="250" spans="1:5" ht="17" x14ac:dyDescent="0.25">
      <c r="A250" s="3" t="s">
        <v>554</v>
      </c>
      <c r="B250" s="3" t="s">
        <v>559</v>
      </c>
      <c r="C250" s="3">
        <v>3.68</v>
      </c>
      <c r="D250" s="3">
        <v>-16.3565</v>
      </c>
      <c r="E250" s="3" t="s">
        <v>560</v>
      </c>
    </row>
    <row r="251" spans="1:5" ht="17" x14ac:dyDescent="0.25">
      <c r="A251" s="3" t="s">
        <v>554</v>
      </c>
      <c r="B251" s="3" t="s">
        <v>561</v>
      </c>
      <c r="C251" s="3">
        <v>2.85</v>
      </c>
      <c r="D251" s="3">
        <v>-16.127300000000002</v>
      </c>
      <c r="E251" s="3" t="s">
        <v>562</v>
      </c>
    </row>
    <row r="252" spans="1:5" ht="17" x14ac:dyDescent="0.25">
      <c r="A252" s="3" t="s">
        <v>554</v>
      </c>
      <c r="B252" s="3" t="s">
        <v>563</v>
      </c>
      <c r="C252" s="3">
        <v>3.77</v>
      </c>
      <c r="D252" s="3">
        <v>-22.421399999999998</v>
      </c>
      <c r="E252" s="3" t="s">
        <v>564</v>
      </c>
    </row>
    <row r="253" spans="1:5" ht="17" x14ac:dyDescent="0.25">
      <c r="A253" s="3" t="s">
        <v>554</v>
      </c>
      <c r="B253" s="3" t="s">
        <v>565</v>
      </c>
      <c r="C253" s="3">
        <v>4.07</v>
      </c>
      <c r="D253" s="3">
        <v>-17.795000000000002</v>
      </c>
      <c r="E253" s="3" t="s">
        <v>566</v>
      </c>
    </row>
    <row r="254" spans="1:5" ht="17" x14ac:dyDescent="0.25">
      <c r="A254" s="3" t="s">
        <v>554</v>
      </c>
      <c r="B254" s="3" t="s">
        <v>567</v>
      </c>
      <c r="C254" s="3">
        <v>4.2699999999999996</v>
      </c>
      <c r="D254" s="3">
        <v>-16.293600000000001</v>
      </c>
      <c r="E254" s="3" t="s">
        <v>568</v>
      </c>
    </row>
    <row r="255" spans="1:5" ht="17" x14ac:dyDescent="0.25">
      <c r="A255" s="3" t="s">
        <v>554</v>
      </c>
      <c r="B255" s="3" t="s">
        <v>569</v>
      </c>
      <c r="C255" s="3">
        <v>4.1399999999999997</v>
      </c>
      <c r="D255" s="3">
        <v>-25.6966</v>
      </c>
      <c r="E255" s="3" t="s">
        <v>570</v>
      </c>
    </row>
    <row r="256" spans="1:5" ht="17" x14ac:dyDescent="0.25">
      <c r="A256" s="3" t="s">
        <v>554</v>
      </c>
      <c r="B256" s="3" t="s">
        <v>571</v>
      </c>
      <c r="C256" s="3">
        <v>4.12</v>
      </c>
      <c r="D256" s="3">
        <v>-20.634699999999999</v>
      </c>
      <c r="E256" s="3" t="s">
        <v>572</v>
      </c>
    </row>
    <row r="257" spans="1:5" ht="17" x14ac:dyDescent="0.25">
      <c r="A257" s="3" t="s">
        <v>573</v>
      </c>
      <c r="B257" s="3" t="s">
        <v>574</v>
      </c>
      <c r="C257" s="3">
        <v>0.76</v>
      </c>
      <c r="D257" s="3">
        <v>8.8682999999999996</v>
      </c>
      <c r="E257" s="3" t="s">
        <v>575</v>
      </c>
    </row>
    <row r="258" spans="1:5" ht="17" x14ac:dyDescent="0.25">
      <c r="A258" s="3" t="s">
        <v>573</v>
      </c>
      <c r="B258" s="3" t="s">
        <v>576</v>
      </c>
      <c r="C258" s="3">
        <v>3.71</v>
      </c>
      <c r="D258" s="3">
        <v>6.4114000000000004</v>
      </c>
      <c r="E258" s="3" t="s">
        <v>577</v>
      </c>
    </row>
    <row r="259" spans="1:5" ht="17" x14ac:dyDescent="0.25">
      <c r="A259" s="3" t="s">
        <v>573</v>
      </c>
      <c r="B259" s="3" t="s">
        <v>578</v>
      </c>
      <c r="C259" s="3">
        <v>2.72</v>
      </c>
      <c r="D259" s="3">
        <v>10.8642</v>
      </c>
      <c r="E259" s="3" t="s">
        <v>579</v>
      </c>
    </row>
    <row r="260" spans="1:5" ht="17" x14ac:dyDescent="0.25">
      <c r="A260" s="3" t="s">
        <v>573</v>
      </c>
      <c r="B260" s="3" t="s">
        <v>580</v>
      </c>
      <c r="C260" s="3">
        <v>3.36</v>
      </c>
      <c r="D260" s="3">
        <v>3.2145999999999999</v>
      </c>
      <c r="E260" s="3" t="s">
        <v>581</v>
      </c>
    </row>
    <row r="261" spans="1:5" ht="17" x14ac:dyDescent="0.25">
      <c r="A261" s="3" t="s">
        <v>573</v>
      </c>
      <c r="B261" s="3" t="s">
        <v>582</v>
      </c>
      <c r="C261" s="3">
        <v>4.0199999999999996</v>
      </c>
      <c r="D261" s="3">
        <v>15.416600000000001</v>
      </c>
      <c r="E261" s="3" t="s">
        <v>583</v>
      </c>
    </row>
    <row r="262" spans="1:5" ht="17" x14ac:dyDescent="0.25">
      <c r="A262" s="3" t="s">
        <v>573</v>
      </c>
      <c r="B262" s="3" t="s">
        <v>584</v>
      </c>
      <c r="C262" s="3">
        <v>2.99</v>
      </c>
      <c r="D262" s="3">
        <v>13.8963</v>
      </c>
      <c r="E262" s="3" t="s">
        <v>585</v>
      </c>
    </row>
    <row r="263" spans="1:5" ht="17" x14ac:dyDescent="0.25">
      <c r="A263" s="3" t="s">
        <v>573</v>
      </c>
      <c r="B263" s="3" t="s">
        <v>586</v>
      </c>
      <c r="C263" s="3">
        <v>3.87</v>
      </c>
      <c r="D263" s="3">
        <v>1.831</v>
      </c>
      <c r="E263" s="3" t="s">
        <v>587</v>
      </c>
    </row>
    <row r="264" spans="1:5" ht="17" x14ac:dyDescent="0.25">
      <c r="A264" s="3" t="s">
        <v>573</v>
      </c>
      <c r="B264" s="3" t="s">
        <v>588</v>
      </c>
      <c r="C264" s="3">
        <v>3.23</v>
      </c>
      <c r="D264" s="3">
        <v>8.9137000000000004</v>
      </c>
      <c r="E264" s="3" t="s">
        <v>589</v>
      </c>
    </row>
    <row r="265" spans="1:5" ht="17" x14ac:dyDescent="0.25">
      <c r="A265" s="3" t="s">
        <v>573</v>
      </c>
      <c r="B265" s="3" t="s">
        <v>590</v>
      </c>
      <c r="C265" s="3">
        <v>3.43</v>
      </c>
      <c r="D265" s="3">
        <v>8.4613999999999994</v>
      </c>
      <c r="E265" s="3" t="s">
        <v>591</v>
      </c>
    </row>
    <row r="266" spans="1:5" ht="17" x14ac:dyDescent="0.25">
      <c r="A266" s="3" t="s">
        <v>592</v>
      </c>
      <c r="B266" s="3" t="s">
        <v>593</v>
      </c>
      <c r="C266" s="3">
        <v>3.23</v>
      </c>
      <c r="D266" s="3">
        <v>-2.2448000000000001</v>
      </c>
      <c r="E266" s="3" t="s">
        <v>412</v>
      </c>
    </row>
    <row r="267" spans="1:5" ht="17" x14ac:dyDescent="0.25">
      <c r="A267" s="3" t="s">
        <v>592</v>
      </c>
      <c r="B267" s="3" t="s">
        <v>594</v>
      </c>
      <c r="C267" s="3">
        <v>4.62</v>
      </c>
      <c r="D267" s="3">
        <v>15.7446</v>
      </c>
      <c r="E267" s="3" t="s">
        <v>595</v>
      </c>
    </row>
    <row r="268" spans="1:5" ht="17" x14ac:dyDescent="0.25">
      <c r="A268" s="3" t="s">
        <v>592</v>
      </c>
      <c r="B268" s="3" t="s">
        <v>596</v>
      </c>
      <c r="C268" s="3">
        <v>4.3099999999999996</v>
      </c>
      <c r="D268" s="3">
        <v>18.705200000000001</v>
      </c>
      <c r="E268" s="3" t="s">
        <v>44</v>
      </c>
    </row>
    <row r="269" spans="1:5" ht="17" x14ac:dyDescent="0.25">
      <c r="A269" s="3" t="s">
        <v>592</v>
      </c>
      <c r="B269" s="3" t="s">
        <v>597</v>
      </c>
      <c r="C269" s="3">
        <v>3.54</v>
      </c>
      <c r="D269" s="3">
        <v>18.6051</v>
      </c>
      <c r="E269" s="3" t="s">
        <v>598</v>
      </c>
    </row>
    <row r="270" spans="1:5" ht="17" x14ac:dyDescent="0.25">
      <c r="A270" s="3" t="s">
        <v>599</v>
      </c>
      <c r="B270" s="3" t="s">
        <v>600</v>
      </c>
      <c r="C270" s="3">
        <v>2.0699999999999998</v>
      </c>
      <c r="D270" s="3">
        <v>12.558400000000001</v>
      </c>
      <c r="E270" s="3" t="s">
        <v>601</v>
      </c>
    </row>
    <row r="271" spans="1:5" ht="17" x14ac:dyDescent="0.25">
      <c r="A271" s="3" t="s">
        <v>599</v>
      </c>
      <c r="B271" s="3" t="s">
        <v>602</v>
      </c>
      <c r="C271" s="3">
        <v>2.77</v>
      </c>
      <c r="D271" s="3">
        <v>4.5673000000000004</v>
      </c>
      <c r="E271" s="3" t="s">
        <v>603</v>
      </c>
    </row>
    <row r="272" spans="1:5" ht="17" x14ac:dyDescent="0.25">
      <c r="A272" s="3" t="s">
        <v>599</v>
      </c>
      <c r="B272" s="3" t="s">
        <v>604</v>
      </c>
      <c r="C272" s="3">
        <v>2.75</v>
      </c>
      <c r="D272" s="3">
        <v>-3.6945000000000001</v>
      </c>
      <c r="E272" s="3" t="s">
        <v>605</v>
      </c>
    </row>
    <row r="273" spans="1:5" ht="17" x14ac:dyDescent="0.25">
      <c r="A273" s="3" t="s">
        <v>599</v>
      </c>
      <c r="B273" s="3" t="s">
        <v>606</v>
      </c>
      <c r="C273" s="3">
        <v>3.23</v>
      </c>
      <c r="D273" s="3">
        <v>-9.7690999999999999</v>
      </c>
      <c r="E273" s="3" t="s">
        <v>198</v>
      </c>
    </row>
    <row r="274" spans="1:5" ht="17" x14ac:dyDescent="0.25">
      <c r="A274" s="3" t="s">
        <v>599</v>
      </c>
      <c r="B274" s="3" t="s">
        <v>607</v>
      </c>
      <c r="C274" s="3">
        <v>2.57</v>
      </c>
      <c r="D274" s="3">
        <v>-10.010400000000001</v>
      </c>
      <c r="E274" s="3" t="s">
        <v>608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599</v>
      </c>
      <c r="B276" s="3" t="s">
        <v>611</v>
      </c>
      <c r="C276" s="3">
        <v>3.27</v>
      </c>
      <c r="D276" s="3">
        <v>-24.284300000000002</v>
      </c>
      <c r="E276" s="3" t="s">
        <v>612</v>
      </c>
    </row>
    <row r="277" spans="1:5" ht="17" x14ac:dyDescent="0.25">
      <c r="A277" s="3" t="s">
        <v>599</v>
      </c>
      <c r="B277" s="3" t="s">
        <v>613</v>
      </c>
      <c r="C277" s="3">
        <v>3.2</v>
      </c>
      <c r="D277" s="3">
        <v>1.0037</v>
      </c>
      <c r="E277" s="3" t="s">
        <v>614</v>
      </c>
    </row>
    <row r="278" spans="1:5" ht="17" x14ac:dyDescent="0.25">
      <c r="A278" s="3" t="s">
        <v>599</v>
      </c>
      <c r="B278" s="3" t="s">
        <v>615</v>
      </c>
      <c r="C278" s="3">
        <v>3.34</v>
      </c>
      <c r="D278" s="3">
        <v>0.17649999999999999</v>
      </c>
      <c r="E278" s="3" t="s">
        <v>616</v>
      </c>
    </row>
    <row r="279" spans="1:5" ht="17" x14ac:dyDescent="0.25">
      <c r="A279" s="3" t="s">
        <v>617</v>
      </c>
      <c r="B279" s="3" t="s">
        <v>618</v>
      </c>
      <c r="C279" s="3">
        <v>0.96</v>
      </c>
      <c r="D279" s="3">
        <v>-26.431999999999999</v>
      </c>
      <c r="E279" s="3" t="s">
        <v>619</v>
      </c>
    </row>
    <row r="280" spans="1:5" ht="17" x14ac:dyDescent="0.25">
      <c r="A280" s="3" t="s">
        <v>617</v>
      </c>
      <c r="B280" s="3" t="s">
        <v>620</v>
      </c>
      <c r="C280" s="3">
        <v>2.62</v>
      </c>
      <c r="D280" s="3">
        <v>-19.803000000000001</v>
      </c>
      <c r="E280" s="3" t="s">
        <v>621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617</v>
      </c>
      <c r="B283" s="3" t="s">
        <v>626</v>
      </c>
      <c r="C283" s="3">
        <v>3.6</v>
      </c>
      <c r="D283" s="3">
        <v>-42.997799999999998</v>
      </c>
      <c r="E283" s="3" t="s">
        <v>627</v>
      </c>
    </row>
    <row r="284" spans="1:5" ht="17" x14ac:dyDescent="0.25">
      <c r="A284" s="3" t="s">
        <v>617</v>
      </c>
      <c r="B284" s="3" t="s">
        <v>628</v>
      </c>
      <c r="C284" s="3">
        <v>3.33</v>
      </c>
      <c r="D284" s="3">
        <v>-43.675400000000003</v>
      </c>
      <c r="E284" s="3" t="s">
        <v>629</v>
      </c>
    </row>
    <row r="285" spans="1:5" ht="17" x14ac:dyDescent="0.25">
      <c r="A285" s="3" t="s">
        <v>617</v>
      </c>
      <c r="B285" s="3" t="s">
        <v>630</v>
      </c>
      <c r="C285" s="3">
        <v>1.87</v>
      </c>
      <c r="D285" s="3">
        <v>-25.008199999999999</v>
      </c>
      <c r="E285" s="3" t="s">
        <v>631</v>
      </c>
    </row>
    <row r="286" spans="1:5" ht="17" x14ac:dyDescent="0.25">
      <c r="A286" s="3" t="s">
        <v>617</v>
      </c>
      <c r="B286" s="3" t="s">
        <v>632</v>
      </c>
      <c r="C286" s="3">
        <v>3.03</v>
      </c>
      <c r="D286" s="3">
        <v>-40.722499999999997</v>
      </c>
      <c r="E286" s="3" t="s">
        <v>633</v>
      </c>
    </row>
    <row r="287" spans="1:5" ht="17" x14ac:dyDescent="0.25">
      <c r="A287" s="3" t="s">
        <v>617</v>
      </c>
      <c r="B287" s="3" t="s">
        <v>634</v>
      </c>
      <c r="C287" s="3">
        <v>2.39</v>
      </c>
      <c r="D287" s="3">
        <v>-19.8033</v>
      </c>
      <c r="E287" s="3" t="s">
        <v>635</v>
      </c>
    </row>
    <row r="288" spans="1:5" ht="17" x14ac:dyDescent="0.25">
      <c r="A288" s="3" t="s">
        <v>617</v>
      </c>
      <c r="B288" s="3" t="s">
        <v>636</v>
      </c>
      <c r="C288" s="3">
        <v>1.63</v>
      </c>
      <c r="D288" s="3">
        <v>-37.1038</v>
      </c>
      <c r="E288" s="3" t="s">
        <v>637</v>
      </c>
    </row>
    <row r="289" spans="1:5" ht="17" x14ac:dyDescent="0.25">
      <c r="A289" s="3" t="s">
        <v>617</v>
      </c>
      <c r="B289" s="3" t="s">
        <v>638</v>
      </c>
      <c r="C289" s="3">
        <v>3.56</v>
      </c>
      <c r="D289" s="3">
        <v>-32.348700000000001</v>
      </c>
      <c r="E289" s="3" t="s">
        <v>639</v>
      </c>
    </row>
    <row r="290" spans="1:5" ht="17" x14ac:dyDescent="0.25">
      <c r="A290" s="3" t="s">
        <v>617</v>
      </c>
      <c r="B290" s="3" t="s">
        <v>640</v>
      </c>
      <c r="C290" s="3">
        <v>2.89</v>
      </c>
      <c r="D290" s="3">
        <v>-26.7029</v>
      </c>
      <c r="E290" s="3" t="s">
        <v>641</v>
      </c>
    </row>
    <row r="291" spans="1:5" ht="17" x14ac:dyDescent="0.25">
      <c r="A291" s="3" t="s">
        <v>617</v>
      </c>
      <c r="B291" s="3" t="s">
        <v>642</v>
      </c>
      <c r="C291" s="3">
        <v>2.88</v>
      </c>
      <c r="D291" s="3">
        <v>-25.6311</v>
      </c>
      <c r="E291" s="3" t="s">
        <v>643</v>
      </c>
    </row>
    <row r="292" spans="1:5" ht="17" x14ac:dyDescent="0.25">
      <c r="A292" s="3" t="s">
        <v>617</v>
      </c>
      <c r="B292" s="3" t="s">
        <v>644</v>
      </c>
      <c r="C292" s="3">
        <v>2.82</v>
      </c>
      <c r="D292" s="3">
        <v>-27.831199999999999</v>
      </c>
      <c r="E292" s="3" t="s">
        <v>645</v>
      </c>
    </row>
    <row r="293" spans="1:5" ht="17" x14ac:dyDescent="0.25">
      <c r="A293" s="3" t="s">
        <v>617</v>
      </c>
      <c r="B293" s="3" t="s">
        <v>646</v>
      </c>
      <c r="C293" s="3">
        <v>2.7</v>
      </c>
      <c r="D293" s="3">
        <v>-34.293999999999997</v>
      </c>
      <c r="E293" s="3" t="s">
        <v>647</v>
      </c>
    </row>
    <row r="294" spans="1:5" ht="17" x14ac:dyDescent="0.25">
      <c r="A294" s="3" t="s">
        <v>648</v>
      </c>
      <c r="B294" s="3" t="s">
        <v>649</v>
      </c>
      <c r="C294" s="3">
        <v>2.75</v>
      </c>
      <c r="D294" s="3">
        <v>-16.4177</v>
      </c>
      <c r="E294" s="3" t="s">
        <v>650</v>
      </c>
    </row>
    <row r="295" spans="1:5" ht="17" x14ac:dyDescent="0.25">
      <c r="A295" s="3" t="s">
        <v>648</v>
      </c>
      <c r="B295" s="3" t="s">
        <v>651</v>
      </c>
      <c r="C295" s="3">
        <v>2.61</v>
      </c>
      <c r="D295" s="3">
        <v>-9.3828999999999994</v>
      </c>
      <c r="E295" s="3" t="s">
        <v>652</v>
      </c>
    </row>
    <row r="296" spans="1:5" ht="17" x14ac:dyDescent="0.25">
      <c r="A296" s="3" t="s">
        <v>648</v>
      </c>
      <c r="B296" s="3" t="s">
        <v>653</v>
      </c>
      <c r="C296" s="3">
        <v>3.91</v>
      </c>
      <c r="D296" s="3">
        <v>-14.7895</v>
      </c>
      <c r="E296" s="3" t="s">
        <v>654</v>
      </c>
    </row>
    <row r="297" spans="1:5" ht="17" x14ac:dyDescent="0.25">
      <c r="A297" s="3" t="s">
        <v>648</v>
      </c>
      <c r="B297" s="3" t="s">
        <v>655</v>
      </c>
      <c r="C297" s="3">
        <v>3.29</v>
      </c>
      <c r="D297" s="3">
        <v>-25.743600000000001</v>
      </c>
      <c r="E297" s="3" t="s">
        <v>656</v>
      </c>
    </row>
    <row r="298" spans="1:5" ht="17" x14ac:dyDescent="0.25">
      <c r="A298" s="3" t="s">
        <v>657</v>
      </c>
      <c r="B298" s="3" t="s">
        <v>658</v>
      </c>
      <c r="C298" s="3">
        <v>2.25</v>
      </c>
      <c r="D298" s="3">
        <v>-40.003100000000003</v>
      </c>
      <c r="E298" s="3" t="s">
        <v>659</v>
      </c>
    </row>
    <row r="299" spans="1:5" ht="17" x14ac:dyDescent="0.25">
      <c r="A299" s="3" t="s">
        <v>657</v>
      </c>
      <c r="B299" s="3" t="s">
        <v>660</v>
      </c>
      <c r="C299" s="3">
        <v>2.5</v>
      </c>
      <c r="D299" s="3">
        <v>-26.108599999999999</v>
      </c>
      <c r="E299" s="3" t="s">
        <v>661</v>
      </c>
    </row>
    <row r="300" spans="1:5" ht="17" x14ac:dyDescent="0.25">
      <c r="A300" s="3" t="s">
        <v>657</v>
      </c>
      <c r="B300" s="3" t="s">
        <v>662</v>
      </c>
      <c r="C300" s="3">
        <v>3.17</v>
      </c>
      <c r="D300" s="3">
        <v>-43.430100000000003</v>
      </c>
      <c r="E300" s="3" t="s">
        <v>663</v>
      </c>
    </row>
    <row r="301" spans="1:5" ht="17" x14ac:dyDescent="0.25">
      <c r="A301" s="3" t="s">
        <v>657</v>
      </c>
      <c r="B301" s="3" t="s">
        <v>664</v>
      </c>
      <c r="C301" s="3">
        <v>3.35</v>
      </c>
      <c r="D301" s="3">
        <v>-50.739600000000003</v>
      </c>
      <c r="E301" s="3" t="s">
        <v>665</v>
      </c>
    </row>
    <row r="302" spans="1:5" ht="17" x14ac:dyDescent="0.25">
      <c r="A302" s="3" t="s">
        <v>657</v>
      </c>
      <c r="B302" s="3" t="s">
        <v>666</v>
      </c>
      <c r="C302" s="3">
        <v>4.5</v>
      </c>
      <c r="D302" s="3">
        <v>-42.899299999999997</v>
      </c>
      <c r="E302" s="3" t="s">
        <v>667</v>
      </c>
    </row>
    <row r="303" spans="1:5" ht="17" x14ac:dyDescent="0.25">
      <c r="A303" s="3" t="s">
        <v>657</v>
      </c>
      <c r="B303" s="3" t="s">
        <v>668</v>
      </c>
      <c r="C303" s="3">
        <v>2.7</v>
      </c>
      <c r="D303" s="3">
        <v>-37.092799999999997</v>
      </c>
      <c r="E303" s="3" t="s">
        <v>669</v>
      </c>
    </row>
    <row r="304" spans="1:5" ht="17" x14ac:dyDescent="0.25">
      <c r="A304" s="3" t="s">
        <v>657</v>
      </c>
      <c r="B304" s="3" t="s">
        <v>670</v>
      </c>
      <c r="C304" s="3">
        <v>2.83</v>
      </c>
      <c r="D304" s="3">
        <v>-24.304300000000001</v>
      </c>
      <c r="E304" s="3" t="s">
        <v>671</v>
      </c>
    </row>
    <row r="305" spans="1:5" ht="17" x14ac:dyDescent="0.25">
      <c r="A305" s="3" t="s">
        <v>657</v>
      </c>
      <c r="B305" s="3" t="s">
        <v>672</v>
      </c>
      <c r="C305" s="3">
        <v>3.25</v>
      </c>
      <c r="D305" s="3">
        <v>-43.301600000000001</v>
      </c>
      <c r="E305" s="3" t="s">
        <v>673</v>
      </c>
    </row>
    <row r="306" spans="1:5" ht="17" x14ac:dyDescent="0.25">
      <c r="A306" s="3" t="s">
        <v>657</v>
      </c>
      <c r="B306" s="3" t="s">
        <v>674</v>
      </c>
      <c r="C306" s="3">
        <v>2.95</v>
      </c>
      <c r="D306" s="3">
        <v>-24.4665</v>
      </c>
      <c r="E306" s="3" t="s">
        <v>675</v>
      </c>
    </row>
    <row r="307" spans="1:5" ht="17" x14ac:dyDescent="0.25">
      <c r="A307" s="3" t="s">
        <v>676</v>
      </c>
      <c r="B307" s="3" t="s">
        <v>677</v>
      </c>
      <c r="C307" s="3">
        <v>-1.46</v>
      </c>
      <c r="D307" s="3">
        <v>-16.716100000000001</v>
      </c>
      <c r="E307" s="3" t="s">
        <v>678</v>
      </c>
    </row>
    <row r="308" spans="1:5" ht="17" x14ac:dyDescent="0.25">
      <c r="A308" s="3" t="s">
        <v>676</v>
      </c>
      <c r="B308" s="3" t="s">
        <v>679</v>
      </c>
      <c r="C308" s="3">
        <v>1.98</v>
      </c>
      <c r="D308" s="3">
        <v>-17.9559</v>
      </c>
      <c r="E308" s="3" t="s">
        <v>680</v>
      </c>
    </row>
    <row r="309" spans="1:5" ht="17" x14ac:dyDescent="0.25">
      <c r="A309" s="3" t="s">
        <v>676</v>
      </c>
      <c r="B309" s="3" t="s">
        <v>681</v>
      </c>
      <c r="C309" s="3">
        <v>1.83</v>
      </c>
      <c r="D309" s="3">
        <v>-26.3932</v>
      </c>
      <c r="E309" s="3" t="s">
        <v>669</v>
      </c>
    </row>
    <row r="310" spans="1:5" ht="17" x14ac:dyDescent="0.25">
      <c r="A310" s="3" t="s">
        <v>676</v>
      </c>
      <c r="B310" s="3" t="s">
        <v>682</v>
      </c>
      <c r="C310" s="3">
        <v>1.5</v>
      </c>
      <c r="D310" s="3">
        <v>-28.972100000000001</v>
      </c>
      <c r="E310" s="3" t="s">
        <v>683</v>
      </c>
    </row>
    <row r="311" spans="1:5" ht="17" x14ac:dyDescent="0.25">
      <c r="A311" s="3" t="s">
        <v>676</v>
      </c>
      <c r="B311" s="3" t="s">
        <v>684</v>
      </c>
      <c r="C311" s="3">
        <v>3.02</v>
      </c>
      <c r="D311" s="3">
        <v>-30.933</v>
      </c>
      <c r="E311" s="3" t="s">
        <v>685</v>
      </c>
    </row>
    <row r="312" spans="1:5" ht="17" x14ac:dyDescent="0.25">
      <c r="A312" s="3" t="s">
        <v>676</v>
      </c>
      <c r="B312" s="3" t="s">
        <v>686</v>
      </c>
      <c r="C312" s="3">
        <v>2.4500000000000002</v>
      </c>
      <c r="D312" s="3">
        <v>-29.302900000000001</v>
      </c>
      <c r="E312" s="3" t="s">
        <v>687</v>
      </c>
    </row>
    <row r="313" spans="1:5" ht="17" x14ac:dyDescent="0.25">
      <c r="A313" s="3" t="s">
        <v>676</v>
      </c>
      <c r="B313" s="3" t="s">
        <v>688</v>
      </c>
      <c r="C313" s="3">
        <v>3.87</v>
      </c>
      <c r="D313" s="3">
        <v>-24.600999999999999</v>
      </c>
      <c r="E313" s="3" t="s">
        <v>689</v>
      </c>
    </row>
    <row r="314" spans="1:5" ht="17" x14ac:dyDescent="0.25">
      <c r="A314" s="3" t="s">
        <v>676</v>
      </c>
      <c r="B314" s="3" t="s">
        <v>690</v>
      </c>
      <c r="C314" s="3">
        <v>3.45</v>
      </c>
      <c r="D314" s="3">
        <v>-22.811499999999999</v>
      </c>
      <c r="E314" s="3" t="s">
        <v>691</v>
      </c>
    </row>
    <row r="315" spans="1:5" ht="17" x14ac:dyDescent="0.25">
      <c r="A315" s="3" t="s">
        <v>692</v>
      </c>
      <c r="B315" s="3" t="s">
        <v>693</v>
      </c>
      <c r="C315" s="3">
        <v>2.58</v>
      </c>
      <c r="D315" s="3">
        <v>-17.9559</v>
      </c>
      <c r="E315" s="3" t="s">
        <v>694</v>
      </c>
    </row>
    <row r="316" spans="1:5" ht="17" x14ac:dyDescent="0.25">
      <c r="A316" s="3" t="s">
        <v>692</v>
      </c>
      <c r="B316" s="3" t="s">
        <v>695</v>
      </c>
      <c r="C316" s="3">
        <v>2.81</v>
      </c>
      <c r="D316" s="3">
        <v>-20.758299999999998</v>
      </c>
      <c r="E316" s="3" t="s">
        <v>696</v>
      </c>
    </row>
    <row r="317" spans="1:5" ht="17" x14ac:dyDescent="0.25">
      <c r="A317" s="3" t="s">
        <v>692</v>
      </c>
      <c r="B317" s="3" t="s">
        <v>697</v>
      </c>
      <c r="C317" s="3">
        <v>3.59</v>
      </c>
      <c r="D317" s="3">
        <v>-22.7864</v>
      </c>
      <c r="E317" s="3" t="s">
        <v>698</v>
      </c>
    </row>
    <row r="318" spans="1:5" ht="17" x14ac:dyDescent="0.25">
      <c r="A318" s="3" t="s">
        <v>692</v>
      </c>
      <c r="B318" s="3" t="s">
        <v>699</v>
      </c>
      <c r="C318" s="3">
        <v>3.8</v>
      </c>
      <c r="D318" s="3">
        <v>-20.905000000000001</v>
      </c>
      <c r="E318" s="3" t="s">
        <v>515</v>
      </c>
    </row>
    <row r="319" spans="1:5" ht="17" x14ac:dyDescent="0.25">
      <c r="A319" s="3" t="s">
        <v>692</v>
      </c>
      <c r="B319" s="3" t="s">
        <v>700</v>
      </c>
      <c r="C319" s="3">
        <v>3.19</v>
      </c>
      <c r="D319" s="3">
        <v>-22.7377</v>
      </c>
      <c r="E319" s="3" t="s">
        <v>701</v>
      </c>
    </row>
    <row r="320" spans="1:5" ht="17" x14ac:dyDescent="0.25">
      <c r="A320" s="3" t="s">
        <v>692</v>
      </c>
      <c r="B320" s="3" t="s">
        <v>702</v>
      </c>
      <c r="C320" s="3">
        <v>3.55</v>
      </c>
      <c r="D320" s="3">
        <v>-14.783799999999999</v>
      </c>
      <c r="E320" s="3" t="s">
        <v>703</v>
      </c>
    </row>
    <row r="321" spans="1:5" ht="17" x14ac:dyDescent="0.25">
      <c r="A321" s="3" t="s">
        <v>692</v>
      </c>
      <c r="B321" s="3" t="s">
        <v>704</v>
      </c>
      <c r="C321" s="3">
        <v>3.71</v>
      </c>
      <c r="D321" s="3">
        <v>-14.047599999999999</v>
      </c>
      <c r="E321" s="3" t="s">
        <v>705</v>
      </c>
    </row>
    <row r="322" spans="1:5" ht="17" x14ac:dyDescent="0.25">
      <c r="A322" s="3" t="s">
        <v>692</v>
      </c>
      <c r="B322" s="3" t="s">
        <v>706</v>
      </c>
      <c r="C322" s="3">
        <v>3.29</v>
      </c>
      <c r="D322" s="3">
        <v>-16.123799999999999</v>
      </c>
      <c r="E322" s="3" t="s">
        <v>707</v>
      </c>
    </row>
    <row r="323" spans="1:5" ht="17" x14ac:dyDescent="0.25">
      <c r="A323" s="3" t="s">
        <v>708</v>
      </c>
      <c r="B323" s="3" t="s">
        <v>709</v>
      </c>
      <c r="C323" s="3">
        <v>2.64</v>
      </c>
      <c r="D323" s="3">
        <v>-34.072800000000001</v>
      </c>
      <c r="E323" s="3" t="s">
        <v>710</v>
      </c>
    </row>
    <row r="324" spans="1:5" ht="17" x14ac:dyDescent="0.25">
      <c r="A324" s="3" t="s">
        <v>708</v>
      </c>
      <c r="B324" s="3" t="s">
        <v>711</v>
      </c>
      <c r="C324" s="3">
        <v>3.12</v>
      </c>
      <c r="D324" s="3">
        <v>-35.7684</v>
      </c>
      <c r="E324" s="3" t="s">
        <v>712</v>
      </c>
    </row>
    <row r="325" spans="1:5" ht="17" x14ac:dyDescent="0.25">
      <c r="A325" s="3" t="s">
        <v>713</v>
      </c>
      <c r="B325" s="3" t="s">
        <v>714</v>
      </c>
      <c r="C325" s="3">
        <v>1.1599999999999999</v>
      </c>
      <c r="D325" s="3">
        <v>-29.622199999999999</v>
      </c>
      <c r="E325" s="3" t="s">
        <v>715</v>
      </c>
    </row>
    <row r="326" spans="1:5" ht="17" x14ac:dyDescent="0.25">
      <c r="A326" s="3" t="s">
        <v>716</v>
      </c>
      <c r="B326" s="3" t="s">
        <v>717</v>
      </c>
      <c r="C326" s="3">
        <v>2.99</v>
      </c>
      <c r="D326" s="3">
        <v>-29.339600000000001</v>
      </c>
      <c r="E326" s="3" t="s">
        <v>718</v>
      </c>
    </row>
    <row r="327" spans="1:5" ht="17" x14ac:dyDescent="0.25">
      <c r="A327" s="3" t="s">
        <v>716</v>
      </c>
      <c r="B327" s="3" t="s">
        <v>719</v>
      </c>
      <c r="C327" s="3">
        <v>2.7</v>
      </c>
      <c r="D327" s="3">
        <v>-29.816199999999998</v>
      </c>
      <c r="E327" s="3" t="s">
        <v>76</v>
      </c>
    </row>
    <row r="328" spans="1:5" ht="17" x14ac:dyDescent="0.25">
      <c r="A328" s="3" t="s">
        <v>716</v>
      </c>
      <c r="B328" s="3" t="s">
        <v>720</v>
      </c>
      <c r="C328" s="3">
        <v>1.85</v>
      </c>
      <c r="D328" s="3">
        <v>-34.384700000000002</v>
      </c>
      <c r="E328" s="3" t="s">
        <v>721</v>
      </c>
    </row>
    <row r="329" spans="1:5" ht="17" x14ac:dyDescent="0.25">
      <c r="A329" s="3" t="s">
        <v>716</v>
      </c>
      <c r="B329" s="3" t="s">
        <v>722</v>
      </c>
      <c r="C329" s="3">
        <v>2.6</v>
      </c>
      <c r="D329" s="3">
        <v>-29.893699999999999</v>
      </c>
      <c r="E329" s="3" t="s">
        <v>723</v>
      </c>
    </row>
    <row r="330" spans="1:5" ht="17" x14ac:dyDescent="0.25">
      <c r="A330" s="3" t="s">
        <v>716</v>
      </c>
      <c r="B330" s="3" t="s">
        <v>724</v>
      </c>
      <c r="C330" s="3">
        <v>3.11</v>
      </c>
      <c r="D330" s="3">
        <v>-36.294400000000003</v>
      </c>
      <c r="E330" s="3" t="s">
        <v>725</v>
      </c>
    </row>
    <row r="331" spans="1:5" ht="17" x14ac:dyDescent="0.25">
      <c r="A331" s="3" t="s">
        <v>716</v>
      </c>
      <c r="B331" s="3" t="s">
        <v>726</v>
      </c>
      <c r="C331" s="3">
        <v>2.81</v>
      </c>
      <c r="D331" s="3">
        <v>-25.410499999999999</v>
      </c>
      <c r="E331" s="3" t="s">
        <v>727</v>
      </c>
    </row>
    <row r="332" spans="1:5" ht="17" x14ac:dyDescent="0.25">
      <c r="A332" s="3" t="s">
        <v>716</v>
      </c>
      <c r="B332" s="3" t="s">
        <v>728</v>
      </c>
      <c r="C332" s="3">
        <v>3.51</v>
      </c>
      <c r="D332" s="3">
        <v>-27.67</v>
      </c>
      <c r="E332" s="3" t="s">
        <v>729</v>
      </c>
    </row>
    <row r="333" spans="1:5" ht="17" x14ac:dyDescent="0.25">
      <c r="A333" s="3" t="s">
        <v>716</v>
      </c>
      <c r="B333" s="3" t="s">
        <v>730</v>
      </c>
      <c r="C333" s="3">
        <v>3.76</v>
      </c>
      <c r="D333" s="3">
        <v>-21.044799999999999</v>
      </c>
      <c r="E333" s="3" t="s">
        <v>731</v>
      </c>
    </row>
    <row r="334" spans="1:5" ht="17" x14ac:dyDescent="0.25">
      <c r="A334" s="3" t="s">
        <v>716</v>
      </c>
      <c r="B334" s="3" t="s">
        <v>732</v>
      </c>
      <c r="C334" s="3">
        <v>2.88</v>
      </c>
      <c r="D334" s="3">
        <v>-21.059200000000001</v>
      </c>
      <c r="E334" s="3" t="s">
        <v>733</v>
      </c>
    </row>
    <row r="335" spans="1:5" ht="17" x14ac:dyDescent="0.25">
      <c r="A335" s="3" t="s">
        <v>716</v>
      </c>
      <c r="B335" s="3" t="s">
        <v>734</v>
      </c>
      <c r="C335" s="3">
        <v>2.02</v>
      </c>
      <c r="D335" s="3">
        <v>-26.296700000000001</v>
      </c>
      <c r="E335" s="3" t="s">
        <v>735</v>
      </c>
    </row>
    <row r="336" spans="1:5" ht="17" x14ac:dyDescent="0.25">
      <c r="A336" s="3" t="s">
        <v>716</v>
      </c>
      <c r="B336" s="3" t="s">
        <v>736</v>
      </c>
      <c r="C336" s="3">
        <v>3.32</v>
      </c>
      <c r="D336" s="3">
        <v>-27.012799999999999</v>
      </c>
      <c r="E336" s="3" t="s">
        <v>737</v>
      </c>
    </row>
    <row r="337" spans="1:5" ht="17" x14ac:dyDescent="0.25">
      <c r="A337" s="3" t="s">
        <v>716</v>
      </c>
      <c r="B337" s="3" t="s">
        <v>738</v>
      </c>
      <c r="C337" s="3">
        <v>3.17</v>
      </c>
      <c r="D337" s="3">
        <v>-22.7377</v>
      </c>
      <c r="E337" s="3" t="s">
        <v>739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276-2385-F147-A662-02E27F2BAEE3}">
  <dimension ref="A1:E338"/>
  <sheetViews>
    <sheetView workbookViewId="0">
      <selection activeCell="C2" sqref="A2:E338"/>
    </sheetView>
  </sheetViews>
  <sheetFormatPr baseColWidth="10" defaultRowHeight="16" x14ac:dyDescent="0.2"/>
  <sheetData>
    <row r="1" spans="1:5" ht="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17" x14ac:dyDescent="0.25">
      <c r="A2" s="3" t="s">
        <v>525</v>
      </c>
      <c r="B2" s="3" t="s">
        <v>530</v>
      </c>
      <c r="C2" s="3" t="s">
        <v>531</v>
      </c>
      <c r="D2" s="3">
        <v>-2.9775999999999998</v>
      </c>
      <c r="E2" s="3" t="s">
        <v>532</v>
      </c>
    </row>
    <row r="3" spans="1:5" ht="17" x14ac:dyDescent="0.25">
      <c r="A3" s="3" t="s">
        <v>333</v>
      </c>
      <c r="B3" s="3" t="s">
        <v>360</v>
      </c>
      <c r="C3" s="3">
        <v>5.5</v>
      </c>
      <c r="D3" s="3">
        <v>29.714600000000001</v>
      </c>
      <c r="E3" s="3" t="s">
        <v>361</v>
      </c>
    </row>
    <row r="4" spans="1:5" ht="17" x14ac:dyDescent="0.25">
      <c r="A4" s="3" t="s">
        <v>422</v>
      </c>
      <c r="B4" s="3" t="s">
        <v>433</v>
      </c>
      <c r="C4" s="3">
        <v>5.15</v>
      </c>
      <c r="D4" s="3">
        <v>1.6131</v>
      </c>
      <c r="E4" s="3" t="s">
        <v>434</v>
      </c>
    </row>
    <row r="5" spans="1:5" ht="17" x14ac:dyDescent="0.25">
      <c r="A5" s="3" t="s">
        <v>216</v>
      </c>
      <c r="B5" s="3" t="s">
        <v>229</v>
      </c>
      <c r="C5" s="3">
        <v>4.96</v>
      </c>
      <c r="D5" s="3">
        <v>29.9877</v>
      </c>
      <c r="E5" s="3" t="s">
        <v>230</v>
      </c>
    </row>
    <row r="6" spans="1:5" ht="17" x14ac:dyDescent="0.25">
      <c r="A6" s="3" t="s">
        <v>30</v>
      </c>
      <c r="B6" s="3" t="s">
        <v>43</v>
      </c>
      <c r="C6" s="3">
        <v>4.95</v>
      </c>
      <c r="D6" s="3">
        <v>75.7547</v>
      </c>
      <c r="E6" s="3" t="s">
        <v>44</v>
      </c>
    </row>
    <row r="7" spans="1:5" ht="17" x14ac:dyDescent="0.25">
      <c r="A7" s="3" t="s">
        <v>333</v>
      </c>
      <c r="B7" s="3" t="s">
        <v>348</v>
      </c>
      <c r="C7" s="3">
        <v>4.95</v>
      </c>
      <c r="D7" s="3">
        <v>1.4025000000000001</v>
      </c>
      <c r="E7" s="3" t="s">
        <v>349</v>
      </c>
    </row>
    <row r="8" spans="1:5" ht="17" x14ac:dyDescent="0.25">
      <c r="A8" s="3" t="s">
        <v>459</v>
      </c>
      <c r="B8" s="3" t="s">
        <v>490</v>
      </c>
      <c r="C8" s="3">
        <v>4.9400000000000004</v>
      </c>
      <c r="D8" s="3">
        <v>-6.7916999999999996</v>
      </c>
      <c r="E8" s="3" t="s">
        <v>491</v>
      </c>
    </row>
    <row r="9" spans="1:5" ht="17" x14ac:dyDescent="0.25">
      <c r="A9" s="3" t="s">
        <v>459</v>
      </c>
      <c r="B9" s="3" t="s">
        <v>492</v>
      </c>
      <c r="C9" s="3">
        <v>4.9400000000000004</v>
      </c>
      <c r="D9" s="3">
        <v>-1.9401999999999999</v>
      </c>
      <c r="E9" s="3" t="s">
        <v>493</v>
      </c>
    </row>
    <row r="10" spans="1:5" ht="17" x14ac:dyDescent="0.25">
      <c r="A10" s="3" t="s">
        <v>333</v>
      </c>
      <c r="B10" s="3" t="s">
        <v>352</v>
      </c>
      <c r="C10" s="3">
        <v>4.83</v>
      </c>
      <c r="D10" s="3">
        <v>11.4094</v>
      </c>
      <c r="E10" s="3" t="s">
        <v>353</v>
      </c>
    </row>
    <row r="11" spans="1:5" ht="17" x14ac:dyDescent="0.25">
      <c r="A11" s="3" t="s">
        <v>333</v>
      </c>
      <c r="B11" s="3" t="s">
        <v>362</v>
      </c>
      <c r="C11" s="3">
        <v>4.75</v>
      </c>
      <c r="D11" s="3">
        <v>23.605599999999999</v>
      </c>
      <c r="E11" s="3" t="s">
        <v>363</v>
      </c>
    </row>
    <row r="12" spans="1:5" ht="17" x14ac:dyDescent="0.25">
      <c r="A12" s="3" t="s">
        <v>384</v>
      </c>
      <c r="B12" s="3" t="s">
        <v>387</v>
      </c>
      <c r="C12" s="3">
        <v>4.6900000000000004</v>
      </c>
      <c r="D12" s="3">
        <v>10.0158</v>
      </c>
      <c r="E12" s="3" t="s">
        <v>388</v>
      </c>
    </row>
    <row r="13" spans="1:5" ht="17" x14ac:dyDescent="0.25">
      <c r="A13" s="3" t="s">
        <v>268</v>
      </c>
      <c r="B13" s="3" t="s">
        <v>273</v>
      </c>
      <c r="C13" s="3">
        <v>4.67</v>
      </c>
      <c r="D13" s="3">
        <v>21.514500000000002</v>
      </c>
      <c r="E13" s="3" t="s">
        <v>274</v>
      </c>
    </row>
    <row r="14" spans="1:5" ht="17" x14ac:dyDescent="0.25">
      <c r="A14" s="3" t="s">
        <v>333</v>
      </c>
      <c r="B14" s="3" t="s">
        <v>364</v>
      </c>
      <c r="C14" s="3">
        <v>4.66</v>
      </c>
      <c r="D14" s="3">
        <v>23.591699999999999</v>
      </c>
      <c r="E14" s="3" t="s">
        <v>365</v>
      </c>
    </row>
    <row r="15" spans="1:5" ht="17" x14ac:dyDescent="0.25">
      <c r="A15" s="3" t="s">
        <v>216</v>
      </c>
      <c r="B15" s="3" t="s">
        <v>223</v>
      </c>
      <c r="C15" s="3">
        <v>4.63</v>
      </c>
      <c r="D15" s="3">
        <v>26.527100000000001</v>
      </c>
      <c r="E15" s="3" t="s">
        <v>224</v>
      </c>
    </row>
    <row r="16" spans="1:5" ht="17" x14ac:dyDescent="0.25">
      <c r="A16" s="3" t="s">
        <v>592</v>
      </c>
      <c r="B16" s="3" t="s">
        <v>594</v>
      </c>
      <c r="C16" s="3">
        <v>4.62</v>
      </c>
      <c r="D16" s="3">
        <v>15.7446</v>
      </c>
      <c r="E16" s="3" t="s">
        <v>595</v>
      </c>
    </row>
    <row r="17" spans="1:5" ht="17" x14ac:dyDescent="0.25">
      <c r="A17" s="3" t="s">
        <v>147</v>
      </c>
      <c r="B17" s="3" t="s">
        <v>158</v>
      </c>
      <c r="C17" s="3">
        <v>4.53</v>
      </c>
      <c r="D17" s="3">
        <v>41.076300000000003</v>
      </c>
      <c r="E17" s="3" t="s">
        <v>159</v>
      </c>
    </row>
    <row r="18" spans="1:5" ht="17" x14ac:dyDescent="0.25">
      <c r="A18" s="3" t="s">
        <v>333</v>
      </c>
      <c r="B18" s="3" t="s">
        <v>350</v>
      </c>
      <c r="C18" s="3">
        <v>4.51</v>
      </c>
      <c r="D18" s="3">
        <v>27.0838</v>
      </c>
      <c r="E18" s="3" t="s">
        <v>351</v>
      </c>
    </row>
    <row r="19" spans="1:5" ht="17" x14ac:dyDescent="0.25">
      <c r="A19" s="3" t="s">
        <v>657</v>
      </c>
      <c r="B19" s="3" t="s">
        <v>666</v>
      </c>
      <c r="C19" s="3">
        <v>4.5</v>
      </c>
      <c r="D19" s="3">
        <v>-42.899299999999997</v>
      </c>
      <c r="E19" s="3" t="s">
        <v>667</v>
      </c>
    </row>
    <row r="20" spans="1:5" ht="17" x14ac:dyDescent="0.25">
      <c r="A20" s="3" t="s">
        <v>384</v>
      </c>
      <c r="B20" s="3" t="s">
        <v>389</v>
      </c>
      <c r="C20" s="3">
        <v>4.49</v>
      </c>
      <c r="D20" s="3">
        <v>10.058299999999999</v>
      </c>
      <c r="E20" s="3" t="s">
        <v>390</v>
      </c>
    </row>
    <row r="21" spans="1:5" ht="17" x14ac:dyDescent="0.25">
      <c r="A21" s="3" t="s">
        <v>450</v>
      </c>
      <c r="B21" s="3" t="s">
        <v>453</v>
      </c>
      <c r="C21" s="3">
        <v>4.4800000000000004</v>
      </c>
      <c r="D21" s="3">
        <v>-17.084399999999999</v>
      </c>
      <c r="E21" s="3" t="s">
        <v>454</v>
      </c>
    </row>
    <row r="22" spans="1:5" ht="17" x14ac:dyDescent="0.25">
      <c r="A22" s="3" t="s">
        <v>459</v>
      </c>
      <c r="B22" s="3" t="s">
        <v>486</v>
      </c>
      <c r="C22" s="3">
        <v>4.46</v>
      </c>
      <c r="D22" s="3">
        <v>-14.780200000000001</v>
      </c>
      <c r="E22" s="3" t="s">
        <v>487</v>
      </c>
    </row>
    <row r="23" spans="1:5" ht="17" x14ac:dyDescent="0.25">
      <c r="A23" s="3" t="s">
        <v>333</v>
      </c>
      <c r="B23" s="3" t="s">
        <v>354</v>
      </c>
      <c r="C23" s="3">
        <v>4.4400000000000004</v>
      </c>
      <c r="D23" s="3">
        <v>5.9248000000000003</v>
      </c>
      <c r="E23" s="3" t="s">
        <v>355</v>
      </c>
    </row>
    <row r="24" spans="1:5" ht="17" x14ac:dyDescent="0.25">
      <c r="A24" s="3" t="s">
        <v>333</v>
      </c>
      <c r="B24" s="3" t="s">
        <v>338</v>
      </c>
      <c r="C24" s="3">
        <v>4.43</v>
      </c>
      <c r="D24" s="3">
        <v>5.6281999999999996</v>
      </c>
      <c r="E24" s="3" t="s">
        <v>339</v>
      </c>
    </row>
    <row r="25" spans="1:5" ht="17" x14ac:dyDescent="0.25">
      <c r="A25" s="3" t="s">
        <v>391</v>
      </c>
      <c r="B25" s="3" t="s">
        <v>398</v>
      </c>
      <c r="C25" s="3">
        <v>4.43</v>
      </c>
      <c r="D25" s="3">
        <v>10.8</v>
      </c>
      <c r="E25" s="3" t="s">
        <v>399</v>
      </c>
    </row>
    <row r="26" spans="1:5" ht="17" x14ac:dyDescent="0.25">
      <c r="A26" s="3" t="s">
        <v>533</v>
      </c>
      <c r="B26" s="3" t="s">
        <v>544</v>
      </c>
      <c r="C26" s="3">
        <v>4.42</v>
      </c>
      <c r="D26" s="3">
        <v>0.747</v>
      </c>
      <c r="E26" s="3" t="s">
        <v>545</v>
      </c>
    </row>
    <row r="27" spans="1:5" ht="17" x14ac:dyDescent="0.25">
      <c r="A27" s="3" t="s">
        <v>402</v>
      </c>
      <c r="B27" s="3" t="s">
        <v>403</v>
      </c>
      <c r="C27" s="3">
        <v>4.3899999999999997</v>
      </c>
      <c r="D27" s="3">
        <v>19.798100000000002</v>
      </c>
      <c r="E27" s="3" t="s">
        <v>404</v>
      </c>
    </row>
    <row r="28" spans="1:5" ht="17" x14ac:dyDescent="0.25">
      <c r="A28" s="3" t="s">
        <v>402</v>
      </c>
      <c r="B28" s="3" t="s">
        <v>405</v>
      </c>
      <c r="C28" s="3">
        <v>4.38</v>
      </c>
      <c r="D28" s="3">
        <v>17.722300000000001</v>
      </c>
      <c r="E28" s="3" t="s">
        <v>164</v>
      </c>
    </row>
    <row r="29" spans="1:5" ht="17" x14ac:dyDescent="0.25">
      <c r="A29" s="3" t="s">
        <v>422</v>
      </c>
      <c r="B29" s="3" t="s">
        <v>437</v>
      </c>
      <c r="C29" s="3">
        <v>4.38</v>
      </c>
      <c r="D29" s="3">
        <v>-5.4227999999999996</v>
      </c>
      <c r="E29" s="3" t="s">
        <v>438</v>
      </c>
    </row>
    <row r="30" spans="1:5" ht="17" x14ac:dyDescent="0.25">
      <c r="A30" s="3" t="s">
        <v>179</v>
      </c>
      <c r="B30" s="3" t="s">
        <v>188</v>
      </c>
      <c r="C30" s="3">
        <v>4.3600000000000003</v>
      </c>
      <c r="D30" s="3">
        <v>37.605699999999999</v>
      </c>
      <c r="E30" s="3" t="s">
        <v>189</v>
      </c>
    </row>
    <row r="31" spans="1:5" ht="17" x14ac:dyDescent="0.25">
      <c r="A31" s="3" t="s">
        <v>30</v>
      </c>
      <c r="B31" s="3" t="s">
        <v>37</v>
      </c>
      <c r="C31" s="3">
        <v>4.3499999999999996</v>
      </c>
      <c r="D31" s="3">
        <v>86.586200000000005</v>
      </c>
      <c r="E31" s="3" t="s">
        <v>38</v>
      </c>
    </row>
    <row r="32" spans="1:5" ht="17" x14ac:dyDescent="0.25">
      <c r="A32" s="3" t="s">
        <v>333</v>
      </c>
      <c r="B32" s="3" t="s">
        <v>356</v>
      </c>
      <c r="C32" s="3">
        <v>4.33</v>
      </c>
      <c r="D32" s="3">
        <v>9.6377000000000006</v>
      </c>
      <c r="E32" s="3" t="s">
        <v>357</v>
      </c>
    </row>
    <row r="33" spans="1:5" ht="17" x14ac:dyDescent="0.25">
      <c r="A33" s="3" t="s">
        <v>459</v>
      </c>
      <c r="B33" s="3" t="s">
        <v>472</v>
      </c>
      <c r="C33" s="3">
        <v>4.3099999999999996</v>
      </c>
      <c r="D33" s="3">
        <v>-2.9839000000000002</v>
      </c>
      <c r="E33" s="3" t="s">
        <v>463</v>
      </c>
    </row>
    <row r="34" spans="1:5" ht="17" x14ac:dyDescent="0.25">
      <c r="A34" s="3" t="s">
        <v>592</v>
      </c>
      <c r="B34" s="3" t="s">
        <v>596</v>
      </c>
      <c r="C34" s="3">
        <v>4.3099999999999996</v>
      </c>
      <c r="D34" s="3">
        <v>18.705200000000001</v>
      </c>
      <c r="E34" s="3" t="s">
        <v>44</v>
      </c>
    </row>
    <row r="35" spans="1:5" ht="17" x14ac:dyDescent="0.25">
      <c r="A35" s="3" t="s">
        <v>30</v>
      </c>
      <c r="B35" s="3" t="s">
        <v>41</v>
      </c>
      <c r="C35" s="3">
        <v>4.29</v>
      </c>
      <c r="D35" s="3">
        <v>77.794700000000006</v>
      </c>
      <c r="E35" s="3" t="s">
        <v>42</v>
      </c>
    </row>
    <row r="36" spans="1:5" ht="17" x14ac:dyDescent="0.25">
      <c r="A36" s="3" t="s">
        <v>459</v>
      </c>
      <c r="B36" s="3" t="s">
        <v>462</v>
      </c>
      <c r="C36" s="3">
        <v>4.28</v>
      </c>
      <c r="D36" s="3">
        <v>-2.7692000000000001</v>
      </c>
      <c r="E36" s="3" t="s">
        <v>463</v>
      </c>
    </row>
    <row r="37" spans="1:5" ht="17" x14ac:dyDescent="0.25">
      <c r="A37" s="3" t="s">
        <v>333</v>
      </c>
      <c r="B37" s="3" t="s">
        <v>340</v>
      </c>
      <c r="C37" s="3">
        <v>4.2699999999999996</v>
      </c>
      <c r="D37" s="3">
        <v>7.5955000000000004</v>
      </c>
      <c r="E37" s="3" t="s">
        <v>341</v>
      </c>
    </row>
    <row r="38" spans="1:5" ht="17" x14ac:dyDescent="0.25">
      <c r="A38" s="3" t="s">
        <v>333</v>
      </c>
      <c r="B38" s="3" t="s">
        <v>344</v>
      </c>
      <c r="C38" s="3">
        <v>4.2699999999999996</v>
      </c>
      <c r="D38" s="3">
        <v>6.7382</v>
      </c>
      <c r="E38" s="3" t="s">
        <v>345</v>
      </c>
    </row>
    <row r="39" spans="1:5" ht="17" x14ac:dyDescent="0.25">
      <c r="A39" s="3" t="s">
        <v>391</v>
      </c>
      <c r="B39" s="3" t="s">
        <v>396</v>
      </c>
      <c r="C39" s="3">
        <v>4.2699999999999996</v>
      </c>
      <c r="D39" s="3">
        <v>16.1249</v>
      </c>
      <c r="E39" s="3" t="s">
        <v>397</v>
      </c>
    </row>
    <row r="40" spans="1:5" ht="17" x14ac:dyDescent="0.25">
      <c r="A40" s="3" t="s">
        <v>554</v>
      </c>
      <c r="B40" s="3" t="s">
        <v>567</v>
      </c>
      <c r="C40" s="3">
        <v>4.2699999999999996</v>
      </c>
      <c r="D40" s="3">
        <v>-16.293600000000001</v>
      </c>
      <c r="E40" s="3" t="s">
        <v>568</v>
      </c>
    </row>
    <row r="41" spans="1:5" ht="17" x14ac:dyDescent="0.25">
      <c r="A41" s="3" t="s">
        <v>268</v>
      </c>
      <c r="B41" s="3" t="s">
        <v>269</v>
      </c>
      <c r="C41" s="3">
        <v>4.26</v>
      </c>
      <c r="D41" s="3">
        <v>11.8576</v>
      </c>
      <c r="E41" s="3" t="s">
        <v>270</v>
      </c>
    </row>
    <row r="42" spans="1:5" ht="17" x14ac:dyDescent="0.25">
      <c r="A42" s="3" t="s">
        <v>333</v>
      </c>
      <c r="B42" s="3" t="s">
        <v>358</v>
      </c>
      <c r="C42" s="3">
        <v>4.26</v>
      </c>
      <c r="D42" s="3">
        <v>9.8112999999999992</v>
      </c>
      <c r="E42" s="3" t="s">
        <v>359</v>
      </c>
    </row>
    <row r="43" spans="1:5" ht="17" x14ac:dyDescent="0.25">
      <c r="A43" s="3" t="s">
        <v>190</v>
      </c>
      <c r="B43" s="3" t="s">
        <v>214</v>
      </c>
      <c r="C43" s="3">
        <v>4.2300000000000004</v>
      </c>
      <c r="D43" s="3">
        <v>44.133600000000001</v>
      </c>
      <c r="E43" s="3" t="s">
        <v>215</v>
      </c>
    </row>
    <row r="44" spans="1:5" ht="17" x14ac:dyDescent="0.25">
      <c r="A44" s="3" t="s">
        <v>30</v>
      </c>
      <c r="B44" s="3" t="s">
        <v>39</v>
      </c>
      <c r="C44" s="3">
        <v>4.22</v>
      </c>
      <c r="D44" s="3">
        <v>82.037300000000002</v>
      </c>
      <c r="E44" s="3" t="s">
        <v>40</v>
      </c>
    </row>
    <row r="45" spans="1:5" ht="17" x14ac:dyDescent="0.25">
      <c r="A45" s="3" t="s">
        <v>179</v>
      </c>
      <c r="B45" s="3" t="s">
        <v>186</v>
      </c>
      <c r="C45" s="3">
        <v>4.22</v>
      </c>
      <c r="D45" s="3">
        <v>36.570500000000003</v>
      </c>
      <c r="E45" s="3" t="s">
        <v>187</v>
      </c>
    </row>
    <row r="46" spans="1:5" ht="17" x14ac:dyDescent="0.25">
      <c r="A46" s="3" t="s">
        <v>45</v>
      </c>
      <c r="B46" s="3" t="s">
        <v>56</v>
      </c>
      <c r="C46" s="3">
        <v>4.21</v>
      </c>
      <c r="D46" s="3">
        <v>62.931399999999996</v>
      </c>
      <c r="E46" s="3" t="s">
        <v>57</v>
      </c>
    </row>
    <row r="47" spans="1:5" ht="17" x14ac:dyDescent="0.25">
      <c r="A47" s="3" t="s">
        <v>190</v>
      </c>
      <c r="B47" s="3" t="s">
        <v>210</v>
      </c>
      <c r="C47" s="3">
        <v>4.2</v>
      </c>
      <c r="D47" s="3">
        <v>43.182499999999997</v>
      </c>
      <c r="E47" s="3" t="s">
        <v>211</v>
      </c>
    </row>
    <row r="48" spans="1:5" ht="17" x14ac:dyDescent="0.25">
      <c r="A48" s="3" t="s">
        <v>459</v>
      </c>
      <c r="B48" s="3" t="s">
        <v>466</v>
      </c>
      <c r="C48" s="3">
        <v>4.1399999999999997</v>
      </c>
      <c r="D48" s="3">
        <v>5.7031000000000001</v>
      </c>
      <c r="E48" s="3" t="s">
        <v>467</v>
      </c>
    </row>
    <row r="49" spans="1:5" ht="17" x14ac:dyDescent="0.25">
      <c r="A49" s="3" t="s">
        <v>554</v>
      </c>
      <c r="B49" s="3" t="s">
        <v>569</v>
      </c>
      <c r="C49" s="3">
        <v>4.1399999999999997</v>
      </c>
      <c r="D49" s="3">
        <v>-25.6966</v>
      </c>
      <c r="E49" s="3" t="s">
        <v>570</v>
      </c>
    </row>
    <row r="50" spans="1:5" ht="17" x14ac:dyDescent="0.25">
      <c r="A50" s="3" t="s">
        <v>60</v>
      </c>
      <c r="B50" s="3" t="s">
        <v>83</v>
      </c>
      <c r="C50" s="3">
        <v>4.13</v>
      </c>
      <c r="D50" s="3">
        <v>55.918100000000003</v>
      </c>
      <c r="E50" s="3" t="s">
        <v>84</v>
      </c>
    </row>
    <row r="51" spans="1:5" ht="17" x14ac:dyDescent="0.25">
      <c r="A51" s="3" t="s">
        <v>216</v>
      </c>
      <c r="B51" s="3" t="s">
        <v>225</v>
      </c>
      <c r="C51" s="3">
        <v>4.13</v>
      </c>
      <c r="D51" s="3">
        <v>26.018599999999999</v>
      </c>
      <c r="E51" s="3" t="s">
        <v>226</v>
      </c>
    </row>
    <row r="52" spans="1:5" ht="17" x14ac:dyDescent="0.25">
      <c r="A52" s="3" t="s">
        <v>216</v>
      </c>
      <c r="B52" s="3" t="s">
        <v>227</v>
      </c>
      <c r="C52" s="3">
        <v>4.13</v>
      </c>
      <c r="D52" s="3">
        <v>31.992000000000001</v>
      </c>
      <c r="E52" s="3" t="s">
        <v>228</v>
      </c>
    </row>
    <row r="53" spans="1:5" ht="17" x14ac:dyDescent="0.25">
      <c r="A53" s="3" t="s">
        <v>333</v>
      </c>
      <c r="B53" s="3" t="s">
        <v>346</v>
      </c>
      <c r="C53" s="3">
        <v>4.13</v>
      </c>
      <c r="D53" s="3">
        <v>1.9534</v>
      </c>
      <c r="E53" s="3" t="s">
        <v>347</v>
      </c>
    </row>
    <row r="54" spans="1:5" ht="17" x14ac:dyDescent="0.25">
      <c r="A54" s="3" t="s">
        <v>554</v>
      </c>
      <c r="B54" s="3" t="s">
        <v>571</v>
      </c>
      <c r="C54" s="3">
        <v>4.12</v>
      </c>
      <c r="D54" s="3">
        <v>-20.634699999999999</v>
      </c>
      <c r="E54" s="3" t="s">
        <v>572</v>
      </c>
    </row>
    <row r="55" spans="1:5" ht="17" x14ac:dyDescent="0.25">
      <c r="A55" s="3" t="s">
        <v>459</v>
      </c>
      <c r="B55" s="3" t="s">
        <v>488</v>
      </c>
      <c r="C55" s="3">
        <v>4.1100000000000003</v>
      </c>
      <c r="D55" s="3">
        <v>-9.3414999999999999</v>
      </c>
      <c r="E55" s="3" t="s">
        <v>489</v>
      </c>
    </row>
    <row r="56" spans="1:5" ht="17" x14ac:dyDescent="0.25">
      <c r="A56" s="3" t="s">
        <v>410</v>
      </c>
      <c r="B56" s="3" t="s">
        <v>418</v>
      </c>
      <c r="C56" s="3">
        <v>4.09</v>
      </c>
      <c r="D56" s="3">
        <v>18.895600000000002</v>
      </c>
      <c r="E56" s="3" t="s">
        <v>419</v>
      </c>
    </row>
    <row r="57" spans="1:5" ht="17" x14ac:dyDescent="0.25">
      <c r="A57" s="3" t="s">
        <v>450</v>
      </c>
      <c r="B57" s="3" t="s">
        <v>451</v>
      </c>
      <c r="C57" s="3">
        <v>4.07</v>
      </c>
      <c r="D57" s="3">
        <v>-18.548300000000001</v>
      </c>
      <c r="E57" s="3" t="s">
        <v>452</v>
      </c>
    </row>
    <row r="58" spans="1:5" ht="17" x14ac:dyDescent="0.25">
      <c r="A58" s="3" t="s">
        <v>554</v>
      </c>
      <c r="B58" s="3" t="s">
        <v>565</v>
      </c>
      <c r="C58" s="3">
        <v>4.07</v>
      </c>
      <c r="D58" s="3">
        <v>-17.795000000000002</v>
      </c>
      <c r="E58" s="3" t="s">
        <v>566</v>
      </c>
    </row>
    <row r="59" spans="1:5" ht="17" x14ac:dyDescent="0.25">
      <c r="A59" s="3" t="s">
        <v>450</v>
      </c>
      <c r="B59" s="3" t="s">
        <v>455</v>
      </c>
      <c r="C59" s="3">
        <v>4.0599999999999996</v>
      </c>
      <c r="D59" s="3">
        <v>-16.8567</v>
      </c>
      <c r="E59" s="3" t="s">
        <v>456</v>
      </c>
    </row>
    <row r="60" spans="1:5" ht="17" x14ac:dyDescent="0.25">
      <c r="A60" s="3" t="s">
        <v>126</v>
      </c>
      <c r="B60" s="3" t="s">
        <v>141</v>
      </c>
      <c r="C60" s="3">
        <v>4.04</v>
      </c>
      <c r="D60" s="3">
        <v>35.951300000000003</v>
      </c>
      <c r="E60" s="3" t="s">
        <v>142</v>
      </c>
    </row>
    <row r="61" spans="1:5" ht="17" x14ac:dyDescent="0.25">
      <c r="A61" s="3" t="s">
        <v>268</v>
      </c>
      <c r="B61" s="3" t="s">
        <v>277</v>
      </c>
      <c r="C61" s="3">
        <v>4.03</v>
      </c>
      <c r="D61" s="3">
        <v>28.27</v>
      </c>
      <c r="E61" s="3" t="s">
        <v>278</v>
      </c>
    </row>
    <row r="62" spans="1:5" ht="17" x14ac:dyDescent="0.25">
      <c r="A62" s="3" t="s">
        <v>333</v>
      </c>
      <c r="B62" s="3" t="s">
        <v>366</v>
      </c>
      <c r="C62" s="3">
        <v>4.03</v>
      </c>
      <c r="D62" s="3">
        <v>29.906500000000001</v>
      </c>
      <c r="E62" s="3" t="s">
        <v>367</v>
      </c>
    </row>
    <row r="63" spans="1:5" ht="17" x14ac:dyDescent="0.25">
      <c r="A63" s="3" t="s">
        <v>391</v>
      </c>
      <c r="B63" s="3" t="s">
        <v>400</v>
      </c>
      <c r="C63" s="3">
        <v>4.03</v>
      </c>
      <c r="D63" s="3">
        <v>11.300599999999999</v>
      </c>
      <c r="E63" s="3" t="s">
        <v>401</v>
      </c>
    </row>
    <row r="64" spans="1:5" ht="17" x14ac:dyDescent="0.25">
      <c r="A64" s="3" t="s">
        <v>422</v>
      </c>
      <c r="B64" s="3" t="s">
        <v>439</v>
      </c>
      <c r="C64" s="3">
        <v>4.03</v>
      </c>
      <c r="D64" s="3">
        <v>6.0335999999999999</v>
      </c>
      <c r="E64" s="3" t="s">
        <v>440</v>
      </c>
    </row>
    <row r="65" spans="1:5" ht="17" x14ac:dyDescent="0.25">
      <c r="A65" s="3" t="s">
        <v>533</v>
      </c>
      <c r="B65" s="3" t="s">
        <v>546</v>
      </c>
      <c r="C65" s="3">
        <v>4.03</v>
      </c>
      <c r="D65" s="3">
        <v>-0.57909999999999995</v>
      </c>
      <c r="E65" s="3" t="s">
        <v>547</v>
      </c>
    </row>
    <row r="66" spans="1:5" ht="17" x14ac:dyDescent="0.25">
      <c r="A66" s="3" t="s">
        <v>533</v>
      </c>
      <c r="B66" s="3" t="s">
        <v>550</v>
      </c>
      <c r="C66" s="3">
        <v>4.0199999999999996</v>
      </c>
      <c r="D66" s="3">
        <v>-6.9123000000000001</v>
      </c>
      <c r="E66" s="3" t="s">
        <v>551</v>
      </c>
    </row>
    <row r="67" spans="1:5" ht="17" x14ac:dyDescent="0.25">
      <c r="A67" s="3" t="s">
        <v>573</v>
      </c>
      <c r="B67" s="3" t="s">
        <v>582</v>
      </c>
      <c r="C67" s="3">
        <v>4.0199999999999996</v>
      </c>
      <c r="D67" s="3">
        <v>15.416600000000001</v>
      </c>
      <c r="E67" s="3" t="s">
        <v>583</v>
      </c>
    </row>
    <row r="68" spans="1:5" ht="17" x14ac:dyDescent="0.25">
      <c r="A68" s="3" t="s">
        <v>60</v>
      </c>
      <c r="B68" s="3" t="s">
        <v>75</v>
      </c>
      <c r="C68" s="3">
        <v>4.01</v>
      </c>
      <c r="D68" s="3">
        <v>58.564300000000003</v>
      </c>
      <c r="E68" s="3" t="s">
        <v>76</v>
      </c>
    </row>
    <row r="69" spans="1:5" ht="17" x14ac:dyDescent="0.25">
      <c r="A69" s="3" t="s">
        <v>326</v>
      </c>
      <c r="B69" s="3" t="s">
        <v>331</v>
      </c>
      <c r="C69" s="3">
        <v>4</v>
      </c>
      <c r="D69" s="3">
        <v>33.723500000000001</v>
      </c>
      <c r="E69" s="3" t="s">
        <v>332</v>
      </c>
    </row>
    <row r="70" spans="1:5" ht="17" x14ac:dyDescent="0.25">
      <c r="A70" s="3" t="s">
        <v>268</v>
      </c>
      <c r="B70" s="3" t="s">
        <v>275</v>
      </c>
      <c r="C70" s="3">
        <v>3.94</v>
      </c>
      <c r="D70" s="3">
        <v>18.142600000000002</v>
      </c>
      <c r="E70" s="3" t="s">
        <v>276</v>
      </c>
    </row>
    <row r="71" spans="1:5" ht="17" x14ac:dyDescent="0.25">
      <c r="A71" s="3" t="s">
        <v>190</v>
      </c>
      <c r="B71" s="3" t="s">
        <v>199</v>
      </c>
      <c r="C71" s="3">
        <v>3.92</v>
      </c>
      <c r="D71" s="3">
        <v>30.003799999999998</v>
      </c>
      <c r="E71" s="3" t="s">
        <v>194</v>
      </c>
    </row>
    <row r="72" spans="1:5" ht="17" x14ac:dyDescent="0.25">
      <c r="A72" s="3" t="s">
        <v>384</v>
      </c>
      <c r="B72" s="3" t="s">
        <v>385</v>
      </c>
      <c r="C72" s="3">
        <v>3.92</v>
      </c>
      <c r="D72" s="3">
        <v>5.2285000000000004</v>
      </c>
      <c r="E72" s="3" t="s">
        <v>386</v>
      </c>
    </row>
    <row r="73" spans="1:5" ht="17" x14ac:dyDescent="0.25">
      <c r="A73" s="3" t="s">
        <v>459</v>
      </c>
      <c r="B73" s="3" t="s">
        <v>475</v>
      </c>
      <c r="C73" s="3">
        <v>3.91</v>
      </c>
      <c r="D73" s="3">
        <v>-9.9475999999999996</v>
      </c>
      <c r="E73" s="3" t="s">
        <v>476</v>
      </c>
    </row>
    <row r="74" spans="1:5" ht="17" x14ac:dyDescent="0.25">
      <c r="A74" s="3" t="s">
        <v>648</v>
      </c>
      <c r="B74" s="3" t="s">
        <v>653</v>
      </c>
      <c r="C74" s="3">
        <v>3.91</v>
      </c>
      <c r="D74" s="3">
        <v>-14.7895</v>
      </c>
      <c r="E74" s="3" t="s">
        <v>654</v>
      </c>
    </row>
    <row r="75" spans="1:5" ht="17" x14ac:dyDescent="0.25">
      <c r="A75" s="3" t="s">
        <v>160</v>
      </c>
      <c r="B75" s="3" t="s">
        <v>173</v>
      </c>
      <c r="C75" s="3">
        <v>3.89</v>
      </c>
      <c r="D75" s="3">
        <v>33.964300000000001</v>
      </c>
      <c r="E75" s="3" t="s">
        <v>174</v>
      </c>
    </row>
    <row r="76" spans="1:5" ht="17" x14ac:dyDescent="0.25">
      <c r="A76" s="3" t="s">
        <v>190</v>
      </c>
      <c r="B76" s="3" t="s">
        <v>212</v>
      </c>
      <c r="C76" s="3">
        <v>3.89</v>
      </c>
      <c r="D76" s="3">
        <v>46.09</v>
      </c>
      <c r="E76" s="3" t="s">
        <v>213</v>
      </c>
    </row>
    <row r="77" spans="1:5" ht="17" x14ac:dyDescent="0.25">
      <c r="A77" s="3" t="s">
        <v>422</v>
      </c>
      <c r="B77" s="3" t="s">
        <v>435</v>
      </c>
      <c r="C77" s="3">
        <v>3.89</v>
      </c>
      <c r="D77" s="3">
        <v>-0.59609999999999996</v>
      </c>
      <c r="E77" s="3" t="s">
        <v>436</v>
      </c>
    </row>
    <row r="78" spans="1:5" ht="17" x14ac:dyDescent="0.25">
      <c r="A78" s="3" t="s">
        <v>459</v>
      </c>
      <c r="B78" s="3" t="s">
        <v>473</v>
      </c>
      <c r="C78" s="3">
        <v>3.89</v>
      </c>
      <c r="D78" s="3">
        <v>-2.2248999999999999</v>
      </c>
      <c r="E78" s="3" t="s">
        <v>474</v>
      </c>
    </row>
    <row r="79" spans="1:5" ht="17" x14ac:dyDescent="0.25">
      <c r="A79" s="3" t="s">
        <v>60</v>
      </c>
      <c r="B79" s="3" t="s">
        <v>79</v>
      </c>
      <c r="C79" s="3">
        <v>3.88</v>
      </c>
      <c r="D79" s="3">
        <v>69.570099999999996</v>
      </c>
      <c r="E79" s="3" t="s">
        <v>80</v>
      </c>
    </row>
    <row r="80" spans="1:5" ht="17" x14ac:dyDescent="0.25">
      <c r="A80" s="3" t="s">
        <v>249</v>
      </c>
      <c r="B80" s="3" t="s">
        <v>266</v>
      </c>
      <c r="C80" s="3">
        <v>3.88</v>
      </c>
      <c r="D80" s="3">
        <v>26.007400000000001</v>
      </c>
      <c r="E80" s="3" t="s">
        <v>267</v>
      </c>
    </row>
    <row r="81" spans="1:5" ht="17" x14ac:dyDescent="0.25">
      <c r="A81" s="3" t="s">
        <v>147</v>
      </c>
      <c r="B81" s="3" t="s">
        <v>156</v>
      </c>
      <c r="C81" s="3">
        <v>3.87</v>
      </c>
      <c r="D81" s="3">
        <v>38.499400000000001</v>
      </c>
      <c r="E81" s="3" t="s">
        <v>157</v>
      </c>
    </row>
    <row r="82" spans="1:5" ht="17" x14ac:dyDescent="0.25">
      <c r="A82" s="3" t="s">
        <v>573</v>
      </c>
      <c r="B82" s="3" t="s">
        <v>586</v>
      </c>
      <c r="C82" s="3">
        <v>3.87</v>
      </c>
      <c r="D82" s="3">
        <v>1.831</v>
      </c>
      <c r="E82" s="3" t="s">
        <v>587</v>
      </c>
    </row>
    <row r="83" spans="1:5" ht="17" x14ac:dyDescent="0.25">
      <c r="A83" s="3" t="s">
        <v>676</v>
      </c>
      <c r="B83" s="3" t="s">
        <v>688</v>
      </c>
      <c r="C83" s="3">
        <v>3.87</v>
      </c>
      <c r="D83" s="3">
        <v>-24.600999999999999</v>
      </c>
      <c r="E83" s="3" t="s">
        <v>689</v>
      </c>
    </row>
    <row r="84" spans="1:5" ht="17" x14ac:dyDescent="0.25">
      <c r="A84" s="3" t="s">
        <v>317</v>
      </c>
      <c r="B84" s="3" t="s">
        <v>322</v>
      </c>
      <c r="C84" s="3">
        <v>3.86</v>
      </c>
      <c r="D84" s="3">
        <v>19.293900000000001</v>
      </c>
      <c r="E84" s="3" t="s">
        <v>323</v>
      </c>
    </row>
    <row r="85" spans="1:5" ht="17" x14ac:dyDescent="0.25">
      <c r="A85" s="3" t="s">
        <v>410</v>
      </c>
      <c r="B85" s="3" t="s">
        <v>414</v>
      </c>
      <c r="C85" s="3">
        <v>3.85</v>
      </c>
      <c r="D85" s="3">
        <v>15.658799999999999</v>
      </c>
      <c r="E85" s="3" t="s">
        <v>415</v>
      </c>
    </row>
    <row r="86" spans="1:5" ht="17" x14ac:dyDescent="0.25">
      <c r="A86" s="3" t="s">
        <v>60</v>
      </c>
      <c r="B86" s="3" t="s">
        <v>81</v>
      </c>
      <c r="C86" s="3">
        <v>3.84</v>
      </c>
      <c r="D86" s="3">
        <v>69.201700000000002</v>
      </c>
      <c r="E86" s="3" t="s">
        <v>82</v>
      </c>
    </row>
    <row r="87" spans="1:5" ht="17" x14ac:dyDescent="0.25">
      <c r="A87" s="3" t="s">
        <v>190</v>
      </c>
      <c r="B87" s="3" t="s">
        <v>204</v>
      </c>
      <c r="C87" s="3">
        <v>3.84</v>
      </c>
      <c r="D87" s="3">
        <v>37.2303</v>
      </c>
      <c r="E87" s="3" t="s">
        <v>205</v>
      </c>
    </row>
    <row r="88" spans="1:5" ht="17" x14ac:dyDescent="0.25">
      <c r="A88" s="3" t="s">
        <v>533</v>
      </c>
      <c r="B88" s="3" t="s">
        <v>538</v>
      </c>
      <c r="C88" s="3">
        <v>3.84</v>
      </c>
      <c r="D88" s="3">
        <v>-1.3884000000000001</v>
      </c>
      <c r="E88" s="3" t="s">
        <v>539</v>
      </c>
    </row>
    <row r="89" spans="1:5" ht="17" x14ac:dyDescent="0.25">
      <c r="A89" s="3" t="s">
        <v>60</v>
      </c>
      <c r="B89" s="3" t="s">
        <v>69</v>
      </c>
      <c r="C89" s="3">
        <v>3.83</v>
      </c>
      <c r="D89" s="3">
        <v>70.267899999999997</v>
      </c>
      <c r="E89" s="3" t="s">
        <v>70</v>
      </c>
    </row>
    <row r="90" spans="1:5" ht="17" x14ac:dyDescent="0.25">
      <c r="A90" s="3" t="s">
        <v>126</v>
      </c>
      <c r="B90" s="3" t="s">
        <v>143</v>
      </c>
      <c r="C90" s="3">
        <v>3.83</v>
      </c>
      <c r="D90" s="3">
        <v>32.418300000000002</v>
      </c>
      <c r="E90" s="3" t="s">
        <v>144</v>
      </c>
    </row>
    <row r="91" spans="1:5" ht="17" x14ac:dyDescent="0.25">
      <c r="A91" s="3" t="s">
        <v>216</v>
      </c>
      <c r="B91" s="3" t="s">
        <v>221</v>
      </c>
      <c r="C91" s="3">
        <v>3.83</v>
      </c>
      <c r="D91" s="3">
        <v>26.9557</v>
      </c>
      <c r="E91" s="3" t="s">
        <v>222</v>
      </c>
    </row>
    <row r="92" spans="1:5" ht="17" x14ac:dyDescent="0.25">
      <c r="A92" s="3" t="s">
        <v>333</v>
      </c>
      <c r="B92" s="3" t="s">
        <v>334</v>
      </c>
      <c r="C92" s="3">
        <v>3.82</v>
      </c>
      <c r="D92" s="3">
        <v>2.0908000000000002</v>
      </c>
      <c r="E92" s="3" t="s">
        <v>335</v>
      </c>
    </row>
    <row r="93" spans="1:5" ht="17" x14ac:dyDescent="0.25">
      <c r="A93" s="3" t="s">
        <v>402</v>
      </c>
      <c r="B93" s="3" t="s">
        <v>408</v>
      </c>
      <c r="C93" s="3">
        <v>3.82</v>
      </c>
      <c r="D93" s="3">
        <v>18.534300000000002</v>
      </c>
      <c r="E93" s="3" t="s">
        <v>409</v>
      </c>
    </row>
    <row r="94" spans="1:5" ht="17" x14ac:dyDescent="0.25">
      <c r="A94" s="3" t="s">
        <v>459</v>
      </c>
      <c r="B94" s="3" t="s">
        <v>479</v>
      </c>
      <c r="C94" s="3">
        <v>3.81</v>
      </c>
      <c r="D94" s="3">
        <v>-16.583200000000001</v>
      </c>
      <c r="E94" s="3" t="s">
        <v>480</v>
      </c>
    </row>
    <row r="95" spans="1:5" ht="17" x14ac:dyDescent="0.25">
      <c r="A95" s="3" t="s">
        <v>190</v>
      </c>
      <c r="B95" s="3" t="s">
        <v>206</v>
      </c>
      <c r="C95" s="3">
        <v>3.8</v>
      </c>
      <c r="D95" s="3">
        <v>46.313699999999997</v>
      </c>
      <c r="E95" s="3" t="s">
        <v>207</v>
      </c>
    </row>
    <row r="96" spans="1:5" ht="17" x14ac:dyDescent="0.25">
      <c r="A96" s="3" t="s">
        <v>692</v>
      </c>
      <c r="B96" s="3" t="s">
        <v>699</v>
      </c>
      <c r="C96" s="3">
        <v>3.8</v>
      </c>
      <c r="D96" s="3">
        <v>-20.905000000000001</v>
      </c>
      <c r="E96" s="3" t="s">
        <v>515</v>
      </c>
    </row>
    <row r="97" spans="1:5" ht="17" x14ac:dyDescent="0.25">
      <c r="A97" s="3" t="s">
        <v>126</v>
      </c>
      <c r="B97" s="3" t="s">
        <v>139</v>
      </c>
      <c r="C97" s="3">
        <v>3.79</v>
      </c>
      <c r="D97" s="3">
        <v>55.911299999999997</v>
      </c>
      <c r="E97" s="3" t="s">
        <v>140</v>
      </c>
    </row>
    <row r="98" spans="1:5" ht="17" x14ac:dyDescent="0.25">
      <c r="A98" s="3" t="s">
        <v>160</v>
      </c>
      <c r="B98" s="3" t="s">
        <v>175</v>
      </c>
      <c r="C98" s="3">
        <v>3.77</v>
      </c>
      <c r="D98" s="3">
        <v>51.081499999999998</v>
      </c>
      <c r="E98" s="3" t="s">
        <v>176</v>
      </c>
    </row>
    <row r="99" spans="1:5" ht="17" x14ac:dyDescent="0.25">
      <c r="A99" s="3" t="s">
        <v>160</v>
      </c>
      <c r="B99" s="3" t="s">
        <v>177</v>
      </c>
      <c r="C99" s="3">
        <v>3.77</v>
      </c>
      <c r="D99" s="3">
        <v>53.150799999999997</v>
      </c>
      <c r="E99" s="3" t="s">
        <v>178</v>
      </c>
    </row>
    <row r="100" spans="1:5" ht="17" x14ac:dyDescent="0.25">
      <c r="A100" s="3" t="s">
        <v>391</v>
      </c>
      <c r="B100" s="3" t="s">
        <v>392</v>
      </c>
      <c r="C100" s="3">
        <v>3.77</v>
      </c>
      <c r="D100" s="3">
        <v>15.6563</v>
      </c>
      <c r="E100" s="3" t="s">
        <v>393</v>
      </c>
    </row>
    <row r="101" spans="1:5" ht="17" x14ac:dyDescent="0.25">
      <c r="A101" s="3" t="s">
        <v>533</v>
      </c>
      <c r="B101" s="3" t="s">
        <v>542</v>
      </c>
      <c r="C101" s="3">
        <v>3.77</v>
      </c>
      <c r="D101" s="3">
        <v>-9.4581999999999997</v>
      </c>
      <c r="E101" s="3" t="s">
        <v>543</v>
      </c>
    </row>
    <row r="102" spans="1:5" ht="17" x14ac:dyDescent="0.25">
      <c r="A102" s="3" t="s">
        <v>554</v>
      </c>
      <c r="B102" s="3" t="s">
        <v>563</v>
      </c>
      <c r="C102" s="3">
        <v>3.77</v>
      </c>
      <c r="D102" s="3">
        <v>-22.421399999999998</v>
      </c>
      <c r="E102" s="3" t="s">
        <v>564</v>
      </c>
    </row>
    <row r="103" spans="1:5" ht="17" x14ac:dyDescent="0.25">
      <c r="A103" s="3" t="s">
        <v>296</v>
      </c>
      <c r="B103" s="3" t="s">
        <v>303</v>
      </c>
      <c r="C103" s="3">
        <v>3.76</v>
      </c>
      <c r="D103" s="3">
        <v>17.350300000000001</v>
      </c>
      <c r="E103" s="3" t="s">
        <v>304</v>
      </c>
    </row>
    <row r="104" spans="1:5" ht="17" x14ac:dyDescent="0.25">
      <c r="A104" s="3" t="s">
        <v>716</v>
      </c>
      <c r="B104" s="3" t="s">
        <v>730</v>
      </c>
      <c r="C104" s="3">
        <v>3.76</v>
      </c>
      <c r="D104" s="3">
        <v>-21.044799999999999</v>
      </c>
      <c r="E104" s="3" t="s">
        <v>731</v>
      </c>
    </row>
    <row r="105" spans="1:5" ht="17" x14ac:dyDescent="0.25">
      <c r="A105" s="3" t="s">
        <v>60</v>
      </c>
      <c r="B105" s="3" t="s">
        <v>85</v>
      </c>
      <c r="C105" s="3">
        <v>3.75</v>
      </c>
      <c r="D105" s="3">
        <v>56.616300000000003</v>
      </c>
      <c r="E105" s="3" t="s">
        <v>86</v>
      </c>
    </row>
    <row r="106" spans="1:5" ht="17" x14ac:dyDescent="0.25">
      <c r="A106" s="3" t="s">
        <v>190</v>
      </c>
      <c r="B106" s="3" t="s">
        <v>195</v>
      </c>
      <c r="C106" s="3">
        <v>3.74</v>
      </c>
      <c r="D106" s="3">
        <v>19.153099999999998</v>
      </c>
      <c r="E106" s="3" t="s">
        <v>196</v>
      </c>
    </row>
    <row r="107" spans="1:5" ht="17" x14ac:dyDescent="0.25">
      <c r="A107" s="3" t="s">
        <v>533</v>
      </c>
      <c r="B107" s="3" t="s">
        <v>548</v>
      </c>
      <c r="C107" s="3">
        <v>3.74</v>
      </c>
      <c r="D107" s="3">
        <v>-7.5797999999999996</v>
      </c>
      <c r="E107" s="3" t="s">
        <v>549</v>
      </c>
    </row>
    <row r="108" spans="1:5" ht="17" x14ac:dyDescent="0.25">
      <c r="A108" s="3" t="s">
        <v>410</v>
      </c>
      <c r="B108" s="3" t="s">
        <v>416</v>
      </c>
      <c r="C108" s="3">
        <v>3.71</v>
      </c>
      <c r="D108" s="3">
        <v>4.4747000000000003</v>
      </c>
      <c r="E108" s="3" t="s">
        <v>417</v>
      </c>
    </row>
    <row r="109" spans="1:5" ht="17" x14ac:dyDescent="0.25">
      <c r="A109" s="3" t="s">
        <v>573</v>
      </c>
      <c r="B109" s="3" t="s">
        <v>576</v>
      </c>
      <c r="C109" s="3">
        <v>3.71</v>
      </c>
      <c r="D109" s="3">
        <v>6.4114000000000004</v>
      </c>
      <c r="E109" s="3" t="s">
        <v>577</v>
      </c>
    </row>
    <row r="110" spans="1:5" ht="17" x14ac:dyDescent="0.25">
      <c r="A110" s="3" t="s">
        <v>692</v>
      </c>
      <c r="B110" s="3" t="s">
        <v>704</v>
      </c>
      <c r="C110" s="3">
        <v>3.71</v>
      </c>
      <c r="D110" s="3">
        <v>-14.047599999999999</v>
      </c>
      <c r="E110" s="3" t="s">
        <v>705</v>
      </c>
    </row>
    <row r="111" spans="1:5" ht="17" x14ac:dyDescent="0.25">
      <c r="A111" s="3" t="s">
        <v>333</v>
      </c>
      <c r="B111" s="3" t="s">
        <v>336</v>
      </c>
      <c r="C111" s="3">
        <v>3.69</v>
      </c>
      <c r="D111" s="3">
        <v>3.2858999999999998</v>
      </c>
      <c r="E111" s="3" t="s">
        <v>337</v>
      </c>
    </row>
    <row r="112" spans="1:5" ht="17" x14ac:dyDescent="0.25">
      <c r="A112" s="3" t="s">
        <v>533</v>
      </c>
      <c r="B112" s="3" t="s">
        <v>552</v>
      </c>
      <c r="C112" s="3">
        <v>3.68</v>
      </c>
      <c r="D112" s="3">
        <v>-3.5606</v>
      </c>
      <c r="E112" s="3" t="s">
        <v>553</v>
      </c>
    </row>
    <row r="113" spans="1:5" ht="17" x14ac:dyDescent="0.25">
      <c r="A113" s="3" t="s">
        <v>554</v>
      </c>
      <c r="B113" s="3" t="s">
        <v>559</v>
      </c>
      <c r="C113" s="3">
        <v>3.68</v>
      </c>
      <c r="D113" s="3">
        <v>-16.3565</v>
      </c>
      <c r="E113" s="3" t="s">
        <v>560</v>
      </c>
    </row>
    <row r="114" spans="1:5" ht="17" x14ac:dyDescent="0.25">
      <c r="A114" s="3" t="s">
        <v>410</v>
      </c>
      <c r="B114" s="3" t="s">
        <v>413</v>
      </c>
      <c r="C114" s="3">
        <v>3.67</v>
      </c>
      <c r="D114" s="3">
        <v>15.9621</v>
      </c>
      <c r="E114" s="3" t="s">
        <v>222</v>
      </c>
    </row>
    <row r="115" spans="1:5" ht="17" x14ac:dyDescent="0.25">
      <c r="A115" s="3" t="s">
        <v>216</v>
      </c>
      <c r="B115" s="3" t="s">
        <v>219</v>
      </c>
      <c r="C115" s="3">
        <v>3.66</v>
      </c>
      <c r="D115" s="3">
        <v>29.105599999999999</v>
      </c>
      <c r="E115" s="3" t="s">
        <v>220</v>
      </c>
    </row>
    <row r="116" spans="1:5" ht="17" x14ac:dyDescent="0.25">
      <c r="A116" s="3" t="s">
        <v>60</v>
      </c>
      <c r="B116" s="3" t="s">
        <v>61</v>
      </c>
      <c r="C116" s="3">
        <v>3.65</v>
      </c>
      <c r="D116" s="3">
        <v>64.375799999999998</v>
      </c>
      <c r="E116" s="3" t="s">
        <v>62</v>
      </c>
    </row>
    <row r="117" spans="1:5" ht="17" x14ac:dyDescent="0.25">
      <c r="A117" s="3" t="s">
        <v>296</v>
      </c>
      <c r="B117" s="3" t="s">
        <v>301</v>
      </c>
      <c r="C117" s="3">
        <v>3.65</v>
      </c>
      <c r="D117" s="3">
        <v>15.627700000000001</v>
      </c>
      <c r="E117" s="3" t="s">
        <v>302</v>
      </c>
    </row>
    <row r="118" spans="1:5" ht="17" x14ac:dyDescent="0.25">
      <c r="A118" s="3" t="s">
        <v>317</v>
      </c>
      <c r="B118" s="3" t="s">
        <v>324</v>
      </c>
      <c r="C118" s="3">
        <v>3.63</v>
      </c>
      <c r="D118" s="3">
        <v>27.607600000000001</v>
      </c>
      <c r="E118" s="3" t="s">
        <v>325</v>
      </c>
    </row>
    <row r="119" spans="1:5" ht="17" x14ac:dyDescent="0.25">
      <c r="A119" s="3" t="s">
        <v>391</v>
      </c>
      <c r="B119" s="3" t="s">
        <v>394</v>
      </c>
      <c r="C119" s="3">
        <v>3.63</v>
      </c>
      <c r="D119" s="3">
        <v>14.544499999999999</v>
      </c>
      <c r="E119" s="3" t="s">
        <v>395</v>
      </c>
    </row>
    <row r="120" spans="1:5" ht="17" x14ac:dyDescent="0.25">
      <c r="A120" s="3" t="s">
        <v>333</v>
      </c>
      <c r="B120" s="3" t="s">
        <v>342</v>
      </c>
      <c r="C120" s="3">
        <v>3.62</v>
      </c>
      <c r="D120" s="3">
        <v>15.345700000000001</v>
      </c>
      <c r="E120" s="3" t="s">
        <v>343</v>
      </c>
    </row>
    <row r="121" spans="1:5" ht="17" x14ac:dyDescent="0.25">
      <c r="A121" s="3" t="s">
        <v>296</v>
      </c>
      <c r="B121" s="3" t="s">
        <v>315</v>
      </c>
      <c r="C121" s="3">
        <v>3.61</v>
      </c>
      <c r="D121" s="3">
        <v>9.8611000000000004</v>
      </c>
      <c r="E121" s="3" t="s">
        <v>316</v>
      </c>
    </row>
    <row r="122" spans="1:5" ht="17" x14ac:dyDescent="0.25">
      <c r="A122" s="3" t="s">
        <v>422</v>
      </c>
      <c r="B122" s="3" t="s">
        <v>425</v>
      </c>
      <c r="C122" s="3">
        <v>3.61</v>
      </c>
      <c r="D122" s="3">
        <v>1.895</v>
      </c>
      <c r="E122" s="3" t="s">
        <v>426</v>
      </c>
    </row>
    <row r="123" spans="1:5" ht="17" x14ac:dyDescent="0.25">
      <c r="A123" s="3" t="s">
        <v>459</v>
      </c>
      <c r="B123" s="3" t="s">
        <v>477</v>
      </c>
      <c r="C123" s="3">
        <v>3.61</v>
      </c>
      <c r="D123" s="3">
        <v>5.5206</v>
      </c>
      <c r="E123" s="3" t="s">
        <v>478</v>
      </c>
    </row>
    <row r="124" spans="1:5" ht="17" x14ac:dyDescent="0.25">
      <c r="A124" s="3" t="s">
        <v>617</v>
      </c>
      <c r="B124" s="3" t="s">
        <v>626</v>
      </c>
      <c r="C124" s="3">
        <v>3.6</v>
      </c>
      <c r="D124" s="3">
        <v>-42.997799999999998</v>
      </c>
      <c r="E124" s="3" t="s">
        <v>627</v>
      </c>
    </row>
    <row r="125" spans="1:5" ht="17" x14ac:dyDescent="0.25">
      <c r="A125" s="3" t="s">
        <v>692</v>
      </c>
      <c r="B125" s="3" t="s">
        <v>697</v>
      </c>
      <c r="C125" s="3">
        <v>3.59</v>
      </c>
      <c r="D125" s="3">
        <v>-22.7864</v>
      </c>
      <c r="E125" s="3" t="s">
        <v>698</v>
      </c>
    </row>
    <row r="126" spans="1:5" ht="17" x14ac:dyDescent="0.25">
      <c r="A126" s="3" t="s">
        <v>60</v>
      </c>
      <c r="B126" s="3" t="s">
        <v>87</v>
      </c>
      <c r="C126" s="3">
        <v>3.57</v>
      </c>
      <c r="D126" s="3">
        <v>72.156099999999995</v>
      </c>
      <c r="E126" s="3" t="s">
        <v>88</v>
      </c>
    </row>
    <row r="127" spans="1:5" ht="17" x14ac:dyDescent="0.25">
      <c r="A127" s="3" t="s">
        <v>231</v>
      </c>
      <c r="B127" s="3" t="s">
        <v>244</v>
      </c>
      <c r="C127" s="3">
        <v>3.57</v>
      </c>
      <c r="D127" s="3">
        <v>30.526399999999999</v>
      </c>
      <c r="E127" s="3" t="s">
        <v>245</v>
      </c>
    </row>
    <row r="128" spans="1:5" ht="17" x14ac:dyDescent="0.25">
      <c r="A128" s="3" t="s">
        <v>554</v>
      </c>
      <c r="B128" s="3" t="s">
        <v>555</v>
      </c>
      <c r="C128" s="3">
        <v>3.57</v>
      </c>
      <c r="D128" s="3">
        <v>-12.5008</v>
      </c>
      <c r="E128" s="3" t="s">
        <v>556</v>
      </c>
    </row>
    <row r="129" spans="1:5" ht="17" x14ac:dyDescent="0.25">
      <c r="A129" s="3" t="s">
        <v>450</v>
      </c>
      <c r="B129" s="3" t="s">
        <v>457</v>
      </c>
      <c r="C129" s="3">
        <v>3.56</v>
      </c>
      <c r="D129" s="3">
        <v>-14.298400000000001</v>
      </c>
      <c r="E129" s="3" t="s">
        <v>458</v>
      </c>
    </row>
    <row r="130" spans="1:5" ht="17" x14ac:dyDescent="0.25">
      <c r="A130" s="3" t="s">
        <v>617</v>
      </c>
      <c r="B130" s="3" t="s">
        <v>638</v>
      </c>
      <c r="C130" s="3">
        <v>3.56</v>
      </c>
      <c r="D130" s="3">
        <v>-32.348700000000001</v>
      </c>
      <c r="E130" s="3" t="s">
        <v>639</v>
      </c>
    </row>
    <row r="131" spans="1:5" ht="17" x14ac:dyDescent="0.25">
      <c r="A131" s="3" t="s">
        <v>692</v>
      </c>
      <c r="B131" s="3" t="s">
        <v>702</v>
      </c>
      <c r="C131" s="3">
        <v>3.55</v>
      </c>
      <c r="D131" s="3">
        <v>-14.783799999999999</v>
      </c>
      <c r="E131" s="3" t="s">
        <v>703</v>
      </c>
    </row>
    <row r="132" spans="1:5" ht="17" x14ac:dyDescent="0.25">
      <c r="A132" s="3" t="s">
        <v>410</v>
      </c>
      <c r="B132" s="3" t="s">
        <v>420</v>
      </c>
      <c r="C132" s="3">
        <v>3.54</v>
      </c>
      <c r="D132" s="3">
        <v>18.141100000000002</v>
      </c>
      <c r="E132" s="3" t="s">
        <v>421</v>
      </c>
    </row>
    <row r="133" spans="1:5" ht="17" x14ac:dyDescent="0.25">
      <c r="A133" s="3" t="s">
        <v>459</v>
      </c>
      <c r="B133" s="3" t="s">
        <v>483</v>
      </c>
      <c r="C133" s="3">
        <v>3.54</v>
      </c>
      <c r="D133" s="3">
        <v>-31.788599999999999</v>
      </c>
      <c r="E133" s="3" t="s">
        <v>478</v>
      </c>
    </row>
    <row r="134" spans="1:5" ht="17" x14ac:dyDescent="0.25">
      <c r="A134" s="3" t="s">
        <v>592</v>
      </c>
      <c r="B134" s="3" t="s">
        <v>597</v>
      </c>
      <c r="C134" s="3">
        <v>3.54</v>
      </c>
      <c r="D134" s="3">
        <v>18.6051</v>
      </c>
      <c r="E134" s="3" t="s">
        <v>598</v>
      </c>
    </row>
    <row r="135" spans="1:5" ht="17" x14ac:dyDescent="0.25">
      <c r="A135" s="3" t="s">
        <v>268</v>
      </c>
      <c r="B135" s="3" t="s">
        <v>271</v>
      </c>
      <c r="C135" s="3">
        <v>3.53</v>
      </c>
      <c r="D135" s="3">
        <v>9.1824999999999992</v>
      </c>
      <c r="E135" s="3" t="s">
        <v>272</v>
      </c>
    </row>
    <row r="136" spans="1:5" ht="17" x14ac:dyDescent="0.25">
      <c r="A136" s="3" t="s">
        <v>279</v>
      </c>
      <c r="B136" s="3" t="s">
        <v>286</v>
      </c>
      <c r="C136" s="3">
        <v>3.53</v>
      </c>
      <c r="D136" s="3">
        <v>21.982299999999999</v>
      </c>
      <c r="E136" s="3" t="s">
        <v>287</v>
      </c>
    </row>
    <row r="137" spans="1:5" ht="17" x14ac:dyDescent="0.25">
      <c r="A137" s="3" t="s">
        <v>296</v>
      </c>
      <c r="B137" s="3" t="s">
        <v>305</v>
      </c>
      <c r="C137" s="3">
        <v>3.53</v>
      </c>
      <c r="D137" s="3">
        <v>19.170300000000001</v>
      </c>
      <c r="E137" s="3" t="s">
        <v>306</v>
      </c>
    </row>
    <row r="138" spans="1:5" ht="17" x14ac:dyDescent="0.25">
      <c r="A138" s="3" t="s">
        <v>179</v>
      </c>
      <c r="B138" s="3" t="s">
        <v>182</v>
      </c>
      <c r="C138" s="3">
        <v>3.52</v>
      </c>
      <c r="D138" s="3">
        <v>33.362699999999997</v>
      </c>
      <c r="E138" s="3" t="s">
        <v>183</v>
      </c>
    </row>
    <row r="139" spans="1:5" ht="17" x14ac:dyDescent="0.25">
      <c r="A139" s="3" t="s">
        <v>368</v>
      </c>
      <c r="B139" s="3" t="s">
        <v>381</v>
      </c>
      <c r="C139" s="3">
        <v>3.52</v>
      </c>
      <c r="D139" s="3">
        <v>6.4454000000000002</v>
      </c>
      <c r="E139" s="3" t="s">
        <v>382</v>
      </c>
    </row>
    <row r="140" spans="1:5" ht="17" x14ac:dyDescent="0.25">
      <c r="A140" s="3" t="s">
        <v>249</v>
      </c>
      <c r="B140" s="3" t="s">
        <v>262</v>
      </c>
      <c r="C140" s="3">
        <v>3.51</v>
      </c>
      <c r="D140" s="3">
        <v>16.760200000000001</v>
      </c>
      <c r="E140" s="3" t="s">
        <v>263</v>
      </c>
    </row>
    <row r="141" spans="1:5" ht="17" x14ac:dyDescent="0.25">
      <c r="A141" s="3" t="s">
        <v>368</v>
      </c>
      <c r="B141" s="3" t="s">
        <v>383</v>
      </c>
      <c r="C141" s="3">
        <v>3.51</v>
      </c>
      <c r="D141" s="3">
        <v>24.839500000000001</v>
      </c>
      <c r="E141" s="3" t="s">
        <v>378</v>
      </c>
    </row>
    <row r="142" spans="1:5" ht="17" x14ac:dyDescent="0.25">
      <c r="A142" s="3" t="s">
        <v>402</v>
      </c>
      <c r="B142" s="3" t="s">
        <v>406</v>
      </c>
      <c r="C142" s="3">
        <v>3.51</v>
      </c>
      <c r="D142" s="3">
        <v>19.141300000000001</v>
      </c>
      <c r="E142" s="3" t="s">
        <v>407</v>
      </c>
    </row>
    <row r="143" spans="1:5" ht="17" x14ac:dyDescent="0.25">
      <c r="A143" s="3" t="s">
        <v>716</v>
      </c>
      <c r="B143" s="3" t="s">
        <v>728</v>
      </c>
      <c r="C143" s="3">
        <v>3.51</v>
      </c>
      <c r="D143" s="3">
        <v>-27.67</v>
      </c>
      <c r="E143" s="3" t="s">
        <v>729</v>
      </c>
    </row>
    <row r="144" spans="1:5" ht="17" x14ac:dyDescent="0.25">
      <c r="A144" s="3" t="s">
        <v>45</v>
      </c>
      <c r="B144" s="3" t="s">
        <v>58</v>
      </c>
      <c r="C144" s="3">
        <v>3.5</v>
      </c>
      <c r="D144" s="3">
        <v>64.086200000000005</v>
      </c>
      <c r="E144" s="3" t="s">
        <v>59</v>
      </c>
    </row>
    <row r="145" spans="1:5" ht="17" x14ac:dyDescent="0.25">
      <c r="A145" s="3" t="s">
        <v>231</v>
      </c>
      <c r="B145" s="3" t="s">
        <v>234</v>
      </c>
      <c r="C145" s="3">
        <v>3.49</v>
      </c>
      <c r="D145" s="3">
        <v>40.390700000000002</v>
      </c>
      <c r="E145" s="3" t="s">
        <v>235</v>
      </c>
    </row>
    <row r="146" spans="1:5" ht="17" x14ac:dyDescent="0.25">
      <c r="A146" s="3" t="s">
        <v>190</v>
      </c>
      <c r="B146" s="3" t="s">
        <v>202</v>
      </c>
      <c r="C146" s="3">
        <v>3.48</v>
      </c>
      <c r="D146" s="3">
        <v>38.869199999999999</v>
      </c>
      <c r="E146" s="3" t="s">
        <v>203</v>
      </c>
    </row>
    <row r="147" spans="1:5" ht="17" x14ac:dyDescent="0.25">
      <c r="A147" s="3" t="s">
        <v>231</v>
      </c>
      <c r="B147" s="3" t="s">
        <v>238</v>
      </c>
      <c r="C147" s="3">
        <v>3.48</v>
      </c>
      <c r="D147" s="3">
        <v>33.1753</v>
      </c>
      <c r="E147" s="3" t="s">
        <v>239</v>
      </c>
    </row>
    <row r="148" spans="1:5" ht="17" x14ac:dyDescent="0.25">
      <c r="A148" s="3" t="s">
        <v>676</v>
      </c>
      <c r="B148" s="3" t="s">
        <v>690</v>
      </c>
      <c r="C148" s="3">
        <v>3.45</v>
      </c>
      <c r="D148" s="3">
        <v>-22.811499999999999</v>
      </c>
      <c r="E148" s="3" t="s">
        <v>691</v>
      </c>
    </row>
    <row r="149" spans="1:5" ht="17" x14ac:dyDescent="0.25">
      <c r="A149" s="3" t="s">
        <v>249</v>
      </c>
      <c r="B149" s="3" t="s">
        <v>260</v>
      </c>
      <c r="C149" s="3">
        <v>3.44</v>
      </c>
      <c r="D149" s="3">
        <v>23.417200000000001</v>
      </c>
      <c r="E149" s="3" t="s">
        <v>261</v>
      </c>
    </row>
    <row r="150" spans="1:5" ht="17" x14ac:dyDescent="0.25">
      <c r="A150" s="3" t="s">
        <v>573</v>
      </c>
      <c r="B150" s="3" t="s">
        <v>590</v>
      </c>
      <c r="C150" s="3">
        <v>3.43</v>
      </c>
      <c r="D150" s="3">
        <v>8.4613999999999994</v>
      </c>
      <c r="E150" s="3" t="s">
        <v>591</v>
      </c>
    </row>
    <row r="151" spans="1:5" ht="17" x14ac:dyDescent="0.25">
      <c r="A151" s="3" t="s">
        <v>326</v>
      </c>
      <c r="B151" s="3" t="s">
        <v>327</v>
      </c>
      <c r="C151" s="3">
        <v>3.42</v>
      </c>
      <c r="D151" s="3">
        <v>29.578499999999998</v>
      </c>
      <c r="E151" s="3" t="s">
        <v>328</v>
      </c>
    </row>
    <row r="152" spans="1:5" ht="17" x14ac:dyDescent="0.25">
      <c r="A152" s="3" t="s">
        <v>45</v>
      </c>
      <c r="B152" s="3" t="s">
        <v>54</v>
      </c>
      <c r="C152" s="3">
        <v>3.41</v>
      </c>
      <c r="D152" s="3">
        <v>61.514099999999999</v>
      </c>
      <c r="E152" s="3" t="s">
        <v>55</v>
      </c>
    </row>
    <row r="153" spans="1:5" ht="17" x14ac:dyDescent="0.25">
      <c r="A153" s="3" t="s">
        <v>296</v>
      </c>
      <c r="B153" s="3" t="s">
        <v>313</v>
      </c>
      <c r="C153" s="3">
        <v>3.41</v>
      </c>
      <c r="D153" s="3">
        <v>12.942299999999999</v>
      </c>
      <c r="E153" s="3" t="s">
        <v>314</v>
      </c>
    </row>
    <row r="154" spans="1:5" ht="17" x14ac:dyDescent="0.25">
      <c r="A154" s="3" t="s">
        <v>368</v>
      </c>
      <c r="B154" s="3" t="s">
        <v>377</v>
      </c>
      <c r="C154" s="3">
        <v>3.41</v>
      </c>
      <c r="D154" s="3">
        <v>10.9611</v>
      </c>
      <c r="E154" s="3" t="s">
        <v>378</v>
      </c>
    </row>
    <row r="155" spans="1:5" ht="17" x14ac:dyDescent="0.25">
      <c r="A155" s="3" t="s">
        <v>296</v>
      </c>
      <c r="B155" s="3" t="s">
        <v>311</v>
      </c>
      <c r="C155" s="3">
        <v>3.4</v>
      </c>
      <c r="D155" s="3">
        <v>15.852600000000001</v>
      </c>
      <c r="E155" s="3" t="s">
        <v>312</v>
      </c>
    </row>
    <row r="156" spans="1:5" ht="17" x14ac:dyDescent="0.25">
      <c r="A156" s="3" t="s">
        <v>45</v>
      </c>
      <c r="B156" s="3" t="s">
        <v>52</v>
      </c>
      <c r="C156" s="3">
        <v>3.39</v>
      </c>
      <c r="D156" s="3">
        <v>58.550600000000003</v>
      </c>
      <c r="E156" s="3" t="s">
        <v>53</v>
      </c>
    </row>
    <row r="157" spans="1:5" ht="17" x14ac:dyDescent="0.25">
      <c r="A157" s="3" t="s">
        <v>126</v>
      </c>
      <c r="B157" s="3" t="s">
        <v>145</v>
      </c>
      <c r="C157" s="3">
        <v>3.39</v>
      </c>
      <c r="D157" s="3">
        <v>38.840600000000002</v>
      </c>
      <c r="E157" s="3" t="s">
        <v>146</v>
      </c>
    </row>
    <row r="158" spans="1:5" ht="17" x14ac:dyDescent="0.25">
      <c r="A158" s="3" t="s">
        <v>89</v>
      </c>
      <c r="B158" s="3" t="s">
        <v>98</v>
      </c>
      <c r="C158" s="3">
        <v>3.38</v>
      </c>
      <c r="D158" s="3">
        <v>63.670099999999998</v>
      </c>
      <c r="E158" s="3" t="s">
        <v>99</v>
      </c>
    </row>
    <row r="159" spans="1:5" ht="17" x14ac:dyDescent="0.25">
      <c r="A159" s="3" t="s">
        <v>422</v>
      </c>
      <c r="B159" s="3" t="s">
        <v>429</v>
      </c>
      <c r="C159" s="3">
        <v>3.38</v>
      </c>
      <c r="D159" s="3">
        <v>3.3692000000000002</v>
      </c>
      <c r="E159" s="3" t="s">
        <v>430</v>
      </c>
    </row>
    <row r="160" spans="1:5" ht="17" x14ac:dyDescent="0.25">
      <c r="A160" s="3" t="s">
        <v>459</v>
      </c>
      <c r="B160" s="3" t="s">
        <v>468</v>
      </c>
      <c r="C160" s="3">
        <v>3.38</v>
      </c>
      <c r="D160" s="3">
        <v>6.5407999999999999</v>
      </c>
      <c r="E160" s="3" t="s">
        <v>469</v>
      </c>
    </row>
    <row r="161" spans="1:5" ht="17" x14ac:dyDescent="0.25">
      <c r="A161" s="3" t="s">
        <v>573</v>
      </c>
      <c r="B161" s="3" t="s">
        <v>580</v>
      </c>
      <c r="C161" s="3">
        <v>3.36</v>
      </c>
      <c r="D161" s="3">
        <v>3.2145999999999999</v>
      </c>
      <c r="E161" s="3" t="s">
        <v>581</v>
      </c>
    </row>
    <row r="162" spans="1:5" ht="17" x14ac:dyDescent="0.25">
      <c r="A162" s="3" t="s">
        <v>279</v>
      </c>
      <c r="B162" s="3" t="s">
        <v>294</v>
      </c>
      <c r="C162" s="3">
        <v>3.35</v>
      </c>
      <c r="D162" s="3">
        <v>12.8955</v>
      </c>
      <c r="E162" s="3" t="s">
        <v>295</v>
      </c>
    </row>
    <row r="163" spans="1:5" ht="17" x14ac:dyDescent="0.25">
      <c r="A163" s="3" t="s">
        <v>657</v>
      </c>
      <c r="B163" s="3" t="s">
        <v>664</v>
      </c>
      <c r="C163" s="3">
        <v>3.35</v>
      </c>
      <c r="D163" s="3">
        <v>-50.739600000000003</v>
      </c>
      <c r="E163" s="3" t="s">
        <v>665</v>
      </c>
    </row>
    <row r="164" spans="1:5" ht="17" x14ac:dyDescent="0.25">
      <c r="A164" s="3" t="s">
        <v>599</v>
      </c>
      <c r="B164" s="3" t="s">
        <v>615</v>
      </c>
      <c r="C164" s="3">
        <v>3.34</v>
      </c>
      <c r="D164" s="3">
        <v>0.17649999999999999</v>
      </c>
      <c r="E164" s="3" t="s">
        <v>616</v>
      </c>
    </row>
    <row r="165" spans="1:5" ht="17" x14ac:dyDescent="0.25">
      <c r="A165" s="3" t="s">
        <v>249</v>
      </c>
      <c r="B165" s="3" t="s">
        <v>264</v>
      </c>
      <c r="C165" s="3">
        <v>3.33</v>
      </c>
      <c r="D165" s="3">
        <v>15.4297</v>
      </c>
      <c r="E165" s="3" t="s">
        <v>265</v>
      </c>
    </row>
    <row r="166" spans="1:5" ht="17" x14ac:dyDescent="0.25">
      <c r="A166" s="3" t="s">
        <v>617</v>
      </c>
      <c r="B166" s="3" t="s">
        <v>628</v>
      </c>
      <c r="C166" s="3">
        <v>3.33</v>
      </c>
      <c r="D166" s="3">
        <v>-43.675400000000003</v>
      </c>
      <c r="E166" s="3" t="s">
        <v>629</v>
      </c>
    </row>
    <row r="167" spans="1:5" ht="17" x14ac:dyDescent="0.25">
      <c r="A167" s="3" t="s">
        <v>716</v>
      </c>
      <c r="B167" s="3" t="s">
        <v>736</v>
      </c>
      <c r="C167" s="3">
        <v>3.32</v>
      </c>
      <c r="D167" s="3">
        <v>-27.012799999999999</v>
      </c>
      <c r="E167" s="3" t="s">
        <v>737</v>
      </c>
    </row>
    <row r="168" spans="1:5" ht="17" x14ac:dyDescent="0.25">
      <c r="A168" s="3" t="s">
        <v>100</v>
      </c>
      <c r="B168" s="3" t="s">
        <v>107</v>
      </c>
      <c r="C168" s="3">
        <v>3.31</v>
      </c>
      <c r="D168" s="3">
        <v>57.032600000000002</v>
      </c>
      <c r="E168" s="3" t="s">
        <v>108</v>
      </c>
    </row>
    <row r="169" spans="1:5" ht="17" x14ac:dyDescent="0.25">
      <c r="A169" s="3" t="s">
        <v>60</v>
      </c>
      <c r="B169" s="3" t="s">
        <v>77</v>
      </c>
      <c r="C169" s="3">
        <v>3.29</v>
      </c>
      <c r="D169" s="3">
        <v>58.966099999999997</v>
      </c>
      <c r="E169" s="3" t="s">
        <v>78</v>
      </c>
    </row>
    <row r="170" spans="1:5" ht="17" x14ac:dyDescent="0.25">
      <c r="A170" s="3" t="s">
        <v>279</v>
      </c>
      <c r="B170" s="3" t="s">
        <v>290</v>
      </c>
      <c r="C170" s="3">
        <v>3.29</v>
      </c>
      <c r="D170" s="3">
        <v>22.514399999999998</v>
      </c>
      <c r="E170" s="3" t="s">
        <v>291</v>
      </c>
    </row>
    <row r="171" spans="1:5" ht="17" x14ac:dyDescent="0.25">
      <c r="A171" s="3" t="s">
        <v>648</v>
      </c>
      <c r="B171" s="3" t="s">
        <v>655</v>
      </c>
      <c r="C171" s="3">
        <v>3.29</v>
      </c>
      <c r="D171" s="3">
        <v>-25.743600000000001</v>
      </c>
      <c r="E171" s="3" t="s">
        <v>656</v>
      </c>
    </row>
    <row r="172" spans="1:5" ht="17" x14ac:dyDescent="0.25">
      <c r="A172" s="3" t="s">
        <v>692</v>
      </c>
      <c r="B172" s="3" t="s">
        <v>706</v>
      </c>
      <c r="C172" s="3">
        <v>3.29</v>
      </c>
      <c r="D172" s="3">
        <v>-16.123799999999999</v>
      </c>
      <c r="E172" s="3" t="s">
        <v>707</v>
      </c>
    </row>
    <row r="173" spans="1:5" ht="17" x14ac:dyDescent="0.25">
      <c r="A173" s="3" t="s">
        <v>459</v>
      </c>
      <c r="B173" s="3" t="s">
        <v>484</v>
      </c>
      <c r="C173" s="3">
        <v>3.28</v>
      </c>
      <c r="D173" s="3">
        <v>-26.703499999999998</v>
      </c>
      <c r="E173" s="3" t="s">
        <v>485</v>
      </c>
    </row>
    <row r="174" spans="1:5" ht="17" x14ac:dyDescent="0.25">
      <c r="A174" s="3" t="s">
        <v>147</v>
      </c>
      <c r="B174" s="3" t="s">
        <v>154</v>
      </c>
      <c r="C174" s="3">
        <v>3.27</v>
      </c>
      <c r="D174" s="3">
        <v>30.860700000000001</v>
      </c>
      <c r="E174" s="3" t="s">
        <v>155</v>
      </c>
    </row>
    <row r="175" spans="1:5" ht="17" x14ac:dyDescent="0.25">
      <c r="A175" s="3" t="s">
        <v>533</v>
      </c>
      <c r="B175" s="3" t="s">
        <v>540</v>
      </c>
      <c r="C175" s="3">
        <v>3.27</v>
      </c>
      <c r="D175" s="3">
        <v>-15.8996</v>
      </c>
      <c r="E175" s="3" t="s">
        <v>541</v>
      </c>
    </row>
    <row r="176" spans="1:5" ht="17" x14ac:dyDescent="0.25">
      <c r="A176" s="3" t="s">
        <v>599</v>
      </c>
      <c r="B176" s="3" t="s">
        <v>611</v>
      </c>
      <c r="C176" s="3">
        <v>3.27</v>
      </c>
      <c r="D176" s="3">
        <v>-24.284300000000002</v>
      </c>
      <c r="E176" s="3" t="s">
        <v>612</v>
      </c>
    </row>
    <row r="177" spans="1:5" ht="17" x14ac:dyDescent="0.25">
      <c r="A177" s="3" t="s">
        <v>657</v>
      </c>
      <c r="B177" s="3" t="s">
        <v>672</v>
      </c>
      <c r="C177" s="3">
        <v>3.25</v>
      </c>
      <c r="D177" s="3">
        <v>-43.301600000000001</v>
      </c>
      <c r="E177" s="3" t="s">
        <v>673</v>
      </c>
    </row>
    <row r="178" spans="1:5" ht="17" x14ac:dyDescent="0.25">
      <c r="A178" s="3" t="s">
        <v>179</v>
      </c>
      <c r="B178" s="3" t="s">
        <v>184</v>
      </c>
      <c r="C178" s="3">
        <v>3.24</v>
      </c>
      <c r="D178" s="3">
        <v>32.689599999999999</v>
      </c>
      <c r="E178" s="3" t="s">
        <v>185</v>
      </c>
    </row>
    <row r="179" spans="1:5" ht="17" x14ac:dyDescent="0.25">
      <c r="A179" s="3" t="s">
        <v>45</v>
      </c>
      <c r="B179" s="3" t="s">
        <v>48</v>
      </c>
      <c r="C179" s="3">
        <v>3.23</v>
      </c>
      <c r="D179" s="3">
        <v>70.560699999999997</v>
      </c>
      <c r="E179" s="3" t="s">
        <v>49</v>
      </c>
    </row>
    <row r="180" spans="1:5" ht="17" x14ac:dyDescent="0.25">
      <c r="A180" s="3" t="s">
        <v>573</v>
      </c>
      <c r="B180" s="3" t="s">
        <v>588</v>
      </c>
      <c r="C180" s="3">
        <v>3.23</v>
      </c>
      <c r="D180" s="3">
        <v>8.9137000000000004</v>
      </c>
      <c r="E180" s="3" t="s">
        <v>589</v>
      </c>
    </row>
    <row r="181" spans="1:5" ht="17" x14ac:dyDescent="0.25">
      <c r="A181" s="3" t="s">
        <v>592</v>
      </c>
      <c r="B181" s="3" t="s">
        <v>593</v>
      </c>
      <c r="C181" s="3">
        <v>3.23</v>
      </c>
      <c r="D181" s="3">
        <v>-2.2448000000000001</v>
      </c>
      <c r="E181" s="3" t="s">
        <v>412</v>
      </c>
    </row>
    <row r="182" spans="1:5" ht="17" x14ac:dyDescent="0.25">
      <c r="A182" s="3" t="s">
        <v>599</v>
      </c>
      <c r="B182" s="3" t="s">
        <v>606</v>
      </c>
      <c r="C182" s="3">
        <v>3.23</v>
      </c>
      <c r="D182" s="3">
        <v>-9.7690999999999999</v>
      </c>
      <c r="E182" s="3" t="s">
        <v>198</v>
      </c>
    </row>
    <row r="183" spans="1:5" ht="17" x14ac:dyDescent="0.25">
      <c r="A183" s="3" t="s">
        <v>45</v>
      </c>
      <c r="B183" s="3" t="s">
        <v>50</v>
      </c>
      <c r="C183" s="3">
        <v>3.22</v>
      </c>
      <c r="D183" s="3">
        <v>77.632300000000001</v>
      </c>
      <c r="E183" s="3" t="s">
        <v>51</v>
      </c>
    </row>
    <row r="184" spans="1:5" ht="17" x14ac:dyDescent="0.25">
      <c r="A184" s="3" t="s">
        <v>599</v>
      </c>
      <c r="B184" s="3" t="s">
        <v>613</v>
      </c>
      <c r="C184" s="3">
        <v>3.2</v>
      </c>
      <c r="D184" s="3">
        <v>1.0037</v>
      </c>
      <c r="E184" s="3" t="s">
        <v>614</v>
      </c>
    </row>
    <row r="185" spans="1:5" ht="17" x14ac:dyDescent="0.25">
      <c r="A185" s="3" t="s">
        <v>160</v>
      </c>
      <c r="B185" s="3" t="s">
        <v>171</v>
      </c>
      <c r="C185" s="3">
        <v>3.19</v>
      </c>
      <c r="D185" s="3">
        <v>30.307300000000001</v>
      </c>
      <c r="E185" s="3" t="s">
        <v>172</v>
      </c>
    </row>
    <row r="186" spans="1:5" ht="17" x14ac:dyDescent="0.25">
      <c r="A186" s="3" t="s">
        <v>692</v>
      </c>
      <c r="B186" s="3" t="s">
        <v>700</v>
      </c>
      <c r="C186" s="3">
        <v>3.19</v>
      </c>
      <c r="D186" s="3">
        <v>-22.7377</v>
      </c>
      <c r="E186" s="3" t="s">
        <v>701</v>
      </c>
    </row>
    <row r="187" spans="1:5" ht="17" x14ac:dyDescent="0.25">
      <c r="A187" s="3" t="s">
        <v>115</v>
      </c>
      <c r="B187" s="3" t="s">
        <v>124</v>
      </c>
      <c r="C187" s="3">
        <v>3.18</v>
      </c>
      <c r="D187" s="3">
        <v>41.243899999999996</v>
      </c>
      <c r="E187" s="3" t="s">
        <v>125</v>
      </c>
    </row>
    <row r="188" spans="1:5" ht="17" x14ac:dyDescent="0.25">
      <c r="A188" s="3" t="s">
        <v>60</v>
      </c>
      <c r="B188" s="3" t="s">
        <v>71</v>
      </c>
      <c r="C188" s="3">
        <v>3.17</v>
      </c>
      <c r="D188" s="3">
        <v>73.004199999999997</v>
      </c>
      <c r="E188" s="3" t="s">
        <v>72</v>
      </c>
    </row>
    <row r="189" spans="1:5" ht="17" x14ac:dyDescent="0.25">
      <c r="A189" s="3" t="s">
        <v>657</v>
      </c>
      <c r="B189" s="3" t="s">
        <v>662</v>
      </c>
      <c r="C189" s="3">
        <v>3.17</v>
      </c>
      <c r="D189" s="3">
        <v>-43.430100000000003</v>
      </c>
      <c r="E189" s="3" t="s">
        <v>663</v>
      </c>
    </row>
    <row r="190" spans="1:5" ht="17" x14ac:dyDescent="0.25">
      <c r="A190" s="3" t="s">
        <v>716</v>
      </c>
      <c r="B190" s="3" t="s">
        <v>738</v>
      </c>
      <c r="C190" s="3">
        <v>3.17</v>
      </c>
      <c r="D190" s="3">
        <v>-22.7377</v>
      </c>
      <c r="E190" s="3" t="s">
        <v>739</v>
      </c>
    </row>
    <row r="191" spans="1:5" ht="17" x14ac:dyDescent="0.25">
      <c r="A191" s="3" t="s">
        <v>190</v>
      </c>
      <c r="B191" s="3" t="s">
        <v>208</v>
      </c>
      <c r="C191" s="3">
        <v>3.16</v>
      </c>
      <c r="D191" s="3">
        <v>36.4255</v>
      </c>
      <c r="E191" s="3" t="s">
        <v>209</v>
      </c>
    </row>
    <row r="192" spans="1:5" ht="17" x14ac:dyDescent="0.25">
      <c r="A192" s="3" t="s">
        <v>190</v>
      </c>
      <c r="B192" s="3" t="s">
        <v>197</v>
      </c>
      <c r="C192" s="3">
        <v>3.12</v>
      </c>
      <c r="D192" s="3">
        <v>24.839200000000002</v>
      </c>
      <c r="E192" s="3" t="s">
        <v>198</v>
      </c>
    </row>
    <row r="193" spans="1:5" ht="17" x14ac:dyDescent="0.25">
      <c r="A193" s="3" t="s">
        <v>708</v>
      </c>
      <c r="B193" s="3" t="s">
        <v>711</v>
      </c>
      <c r="C193" s="3">
        <v>3.12</v>
      </c>
      <c r="D193" s="3">
        <v>-35.7684</v>
      </c>
      <c r="E193" s="3" t="s">
        <v>712</v>
      </c>
    </row>
    <row r="194" spans="1:5" ht="17" x14ac:dyDescent="0.25">
      <c r="A194" s="3" t="s">
        <v>459</v>
      </c>
      <c r="B194" s="3" t="s">
        <v>481</v>
      </c>
      <c r="C194" s="3">
        <v>3.11</v>
      </c>
      <c r="D194" s="3">
        <v>-16.514600000000002</v>
      </c>
      <c r="E194" s="3" t="s">
        <v>482</v>
      </c>
    </row>
    <row r="195" spans="1:5" ht="17" x14ac:dyDescent="0.25">
      <c r="A195" s="3" t="s">
        <v>716</v>
      </c>
      <c r="B195" s="3" t="s">
        <v>724</v>
      </c>
      <c r="C195" s="3">
        <v>3.11</v>
      </c>
      <c r="D195" s="3">
        <v>-36.294400000000003</v>
      </c>
      <c r="E195" s="3" t="s">
        <v>725</v>
      </c>
    </row>
    <row r="196" spans="1:5" ht="17" x14ac:dyDescent="0.25">
      <c r="A196" s="3" t="s">
        <v>459</v>
      </c>
      <c r="B196" s="3" t="s">
        <v>470</v>
      </c>
      <c r="C196" s="3">
        <v>3.1</v>
      </c>
      <c r="D196" s="3">
        <v>-29.302399999999999</v>
      </c>
      <c r="E196" s="3" t="s">
        <v>471</v>
      </c>
    </row>
    <row r="197" spans="1:5" ht="17" x14ac:dyDescent="0.25">
      <c r="A197" s="3" t="s">
        <v>60</v>
      </c>
      <c r="B197" s="3" t="s">
        <v>67</v>
      </c>
      <c r="C197" s="3">
        <v>3.07</v>
      </c>
      <c r="D197" s="3">
        <v>67.671300000000002</v>
      </c>
      <c r="E197" s="3" t="s">
        <v>68</v>
      </c>
    </row>
    <row r="198" spans="1:5" ht="17" x14ac:dyDescent="0.25">
      <c r="A198" s="3" t="s">
        <v>190</v>
      </c>
      <c r="B198" s="3" t="s">
        <v>191</v>
      </c>
      <c r="C198" s="3">
        <v>3.06</v>
      </c>
      <c r="D198" s="3">
        <v>14.3916</v>
      </c>
      <c r="E198" s="3" t="s">
        <v>192</v>
      </c>
    </row>
    <row r="199" spans="1:5" ht="17" x14ac:dyDescent="0.25">
      <c r="A199" s="3" t="s">
        <v>279</v>
      </c>
      <c r="B199" s="3" t="s">
        <v>288</v>
      </c>
      <c r="C199" s="3">
        <v>3.06</v>
      </c>
      <c r="D199" s="3">
        <v>25.116399999999999</v>
      </c>
      <c r="E199" s="3" t="s">
        <v>289</v>
      </c>
    </row>
    <row r="200" spans="1:5" ht="17" x14ac:dyDescent="0.25">
      <c r="A200" s="3" t="s">
        <v>160</v>
      </c>
      <c r="B200" s="3" t="s">
        <v>163</v>
      </c>
      <c r="C200" s="3">
        <v>3.05</v>
      </c>
      <c r="D200" s="3">
        <v>27.959700000000002</v>
      </c>
      <c r="E200" s="3" t="s">
        <v>164</v>
      </c>
    </row>
    <row r="201" spans="1:5" ht="17" x14ac:dyDescent="0.25">
      <c r="A201" s="3" t="s">
        <v>554</v>
      </c>
      <c r="B201" s="3" t="s">
        <v>557</v>
      </c>
      <c r="C201" s="3">
        <v>3.05</v>
      </c>
      <c r="D201" s="3">
        <v>-14.789099999999999</v>
      </c>
      <c r="E201" s="3" t="s">
        <v>558</v>
      </c>
    </row>
    <row r="202" spans="1:5" ht="17" x14ac:dyDescent="0.25">
      <c r="A202" s="3" t="s">
        <v>231</v>
      </c>
      <c r="B202" s="3" t="s">
        <v>236</v>
      </c>
      <c r="C202" s="3">
        <v>3.03</v>
      </c>
      <c r="D202" s="3">
        <v>38.318300000000001</v>
      </c>
      <c r="E202" s="3" t="s">
        <v>237</v>
      </c>
    </row>
    <row r="203" spans="1:5" ht="17" x14ac:dyDescent="0.25">
      <c r="A203" s="3" t="s">
        <v>617</v>
      </c>
      <c r="B203" s="3" t="s">
        <v>632</v>
      </c>
      <c r="C203" s="3">
        <v>3.03</v>
      </c>
      <c r="D203" s="3">
        <v>-40.722499999999997</v>
      </c>
      <c r="E203" s="3" t="s">
        <v>633</v>
      </c>
    </row>
    <row r="204" spans="1:5" ht="17" x14ac:dyDescent="0.25">
      <c r="A204" s="3" t="s">
        <v>441</v>
      </c>
      <c r="B204" s="3" t="s">
        <v>448</v>
      </c>
      <c r="C204" s="3">
        <v>3.02</v>
      </c>
      <c r="D204" s="3">
        <v>-22.6218</v>
      </c>
      <c r="E204" s="3" t="s">
        <v>449</v>
      </c>
    </row>
    <row r="205" spans="1:5" ht="17" x14ac:dyDescent="0.25">
      <c r="A205" s="3" t="s">
        <v>676</v>
      </c>
      <c r="B205" s="3" t="s">
        <v>684</v>
      </c>
      <c r="C205" s="3">
        <v>3.02</v>
      </c>
      <c r="D205" s="3">
        <v>-30.933</v>
      </c>
      <c r="E205" s="3" t="s">
        <v>685</v>
      </c>
    </row>
    <row r="206" spans="1:5" ht="17" x14ac:dyDescent="0.25">
      <c r="A206" s="3" t="s">
        <v>126</v>
      </c>
      <c r="B206" s="3" t="s">
        <v>133</v>
      </c>
      <c r="C206" s="3">
        <v>3.01</v>
      </c>
      <c r="D206" s="3">
        <v>47.8917</v>
      </c>
      <c r="E206" s="3" t="s">
        <v>134</v>
      </c>
    </row>
    <row r="207" spans="1:5" ht="17" x14ac:dyDescent="0.25">
      <c r="A207" s="3" t="s">
        <v>30</v>
      </c>
      <c r="B207" s="3" t="s">
        <v>35</v>
      </c>
      <c r="C207" s="3">
        <v>3</v>
      </c>
      <c r="D207" s="3">
        <v>71.831800000000001</v>
      </c>
      <c r="E207" s="3" t="s">
        <v>36</v>
      </c>
    </row>
    <row r="208" spans="1:5" ht="17" x14ac:dyDescent="0.25">
      <c r="A208" s="3" t="s">
        <v>326</v>
      </c>
      <c r="B208" s="3" t="s">
        <v>329</v>
      </c>
      <c r="C208" s="3">
        <v>3</v>
      </c>
      <c r="D208" s="3">
        <v>34.741599999999998</v>
      </c>
      <c r="E208" s="3" t="s">
        <v>330</v>
      </c>
    </row>
    <row r="209" spans="1:5" ht="17" x14ac:dyDescent="0.25">
      <c r="A209" s="3" t="s">
        <v>459</v>
      </c>
      <c r="B209" s="3" t="s">
        <v>464</v>
      </c>
      <c r="C209" s="3">
        <v>2.99</v>
      </c>
      <c r="D209" s="3">
        <v>-23.962199999999999</v>
      </c>
      <c r="E209" s="3" t="s">
        <v>465</v>
      </c>
    </row>
    <row r="210" spans="1:5" ht="17" x14ac:dyDescent="0.25">
      <c r="A210" s="3" t="s">
        <v>573</v>
      </c>
      <c r="B210" s="3" t="s">
        <v>584</v>
      </c>
      <c r="C210" s="3">
        <v>2.99</v>
      </c>
      <c r="D210" s="3">
        <v>13.8963</v>
      </c>
      <c r="E210" s="3" t="s">
        <v>585</v>
      </c>
    </row>
    <row r="211" spans="1:5" ht="17" x14ac:dyDescent="0.25">
      <c r="A211" s="3" t="s">
        <v>716</v>
      </c>
      <c r="B211" s="3" t="s">
        <v>717</v>
      </c>
      <c r="C211" s="3">
        <v>2.99</v>
      </c>
      <c r="D211" s="3">
        <v>-29.339600000000001</v>
      </c>
      <c r="E211" s="3" t="s">
        <v>718</v>
      </c>
    </row>
    <row r="212" spans="1:5" ht="17" x14ac:dyDescent="0.25">
      <c r="A212" s="3" t="s">
        <v>249</v>
      </c>
      <c r="B212" s="3" t="s">
        <v>258</v>
      </c>
      <c r="C212" s="3">
        <v>2.98</v>
      </c>
      <c r="D212" s="3">
        <v>23.417200000000001</v>
      </c>
      <c r="E212" s="3" t="s">
        <v>259</v>
      </c>
    </row>
    <row r="213" spans="1:5" ht="17" x14ac:dyDescent="0.25">
      <c r="A213" s="3" t="s">
        <v>296</v>
      </c>
      <c r="B213" s="3" t="s">
        <v>307</v>
      </c>
      <c r="C213" s="3">
        <v>2.97</v>
      </c>
      <c r="D213" s="3">
        <v>21.1448</v>
      </c>
      <c r="E213" s="3" t="s">
        <v>308</v>
      </c>
    </row>
    <row r="214" spans="1:5" ht="17" x14ac:dyDescent="0.25">
      <c r="A214" s="3" t="s">
        <v>533</v>
      </c>
      <c r="B214" s="3" t="s">
        <v>534</v>
      </c>
      <c r="C214" s="3">
        <v>2.96</v>
      </c>
      <c r="D214" s="3">
        <v>-0.31979999999999997</v>
      </c>
      <c r="E214" s="3" t="s">
        <v>535</v>
      </c>
    </row>
    <row r="215" spans="1:5" ht="17" x14ac:dyDescent="0.25">
      <c r="A215" s="3" t="s">
        <v>368</v>
      </c>
      <c r="B215" s="3" t="s">
        <v>379</v>
      </c>
      <c r="C215" s="3">
        <v>2.95</v>
      </c>
      <c r="D215" s="3">
        <v>30.2532</v>
      </c>
      <c r="E215" s="3" t="s">
        <v>380</v>
      </c>
    </row>
    <row r="216" spans="1:5" ht="17" x14ac:dyDescent="0.25">
      <c r="A216" s="3" t="s">
        <v>516</v>
      </c>
      <c r="B216" s="3" t="s">
        <v>521</v>
      </c>
      <c r="C216" s="3">
        <v>2.95</v>
      </c>
      <c r="D216" s="3">
        <v>-13.5085</v>
      </c>
      <c r="E216" s="3" t="s">
        <v>522</v>
      </c>
    </row>
    <row r="217" spans="1:5" ht="17" x14ac:dyDescent="0.25">
      <c r="A217" s="3" t="s">
        <v>657</v>
      </c>
      <c r="B217" s="3" t="s">
        <v>674</v>
      </c>
      <c r="C217" s="3">
        <v>2.95</v>
      </c>
      <c r="D217" s="3">
        <v>-24.4665</v>
      </c>
      <c r="E217" s="3" t="s">
        <v>675</v>
      </c>
    </row>
    <row r="218" spans="1:5" ht="17" x14ac:dyDescent="0.25">
      <c r="A218" s="3" t="s">
        <v>441</v>
      </c>
      <c r="B218" s="3" t="s">
        <v>446</v>
      </c>
      <c r="C218" s="3">
        <v>2.94</v>
      </c>
      <c r="D218" s="3">
        <v>-16.5151</v>
      </c>
      <c r="E218" s="3" t="s">
        <v>447</v>
      </c>
    </row>
    <row r="219" spans="1:5" ht="17" x14ac:dyDescent="0.25">
      <c r="A219" s="3" t="s">
        <v>126</v>
      </c>
      <c r="B219" s="3" t="s">
        <v>131</v>
      </c>
      <c r="C219" s="3">
        <v>2.91</v>
      </c>
      <c r="D219" s="3">
        <v>53.506399999999999</v>
      </c>
      <c r="E219" s="3" t="s">
        <v>132</v>
      </c>
    </row>
    <row r="220" spans="1:5" ht="17" x14ac:dyDescent="0.25">
      <c r="A220" s="3" t="s">
        <v>516</v>
      </c>
      <c r="B220" s="3" t="s">
        <v>523</v>
      </c>
      <c r="C220" s="3">
        <v>2.91</v>
      </c>
      <c r="D220" s="3">
        <v>-40.304699999999997</v>
      </c>
      <c r="E220" s="3" t="s">
        <v>524</v>
      </c>
    </row>
    <row r="221" spans="1:5" ht="17" x14ac:dyDescent="0.25">
      <c r="A221" s="3" t="s">
        <v>126</v>
      </c>
      <c r="B221" s="3" t="s">
        <v>135</v>
      </c>
      <c r="C221" s="3">
        <v>2.9</v>
      </c>
      <c r="D221" s="3">
        <v>40.001100000000001</v>
      </c>
      <c r="E221" s="3" t="s">
        <v>136</v>
      </c>
    </row>
    <row r="222" spans="1:5" ht="17" x14ac:dyDescent="0.25">
      <c r="A222" s="3" t="s">
        <v>246</v>
      </c>
      <c r="B222" s="3" t="s">
        <v>247</v>
      </c>
      <c r="C222" s="3">
        <v>2.9</v>
      </c>
      <c r="D222" s="3">
        <v>38.318600000000004</v>
      </c>
      <c r="E222" s="3" t="s">
        <v>248</v>
      </c>
    </row>
    <row r="223" spans="1:5" ht="17" x14ac:dyDescent="0.25">
      <c r="A223" s="3" t="s">
        <v>494</v>
      </c>
      <c r="B223" s="3" t="s">
        <v>497</v>
      </c>
      <c r="C223" s="3">
        <v>2.89</v>
      </c>
      <c r="D223" s="3">
        <v>8.2889999999999997</v>
      </c>
      <c r="E223" s="3" t="s">
        <v>498</v>
      </c>
    </row>
    <row r="224" spans="1:5" ht="17" x14ac:dyDescent="0.25">
      <c r="A224" s="3" t="s">
        <v>617</v>
      </c>
      <c r="B224" s="3" t="s">
        <v>640</v>
      </c>
      <c r="C224" s="3">
        <v>2.89</v>
      </c>
      <c r="D224" s="3">
        <v>-26.7029</v>
      </c>
      <c r="E224" s="3" t="s">
        <v>641</v>
      </c>
    </row>
    <row r="225" spans="1:5" ht="17" x14ac:dyDescent="0.25">
      <c r="A225" s="3" t="s">
        <v>279</v>
      </c>
      <c r="B225" s="3" t="s">
        <v>292</v>
      </c>
      <c r="C225" s="3">
        <v>2.88</v>
      </c>
      <c r="D225" s="3">
        <v>22.506599999999999</v>
      </c>
      <c r="E225" s="3" t="s">
        <v>293</v>
      </c>
    </row>
    <row r="226" spans="1:5" ht="17" x14ac:dyDescent="0.25">
      <c r="A226" s="3" t="s">
        <v>617</v>
      </c>
      <c r="B226" s="3" t="s">
        <v>642</v>
      </c>
      <c r="C226" s="3">
        <v>2.88</v>
      </c>
      <c r="D226" s="3">
        <v>-25.6311</v>
      </c>
      <c r="E226" s="3" t="s">
        <v>643</v>
      </c>
    </row>
    <row r="227" spans="1:5" ht="17" x14ac:dyDescent="0.25">
      <c r="A227" s="3" t="s">
        <v>716</v>
      </c>
      <c r="B227" s="3" t="s">
        <v>732</v>
      </c>
      <c r="C227" s="3">
        <v>2.88</v>
      </c>
      <c r="D227" s="3">
        <v>-21.059200000000001</v>
      </c>
      <c r="E227" s="3" t="s">
        <v>733</v>
      </c>
    </row>
    <row r="228" spans="1:5" ht="17" x14ac:dyDescent="0.25">
      <c r="A228" s="3" t="s">
        <v>160</v>
      </c>
      <c r="B228" s="3" t="s">
        <v>167</v>
      </c>
      <c r="C228" s="3">
        <v>2.87</v>
      </c>
      <c r="D228" s="3">
        <v>45.598700000000001</v>
      </c>
      <c r="E228" s="3" t="s">
        <v>168</v>
      </c>
    </row>
    <row r="229" spans="1:5" ht="17" x14ac:dyDescent="0.25">
      <c r="A229" s="3" t="s">
        <v>296</v>
      </c>
      <c r="B229" s="3" t="s">
        <v>309</v>
      </c>
      <c r="C229" s="3">
        <v>2.87</v>
      </c>
      <c r="D229" s="3">
        <v>24.1052</v>
      </c>
      <c r="E229" s="3" t="s">
        <v>310</v>
      </c>
    </row>
    <row r="230" spans="1:5" ht="17" x14ac:dyDescent="0.25">
      <c r="A230" s="3" t="s">
        <v>533</v>
      </c>
      <c r="B230" s="3" t="s">
        <v>536</v>
      </c>
      <c r="C230" s="3">
        <v>2.87</v>
      </c>
      <c r="D230" s="3">
        <v>-5.5717999999999996</v>
      </c>
      <c r="E230" s="3" t="s">
        <v>537</v>
      </c>
    </row>
    <row r="231" spans="1:5" ht="17" x14ac:dyDescent="0.25">
      <c r="A231" s="3" t="s">
        <v>126</v>
      </c>
      <c r="B231" s="3" t="s">
        <v>137</v>
      </c>
      <c r="C231" s="3">
        <v>2.85</v>
      </c>
      <c r="D231" s="3">
        <v>31.601199999999999</v>
      </c>
      <c r="E231" s="3" t="s">
        <v>138</v>
      </c>
    </row>
    <row r="232" spans="1:5" ht="17" x14ac:dyDescent="0.25">
      <c r="A232" s="3" t="s">
        <v>554</v>
      </c>
      <c r="B232" s="3" t="s">
        <v>561</v>
      </c>
      <c r="C232" s="3">
        <v>2.85</v>
      </c>
      <c r="D232" s="3">
        <v>-16.127300000000002</v>
      </c>
      <c r="E232" s="3" t="s">
        <v>562</v>
      </c>
    </row>
    <row r="233" spans="1:5" ht="17" x14ac:dyDescent="0.25">
      <c r="A233" s="3" t="s">
        <v>368</v>
      </c>
      <c r="B233" s="3" t="s">
        <v>373</v>
      </c>
      <c r="C233" s="3">
        <v>2.84</v>
      </c>
      <c r="D233" s="3">
        <v>15.1837</v>
      </c>
      <c r="E233" s="3" t="s">
        <v>374</v>
      </c>
    </row>
    <row r="234" spans="1:5" ht="17" x14ac:dyDescent="0.25">
      <c r="A234" s="3" t="s">
        <v>422</v>
      </c>
      <c r="B234" s="3" t="s">
        <v>431</v>
      </c>
      <c r="C234" s="3">
        <v>2.83</v>
      </c>
      <c r="D234" s="3">
        <v>10.959099999999999</v>
      </c>
      <c r="E234" s="3" t="s">
        <v>432</v>
      </c>
    </row>
    <row r="235" spans="1:5" ht="17" x14ac:dyDescent="0.25">
      <c r="A235" s="3" t="s">
        <v>657</v>
      </c>
      <c r="B235" s="3" t="s">
        <v>670</v>
      </c>
      <c r="C235" s="3">
        <v>2.83</v>
      </c>
      <c r="D235" s="3">
        <v>-24.304300000000001</v>
      </c>
      <c r="E235" s="3" t="s">
        <v>671</v>
      </c>
    </row>
    <row r="236" spans="1:5" ht="17" x14ac:dyDescent="0.25">
      <c r="A236" s="3" t="s">
        <v>617</v>
      </c>
      <c r="B236" s="3" t="s">
        <v>644</v>
      </c>
      <c r="C236" s="3">
        <v>2.82</v>
      </c>
      <c r="D236" s="3">
        <v>-27.831199999999999</v>
      </c>
      <c r="E236" s="3" t="s">
        <v>645</v>
      </c>
    </row>
    <row r="237" spans="1:5" ht="17" x14ac:dyDescent="0.25">
      <c r="A237" s="3" t="s">
        <v>190</v>
      </c>
      <c r="B237" s="3" t="s">
        <v>193</v>
      </c>
      <c r="C237" s="3">
        <v>2.81</v>
      </c>
      <c r="D237" s="3">
        <v>21.489699999999999</v>
      </c>
      <c r="E237" s="3" t="s">
        <v>194</v>
      </c>
    </row>
    <row r="238" spans="1:5" ht="17" x14ac:dyDescent="0.25">
      <c r="A238" s="3" t="s">
        <v>190</v>
      </c>
      <c r="B238" s="3" t="s">
        <v>200</v>
      </c>
      <c r="C238" s="3">
        <v>2.81</v>
      </c>
      <c r="D238" s="3">
        <v>31.601500000000001</v>
      </c>
      <c r="E238" s="3" t="s">
        <v>201</v>
      </c>
    </row>
    <row r="239" spans="1:5" ht="17" x14ac:dyDescent="0.25">
      <c r="A239" s="3" t="s">
        <v>692</v>
      </c>
      <c r="B239" s="3" t="s">
        <v>695</v>
      </c>
      <c r="C239" s="3">
        <v>2.81</v>
      </c>
      <c r="D239" s="3">
        <v>-20.758299999999998</v>
      </c>
      <c r="E239" s="3" t="s">
        <v>696</v>
      </c>
    </row>
    <row r="240" spans="1:5" ht="17" x14ac:dyDescent="0.25">
      <c r="A240" s="3" t="s">
        <v>716</v>
      </c>
      <c r="B240" s="3" t="s">
        <v>726</v>
      </c>
      <c r="C240" s="3">
        <v>2.81</v>
      </c>
      <c r="D240" s="3">
        <v>-25.410499999999999</v>
      </c>
      <c r="E240" s="3" t="s">
        <v>727</v>
      </c>
    </row>
    <row r="241" spans="1:5" ht="17" x14ac:dyDescent="0.25">
      <c r="A241" s="3" t="s">
        <v>60</v>
      </c>
      <c r="B241" s="3" t="s">
        <v>63</v>
      </c>
      <c r="C241" s="3">
        <v>2.79</v>
      </c>
      <c r="D241" s="3">
        <v>52.301600000000001</v>
      </c>
      <c r="E241" s="3" t="s">
        <v>64</v>
      </c>
    </row>
    <row r="242" spans="1:5" ht="17" x14ac:dyDescent="0.25">
      <c r="A242" s="3" t="s">
        <v>516</v>
      </c>
      <c r="B242" s="3" t="s">
        <v>519</v>
      </c>
      <c r="C242" s="3">
        <v>2.79</v>
      </c>
      <c r="D242" s="3">
        <v>-5.0865</v>
      </c>
      <c r="E242" s="3" t="s">
        <v>520</v>
      </c>
    </row>
    <row r="243" spans="1:5" ht="17" x14ac:dyDescent="0.25">
      <c r="A243" s="3" t="s">
        <v>599</v>
      </c>
      <c r="B243" s="3" t="s">
        <v>602</v>
      </c>
      <c r="C243" s="3">
        <v>2.77</v>
      </c>
      <c r="D243" s="3">
        <v>4.5673000000000004</v>
      </c>
      <c r="E243" s="3" t="s">
        <v>603</v>
      </c>
    </row>
    <row r="244" spans="1:5" ht="17" x14ac:dyDescent="0.25">
      <c r="A244" s="3" t="s">
        <v>499</v>
      </c>
      <c r="B244" s="3" t="s">
        <v>512</v>
      </c>
      <c r="C244" s="3">
        <v>2.75</v>
      </c>
      <c r="D244" s="3">
        <v>-5.9100999999999999</v>
      </c>
      <c r="E244" s="3" t="s">
        <v>513</v>
      </c>
    </row>
    <row r="245" spans="1:5" ht="17" x14ac:dyDescent="0.25">
      <c r="A245" s="3" t="s">
        <v>599</v>
      </c>
      <c r="B245" s="3" t="s">
        <v>604</v>
      </c>
      <c r="C245" s="3">
        <v>2.75</v>
      </c>
      <c r="D245" s="3">
        <v>-3.6945000000000001</v>
      </c>
      <c r="E245" s="3" t="s">
        <v>605</v>
      </c>
    </row>
    <row r="246" spans="1:5" ht="17" x14ac:dyDescent="0.25">
      <c r="A246" s="3" t="s">
        <v>648</v>
      </c>
      <c r="B246" s="3" t="s">
        <v>649</v>
      </c>
      <c r="C246" s="3">
        <v>2.75</v>
      </c>
      <c r="D246" s="3">
        <v>-16.4177</v>
      </c>
      <c r="E246" s="3" t="s">
        <v>650</v>
      </c>
    </row>
    <row r="247" spans="1:5" ht="17" x14ac:dyDescent="0.25">
      <c r="A247" s="3" t="s">
        <v>422</v>
      </c>
      <c r="B247" s="3" t="s">
        <v>427</v>
      </c>
      <c r="C247" s="3">
        <v>2.74</v>
      </c>
      <c r="D247" s="3">
        <v>-1.4520999999999999</v>
      </c>
      <c r="E247" s="3" t="s">
        <v>428</v>
      </c>
    </row>
    <row r="248" spans="1:5" ht="17" x14ac:dyDescent="0.25">
      <c r="A248" s="3" t="s">
        <v>60</v>
      </c>
      <c r="B248" s="3" t="s">
        <v>73</v>
      </c>
      <c r="C248" s="3">
        <v>2.73</v>
      </c>
      <c r="D248" s="3">
        <v>61.514099999999999</v>
      </c>
      <c r="E248" s="3" t="s">
        <v>74</v>
      </c>
    </row>
    <row r="249" spans="1:5" ht="17" x14ac:dyDescent="0.25">
      <c r="A249" s="3" t="s">
        <v>573</v>
      </c>
      <c r="B249" s="3" t="s">
        <v>578</v>
      </c>
      <c r="C249" s="3">
        <v>2.72</v>
      </c>
      <c r="D249" s="3">
        <v>10.8642</v>
      </c>
      <c r="E249" s="3" t="s">
        <v>579</v>
      </c>
    </row>
    <row r="250" spans="1:5" ht="17" x14ac:dyDescent="0.25">
      <c r="A250" s="3" t="s">
        <v>617</v>
      </c>
      <c r="B250" s="3" t="s">
        <v>646</v>
      </c>
      <c r="C250" s="3">
        <v>2.7</v>
      </c>
      <c r="D250" s="3">
        <v>-34.293999999999997</v>
      </c>
      <c r="E250" s="3" t="s">
        <v>647</v>
      </c>
    </row>
    <row r="251" spans="1:5" ht="17" x14ac:dyDescent="0.25">
      <c r="A251" s="3" t="s">
        <v>657</v>
      </c>
      <c r="B251" s="3" t="s">
        <v>668</v>
      </c>
      <c r="C251" s="3">
        <v>2.7</v>
      </c>
      <c r="D251" s="3">
        <v>-37.092799999999997</v>
      </c>
      <c r="E251" s="3" t="s">
        <v>669</v>
      </c>
    </row>
    <row r="252" spans="1:5" ht="17" x14ac:dyDescent="0.25">
      <c r="A252" s="3" t="s">
        <v>716</v>
      </c>
      <c r="B252" s="3" t="s">
        <v>719</v>
      </c>
      <c r="C252" s="3">
        <v>2.7</v>
      </c>
      <c r="D252" s="3">
        <v>-29.816199999999998</v>
      </c>
      <c r="E252" s="3" t="s">
        <v>76</v>
      </c>
    </row>
    <row r="253" spans="1:5" ht="17" x14ac:dyDescent="0.25">
      <c r="A253" s="3" t="s">
        <v>115</v>
      </c>
      <c r="B253" s="3" t="s">
        <v>122</v>
      </c>
      <c r="C253" s="3">
        <v>2.69</v>
      </c>
      <c r="D253" s="3">
        <v>33.716500000000003</v>
      </c>
      <c r="E253" s="3" t="s">
        <v>123</v>
      </c>
    </row>
    <row r="254" spans="1:5" ht="17" x14ac:dyDescent="0.25">
      <c r="A254" s="3" t="s">
        <v>89</v>
      </c>
      <c r="B254" s="3" t="s">
        <v>96</v>
      </c>
      <c r="C254" s="3">
        <v>2.68</v>
      </c>
      <c r="D254" s="3">
        <v>60.235700000000001</v>
      </c>
      <c r="E254" s="3" t="s">
        <v>97</v>
      </c>
    </row>
    <row r="255" spans="1:5" ht="17" x14ac:dyDescent="0.25">
      <c r="A255" s="3" t="s">
        <v>231</v>
      </c>
      <c r="B255" s="3" t="s">
        <v>242</v>
      </c>
      <c r="C255" s="3">
        <v>2.68</v>
      </c>
      <c r="D255" s="3">
        <v>18.399899999999999</v>
      </c>
      <c r="E255" s="3" t="s">
        <v>243</v>
      </c>
    </row>
    <row r="256" spans="1:5" ht="17" x14ac:dyDescent="0.25">
      <c r="A256" s="3" t="s">
        <v>115</v>
      </c>
      <c r="B256" s="3" t="s">
        <v>120</v>
      </c>
      <c r="C256" s="3">
        <v>2.65</v>
      </c>
      <c r="D256" s="3">
        <v>37.988999999999997</v>
      </c>
      <c r="E256" s="3" t="s">
        <v>121</v>
      </c>
    </row>
    <row r="257" spans="1:5" ht="17" x14ac:dyDescent="0.25">
      <c r="A257" s="3" t="s">
        <v>441</v>
      </c>
      <c r="B257" s="3" t="s">
        <v>442</v>
      </c>
      <c r="C257" s="3">
        <v>2.65</v>
      </c>
      <c r="D257" s="3">
        <v>-23.185199999999998</v>
      </c>
      <c r="E257" s="3" t="s">
        <v>443</v>
      </c>
    </row>
    <row r="258" spans="1:5" ht="17" x14ac:dyDescent="0.25">
      <c r="A258" s="3" t="s">
        <v>317</v>
      </c>
      <c r="B258" s="3" t="s">
        <v>320</v>
      </c>
      <c r="C258" s="3">
        <v>2.64</v>
      </c>
      <c r="D258" s="3">
        <v>20.8081</v>
      </c>
      <c r="E258" s="3" t="s">
        <v>321</v>
      </c>
    </row>
    <row r="259" spans="1:5" ht="17" x14ac:dyDescent="0.25">
      <c r="A259" s="3" t="s">
        <v>708</v>
      </c>
      <c r="B259" s="3" t="s">
        <v>709</v>
      </c>
      <c r="C259" s="3">
        <v>2.64</v>
      </c>
      <c r="D259" s="3">
        <v>-34.072800000000001</v>
      </c>
      <c r="E259" s="3" t="s">
        <v>710</v>
      </c>
    </row>
    <row r="260" spans="1:5" ht="17" x14ac:dyDescent="0.25">
      <c r="A260" s="3" t="s">
        <v>410</v>
      </c>
      <c r="B260" s="3" t="s">
        <v>411</v>
      </c>
      <c r="C260" s="3">
        <v>2.63</v>
      </c>
      <c r="D260" s="3">
        <v>6.4253999999999998</v>
      </c>
      <c r="E260" s="3" t="s">
        <v>412</v>
      </c>
    </row>
    <row r="261" spans="1:5" ht="17" x14ac:dyDescent="0.25">
      <c r="A261" s="3" t="s">
        <v>617</v>
      </c>
      <c r="B261" s="3" t="s">
        <v>620</v>
      </c>
      <c r="C261" s="3">
        <v>2.62</v>
      </c>
      <c r="D261" s="3">
        <v>-19.803000000000001</v>
      </c>
      <c r="E261" s="3" t="s">
        <v>621</v>
      </c>
    </row>
    <row r="262" spans="1:5" ht="17" x14ac:dyDescent="0.25">
      <c r="A262" s="3" t="s">
        <v>648</v>
      </c>
      <c r="B262" s="3" t="s">
        <v>651</v>
      </c>
      <c r="C262" s="3">
        <v>2.61</v>
      </c>
      <c r="D262" s="3">
        <v>-9.3828999999999994</v>
      </c>
      <c r="E262" s="3" t="s">
        <v>652</v>
      </c>
    </row>
    <row r="263" spans="1:5" ht="17" x14ac:dyDescent="0.25">
      <c r="A263" s="3" t="s">
        <v>716</v>
      </c>
      <c r="B263" s="3" t="s">
        <v>722</v>
      </c>
      <c r="C263" s="3">
        <v>2.6</v>
      </c>
      <c r="D263" s="3">
        <v>-29.893699999999999</v>
      </c>
      <c r="E263" s="3" t="s">
        <v>723</v>
      </c>
    </row>
    <row r="264" spans="1:5" ht="17" x14ac:dyDescent="0.25">
      <c r="A264" s="3" t="s">
        <v>441</v>
      </c>
      <c r="B264" s="3" t="s">
        <v>444</v>
      </c>
      <c r="C264" s="3">
        <v>2.59</v>
      </c>
      <c r="D264" s="3">
        <v>-17.541899999999998</v>
      </c>
      <c r="E264" s="3" t="s">
        <v>445</v>
      </c>
    </row>
    <row r="265" spans="1:5" ht="17" x14ac:dyDescent="0.25">
      <c r="A265" s="3" t="s">
        <v>692</v>
      </c>
      <c r="B265" s="3" t="s">
        <v>693</v>
      </c>
      <c r="C265" s="3">
        <v>2.58</v>
      </c>
      <c r="D265" s="3">
        <v>-17.9559</v>
      </c>
      <c r="E265" s="3" t="s">
        <v>694</v>
      </c>
    </row>
    <row r="266" spans="1:5" ht="17" x14ac:dyDescent="0.25">
      <c r="A266" s="3" t="s">
        <v>599</v>
      </c>
      <c r="B266" s="3" t="s">
        <v>607</v>
      </c>
      <c r="C266" s="3">
        <v>2.57</v>
      </c>
      <c r="D266" s="3">
        <v>-10.010400000000001</v>
      </c>
      <c r="E266" s="3" t="s">
        <v>608</v>
      </c>
    </row>
    <row r="267" spans="1:5" ht="17" x14ac:dyDescent="0.25">
      <c r="A267" s="3" t="s">
        <v>249</v>
      </c>
      <c r="B267" s="3" t="s">
        <v>256</v>
      </c>
      <c r="C267" s="3">
        <v>2.56</v>
      </c>
      <c r="D267" s="3">
        <v>20.523700000000002</v>
      </c>
      <c r="E267" s="3" t="s">
        <v>257</v>
      </c>
    </row>
    <row r="268" spans="1:5" ht="17" x14ac:dyDescent="0.25">
      <c r="A268" s="3" t="s">
        <v>525</v>
      </c>
      <c r="B268" s="3" t="s">
        <v>526</v>
      </c>
      <c r="C268" s="3">
        <v>2.54</v>
      </c>
      <c r="D268" s="3">
        <v>4.0898000000000003</v>
      </c>
      <c r="E268" s="3" t="s">
        <v>527</v>
      </c>
    </row>
    <row r="269" spans="1:5" ht="17" x14ac:dyDescent="0.25">
      <c r="A269" s="3" t="s">
        <v>657</v>
      </c>
      <c r="B269" s="3" t="s">
        <v>660</v>
      </c>
      <c r="C269" s="3">
        <v>2.5</v>
      </c>
      <c r="D269" s="3">
        <v>-26.108599999999999</v>
      </c>
      <c r="E269" s="3" t="s">
        <v>661</v>
      </c>
    </row>
    <row r="270" spans="1:5" ht="17" x14ac:dyDescent="0.25">
      <c r="A270" s="3" t="s">
        <v>368</v>
      </c>
      <c r="B270" s="3" t="s">
        <v>369</v>
      </c>
      <c r="C270" s="3">
        <v>2.48</v>
      </c>
      <c r="D270" s="3">
        <v>15.205299999999999</v>
      </c>
      <c r="E270" s="3" t="s">
        <v>370</v>
      </c>
    </row>
    <row r="271" spans="1:5" ht="17" x14ac:dyDescent="0.25">
      <c r="A271" s="3" t="s">
        <v>160</v>
      </c>
      <c r="B271" s="3" t="s">
        <v>169</v>
      </c>
      <c r="C271" s="3">
        <v>2.46</v>
      </c>
      <c r="D271" s="3">
        <v>33.966900000000003</v>
      </c>
      <c r="E271" s="3" t="s">
        <v>170</v>
      </c>
    </row>
    <row r="272" spans="1:5" ht="17" x14ac:dyDescent="0.25">
      <c r="A272" s="3" t="s">
        <v>45</v>
      </c>
      <c r="B272" s="3" t="s">
        <v>46</v>
      </c>
      <c r="C272" s="3">
        <v>2.4500000000000002</v>
      </c>
      <c r="D272" s="3">
        <v>62.585599999999999</v>
      </c>
      <c r="E272" s="3" t="s">
        <v>47</v>
      </c>
    </row>
    <row r="273" spans="1:5" ht="17" x14ac:dyDescent="0.25">
      <c r="A273" s="3" t="s">
        <v>676</v>
      </c>
      <c r="B273" s="3" t="s">
        <v>686</v>
      </c>
      <c r="C273" s="3">
        <v>2.4500000000000002</v>
      </c>
      <c r="D273" s="3">
        <v>-29.302900000000001</v>
      </c>
      <c r="E273" s="3" t="s">
        <v>687</v>
      </c>
    </row>
    <row r="274" spans="1:5" ht="17" x14ac:dyDescent="0.25">
      <c r="A274" s="3" t="s">
        <v>100</v>
      </c>
      <c r="B274" s="3" t="s">
        <v>105</v>
      </c>
      <c r="C274" s="3">
        <v>2.44</v>
      </c>
      <c r="D274" s="3">
        <v>53.694800000000001</v>
      </c>
      <c r="E274" s="3" t="s">
        <v>106</v>
      </c>
    </row>
    <row r="275" spans="1:5" ht="17" x14ac:dyDescent="0.25">
      <c r="A275" s="3" t="s">
        <v>599</v>
      </c>
      <c r="B275" s="3" t="s">
        <v>609</v>
      </c>
      <c r="C275" s="3">
        <v>2.4300000000000002</v>
      </c>
      <c r="D275" s="3">
        <v>-15.7249</v>
      </c>
      <c r="E275" s="3" t="s">
        <v>610</v>
      </c>
    </row>
    <row r="276" spans="1:5" ht="17" x14ac:dyDescent="0.25">
      <c r="A276" s="3" t="s">
        <v>368</v>
      </c>
      <c r="B276" s="3" t="s">
        <v>371</v>
      </c>
      <c r="C276" s="3">
        <v>2.42</v>
      </c>
      <c r="D276" s="3">
        <v>28.082799999999999</v>
      </c>
      <c r="E276" s="3" t="s">
        <v>372</v>
      </c>
    </row>
    <row r="277" spans="1:5" ht="17" x14ac:dyDescent="0.25">
      <c r="A277" s="3" t="s">
        <v>617</v>
      </c>
      <c r="B277" s="3" t="s">
        <v>634</v>
      </c>
      <c r="C277" s="3">
        <v>2.39</v>
      </c>
      <c r="D277" s="3">
        <v>-19.8033</v>
      </c>
      <c r="E277" s="3" t="s">
        <v>635</v>
      </c>
    </row>
    <row r="278" spans="1:5" ht="17" x14ac:dyDescent="0.25">
      <c r="A278" s="3" t="s">
        <v>368</v>
      </c>
      <c r="B278" s="3" t="s">
        <v>375</v>
      </c>
      <c r="C278" s="3">
        <v>2.38</v>
      </c>
      <c r="D278" s="3">
        <v>9.875</v>
      </c>
      <c r="E278" s="3" t="s">
        <v>376</v>
      </c>
    </row>
    <row r="279" spans="1:5" ht="17" x14ac:dyDescent="0.25">
      <c r="A279" s="3" t="s">
        <v>100</v>
      </c>
      <c r="B279" s="3" t="s">
        <v>103</v>
      </c>
      <c r="C279" s="3">
        <v>2.37</v>
      </c>
      <c r="D279" s="3">
        <v>56.382399999999997</v>
      </c>
      <c r="E279" s="3" t="s">
        <v>104</v>
      </c>
    </row>
    <row r="280" spans="1:5" ht="17" x14ac:dyDescent="0.25">
      <c r="A280" s="3" t="s">
        <v>231</v>
      </c>
      <c r="B280" s="3" t="s">
        <v>240</v>
      </c>
      <c r="C280" s="3">
        <v>2.37</v>
      </c>
      <c r="D280" s="3">
        <v>27.0733</v>
      </c>
      <c r="E280" s="3" t="s">
        <v>241</v>
      </c>
    </row>
    <row r="281" spans="1:5" ht="17" x14ac:dyDescent="0.25">
      <c r="A281" s="3" t="s">
        <v>617</v>
      </c>
      <c r="B281" s="3" t="s">
        <v>622</v>
      </c>
      <c r="C281" s="3">
        <v>2.29</v>
      </c>
      <c r="D281" s="3">
        <v>-22.621700000000001</v>
      </c>
      <c r="E281" s="3" t="s">
        <v>623</v>
      </c>
    </row>
    <row r="282" spans="1:5" ht="17" x14ac:dyDescent="0.25">
      <c r="A282" s="3" t="s">
        <v>617</v>
      </c>
      <c r="B282" s="3" t="s">
        <v>624</v>
      </c>
      <c r="C282" s="3">
        <v>2.29</v>
      </c>
      <c r="D282" s="3">
        <v>-34.292999999999999</v>
      </c>
      <c r="E282" s="3" t="s">
        <v>625</v>
      </c>
    </row>
    <row r="283" spans="1:5" ht="17" x14ac:dyDescent="0.25">
      <c r="A283" s="3" t="s">
        <v>89</v>
      </c>
      <c r="B283" s="3" t="s">
        <v>92</v>
      </c>
      <c r="C283" s="3">
        <v>2.27</v>
      </c>
      <c r="D283" s="3">
        <v>59.149799999999999</v>
      </c>
      <c r="E283" s="3" t="s">
        <v>93</v>
      </c>
    </row>
    <row r="284" spans="1:5" ht="17" x14ac:dyDescent="0.25">
      <c r="A284" s="3" t="s">
        <v>657</v>
      </c>
      <c r="B284" s="3" t="s">
        <v>658</v>
      </c>
      <c r="C284" s="3">
        <v>2.25</v>
      </c>
      <c r="D284" s="3">
        <v>-40.003100000000003</v>
      </c>
      <c r="E284" s="3" t="s">
        <v>659</v>
      </c>
    </row>
    <row r="285" spans="1:5" ht="17" x14ac:dyDescent="0.25">
      <c r="A285" s="3" t="s">
        <v>60</v>
      </c>
      <c r="B285" s="3" t="s">
        <v>65</v>
      </c>
      <c r="C285" s="3">
        <v>2.2400000000000002</v>
      </c>
      <c r="D285" s="3">
        <v>51.488900000000001</v>
      </c>
      <c r="E285" s="3" t="s">
        <v>66</v>
      </c>
    </row>
    <row r="286" spans="1:5" ht="17" x14ac:dyDescent="0.25">
      <c r="A286" s="3" t="s">
        <v>89</v>
      </c>
      <c r="B286" s="3" t="s">
        <v>90</v>
      </c>
      <c r="C286" s="3">
        <v>2.2400000000000002</v>
      </c>
      <c r="D286" s="3">
        <v>56.537300000000002</v>
      </c>
      <c r="E286" s="3" t="s">
        <v>91</v>
      </c>
    </row>
    <row r="287" spans="1:5" ht="17" x14ac:dyDescent="0.25">
      <c r="A287" s="3" t="s">
        <v>100</v>
      </c>
      <c r="B287" s="3" t="s">
        <v>111</v>
      </c>
      <c r="C287" s="3">
        <v>2.23</v>
      </c>
      <c r="D287" s="3">
        <v>54.925400000000003</v>
      </c>
      <c r="E287" s="3" t="s">
        <v>112</v>
      </c>
    </row>
    <row r="288" spans="1:5" ht="17" x14ac:dyDescent="0.25">
      <c r="A288" s="3" t="s">
        <v>160</v>
      </c>
      <c r="B288" s="3" t="s">
        <v>165</v>
      </c>
      <c r="C288" s="3">
        <v>2.23</v>
      </c>
      <c r="D288" s="3">
        <v>40.256700000000002</v>
      </c>
      <c r="E288" s="3" t="s">
        <v>166</v>
      </c>
    </row>
    <row r="289" spans="1:5" ht="17" x14ac:dyDescent="0.25">
      <c r="A289" s="3" t="s">
        <v>216</v>
      </c>
      <c r="B289" s="3" t="s">
        <v>217</v>
      </c>
      <c r="C289" s="3">
        <v>2.23</v>
      </c>
      <c r="D289" s="3">
        <v>26.714700000000001</v>
      </c>
      <c r="E289" s="3" t="s">
        <v>218</v>
      </c>
    </row>
    <row r="290" spans="1:5" ht="17" x14ac:dyDescent="0.25">
      <c r="A290" s="3" t="s">
        <v>499</v>
      </c>
      <c r="B290" s="3" t="s">
        <v>506</v>
      </c>
      <c r="C290" s="3">
        <v>2.23</v>
      </c>
      <c r="D290" s="3">
        <v>-0.29909999999999998</v>
      </c>
      <c r="E290" s="3" t="s">
        <v>507</v>
      </c>
    </row>
    <row r="291" spans="1:5" ht="17" x14ac:dyDescent="0.25">
      <c r="A291" s="3" t="s">
        <v>89</v>
      </c>
      <c r="B291" s="3" t="s">
        <v>94</v>
      </c>
      <c r="C291" s="3">
        <v>2.15</v>
      </c>
      <c r="D291" s="3">
        <v>60.716700000000003</v>
      </c>
      <c r="E291" s="3" t="s">
        <v>95</v>
      </c>
    </row>
    <row r="292" spans="1:5" ht="17" x14ac:dyDescent="0.25">
      <c r="A292" s="3" t="s">
        <v>249</v>
      </c>
      <c r="B292" s="3" t="s">
        <v>252</v>
      </c>
      <c r="C292" s="3">
        <v>2.14</v>
      </c>
      <c r="D292" s="3">
        <v>14.571899999999999</v>
      </c>
      <c r="E292" s="3" t="s">
        <v>253</v>
      </c>
    </row>
    <row r="293" spans="1:5" ht="17" x14ac:dyDescent="0.25">
      <c r="A293" s="3" t="s">
        <v>126</v>
      </c>
      <c r="B293" s="3" t="s">
        <v>129</v>
      </c>
      <c r="C293" s="3">
        <v>2.12</v>
      </c>
      <c r="D293" s="3">
        <v>40.955599999999997</v>
      </c>
      <c r="E293" s="3" t="s">
        <v>130</v>
      </c>
    </row>
    <row r="294" spans="1:5" ht="17" x14ac:dyDescent="0.25">
      <c r="A294" s="3" t="s">
        <v>147</v>
      </c>
      <c r="B294" s="3" t="s">
        <v>152</v>
      </c>
      <c r="C294" s="3">
        <v>2.1</v>
      </c>
      <c r="D294" s="3">
        <v>42.329700000000003</v>
      </c>
      <c r="E294" s="3" t="s">
        <v>153</v>
      </c>
    </row>
    <row r="295" spans="1:5" ht="17" x14ac:dyDescent="0.25">
      <c r="A295" s="3" t="s">
        <v>30</v>
      </c>
      <c r="B295" s="3" t="s">
        <v>33</v>
      </c>
      <c r="C295" s="3">
        <v>2.08</v>
      </c>
      <c r="D295" s="3">
        <v>74.155500000000004</v>
      </c>
      <c r="E295" s="3" t="s">
        <v>34</v>
      </c>
    </row>
    <row r="296" spans="1:5" ht="17" x14ac:dyDescent="0.25">
      <c r="A296" s="3" t="s">
        <v>599</v>
      </c>
      <c r="B296" s="3" t="s">
        <v>600</v>
      </c>
      <c r="C296" s="3">
        <v>2.0699999999999998</v>
      </c>
      <c r="D296" s="3">
        <v>12.558400000000001</v>
      </c>
      <c r="E296" s="3" t="s">
        <v>601</v>
      </c>
    </row>
    <row r="297" spans="1:5" ht="17" x14ac:dyDescent="0.25">
      <c r="A297" s="3" t="s">
        <v>147</v>
      </c>
      <c r="B297" s="3" t="s">
        <v>148</v>
      </c>
      <c r="C297" s="3">
        <v>2.06</v>
      </c>
      <c r="D297" s="3">
        <v>29.090399999999999</v>
      </c>
      <c r="E297" s="3" t="s">
        <v>149</v>
      </c>
    </row>
    <row r="298" spans="1:5" ht="17" x14ac:dyDescent="0.25">
      <c r="A298" s="3" t="s">
        <v>147</v>
      </c>
      <c r="B298" s="3" t="s">
        <v>150</v>
      </c>
      <c r="C298" s="3">
        <v>2.06</v>
      </c>
      <c r="D298" s="3">
        <v>35.620600000000003</v>
      </c>
      <c r="E298" s="3" t="s">
        <v>151</v>
      </c>
    </row>
    <row r="299" spans="1:5" ht="17" x14ac:dyDescent="0.25">
      <c r="A299" s="3" t="s">
        <v>499</v>
      </c>
      <c r="B299" s="3" t="s">
        <v>514</v>
      </c>
      <c r="C299" s="3">
        <v>2.0499999999999998</v>
      </c>
      <c r="D299" s="3">
        <v>-9.6696000000000009</v>
      </c>
      <c r="E299" s="3" t="s">
        <v>515</v>
      </c>
    </row>
    <row r="300" spans="1:5" ht="17" x14ac:dyDescent="0.25">
      <c r="A300" s="3" t="s">
        <v>525</v>
      </c>
      <c r="B300" s="3" t="s">
        <v>528</v>
      </c>
      <c r="C300" s="3">
        <v>2.04</v>
      </c>
      <c r="D300" s="3">
        <v>-17.986599999999999</v>
      </c>
      <c r="E300" s="3" t="s">
        <v>529</v>
      </c>
    </row>
    <row r="301" spans="1:5" ht="17" x14ac:dyDescent="0.25">
      <c r="A301" s="3" t="s">
        <v>716</v>
      </c>
      <c r="B301" s="3" t="s">
        <v>734</v>
      </c>
      <c r="C301" s="3">
        <v>2.02</v>
      </c>
      <c r="D301" s="3">
        <v>-26.296700000000001</v>
      </c>
      <c r="E301" s="3" t="s">
        <v>735</v>
      </c>
    </row>
    <row r="302" spans="1:5" ht="17" x14ac:dyDescent="0.25">
      <c r="A302" s="3" t="s">
        <v>249</v>
      </c>
      <c r="B302" s="3" t="s">
        <v>254</v>
      </c>
      <c r="C302" s="3">
        <v>2.0099999999999998</v>
      </c>
      <c r="D302" s="3">
        <v>19.8415</v>
      </c>
      <c r="E302" s="3" t="s">
        <v>255</v>
      </c>
    </row>
    <row r="303" spans="1:5" ht="17" x14ac:dyDescent="0.25">
      <c r="A303" s="3" t="s">
        <v>317</v>
      </c>
      <c r="B303" s="3" t="s">
        <v>318</v>
      </c>
      <c r="C303" s="3">
        <v>2</v>
      </c>
      <c r="D303" s="3">
        <v>23.462499999999999</v>
      </c>
      <c r="E303" s="3" t="s">
        <v>319</v>
      </c>
    </row>
    <row r="304" spans="1:5" ht="17" x14ac:dyDescent="0.25">
      <c r="A304" s="3" t="s">
        <v>459</v>
      </c>
      <c r="B304" s="3" t="s">
        <v>460</v>
      </c>
      <c r="C304" s="3">
        <v>1.98</v>
      </c>
      <c r="D304" s="3">
        <v>-8.6585999999999999</v>
      </c>
      <c r="E304" s="3" t="s">
        <v>461</v>
      </c>
    </row>
    <row r="305" spans="1:5" ht="17" x14ac:dyDescent="0.25">
      <c r="A305" s="3" t="s">
        <v>676</v>
      </c>
      <c r="B305" s="3" t="s">
        <v>679</v>
      </c>
      <c r="C305" s="3">
        <v>1.98</v>
      </c>
      <c r="D305" s="3">
        <v>-17.9559</v>
      </c>
      <c r="E305" s="3" t="s">
        <v>680</v>
      </c>
    </row>
    <row r="306" spans="1:5" ht="17" x14ac:dyDescent="0.25">
      <c r="A306" s="3" t="s">
        <v>30</v>
      </c>
      <c r="B306" s="3" t="s">
        <v>31</v>
      </c>
      <c r="C306" s="3">
        <v>1.97</v>
      </c>
      <c r="D306" s="3">
        <v>89.264099999999999</v>
      </c>
      <c r="E306" s="3" t="s">
        <v>32</v>
      </c>
    </row>
    <row r="307" spans="1:5" ht="17" x14ac:dyDescent="0.25">
      <c r="A307" s="3" t="s">
        <v>279</v>
      </c>
      <c r="B307" s="3" t="s">
        <v>284</v>
      </c>
      <c r="C307" s="3">
        <v>1.93</v>
      </c>
      <c r="D307" s="3">
        <v>16.399000000000001</v>
      </c>
      <c r="E307" s="3" t="s">
        <v>285</v>
      </c>
    </row>
    <row r="308" spans="1:5" ht="17" x14ac:dyDescent="0.25">
      <c r="A308" s="3" t="s">
        <v>115</v>
      </c>
      <c r="B308" s="3" t="s">
        <v>118</v>
      </c>
      <c r="C308" s="3">
        <v>1.9</v>
      </c>
      <c r="D308" s="3">
        <v>44.947400000000002</v>
      </c>
      <c r="E308" s="3" t="s">
        <v>119</v>
      </c>
    </row>
    <row r="309" spans="1:5" ht="17" x14ac:dyDescent="0.25">
      <c r="A309" s="3" t="s">
        <v>617</v>
      </c>
      <c r="B309" s="3" t="s">
        <v>630</v>
      </c>
      <c r="C309" s="3">
        <v>1.87</v>
      </c>
      <c r="D309" s="3">
        <v>-25.008199999999999</v>
      </c>
      <c r="E309" s="3" t="s">
        <v>631</v>
      </c>
    </row>
    <row r="310" spans="1:5" ht="17" x14ac:dyDescent="0.25">
      <c r="A310" s="3" t="s">
        <v>100</v>
      </c>
      <c r="B310" s="3" t="s">
        <v>113</v>
      </c>
      <c r="C310" s="3">
        <v>1.86</v>
      </c>
      <c r="D310" s="3">
        <v>49.313299999999998</v>
      </c>
      <c r="E310" s="3" t="s">
        <v>114</v>
      </c>
    </row>
    <row r="311" spans="1:5" ht="17" x14ac:dyDescent="0.25">
      <c r="A311" s="3" t="s">
        <v>716</v>
      </c>
      <c r="B311" s="3" t="s">
        <v>720</v>
      </c>
      <c r="C311" s="3">
        <v>1.85</v>
      </c>
      <c r="D311" s="3">
        <v>-34.384700000000002</v>
      </c>
      <c r="E311" s="3" t="s">
        <v>721</v>
      </c>
    </row>
    <row r="312" spans="1:5" ht="17" x14ac:dyDescent="0.25">
      <c r="A312" s="3" t="s">
        <v>676</v>
      </c>
      <c r="B312" s="3" t="s">
        <v>681</v>
      </c>
      <c r="C312" s="3">
        <v>1.83</v>
      </c>
      <c r="D312" s="3">
        <v>-26.3932</v>
      </c>
      <c r="E312" s="3" t="s">
        <v>669</v>
      </c>
    </row>
    <row r="313" spans="1:5" ht="17" x14ac:dyDescent="0.25">
      <c r="A313" s="3" t="s">
        <v>100</v>
      </c>
      <c r="B313" s="3" t="s">
        <v>101</v>
      </c>
      <c r="C313" s="3">
        <v>1.81</v>
      </c>
      <c r="D313" s="3">
        <v>61.750999999999998</v>
      </c>
      <c r="E313" s="3" t="s">
        <v>102</v>
      </c>
    </row>
    <row r="314" spans="1:5" ht="17" x14ac:dyDescent="0.25">
      <c r="A314" s="3" t="s">
        <v>126</v>
      </c>
      <c r="B314" s="3" t="s">
        <v>127</v>
      </c>
      <c r="C314" s="3">
        <v>1.79</v>
      </c>
      <c r="D314" s="3">
        <v>49.861199999999997</v>
      </c>
      <c r="E314" s="3" t="s">
        <v>128</v>
      </c>
    </row>
    <row r="315" spans="1:5" ht="17" x14ac:dyDescent="0.25">
      <c r="A315" s="3" t="s">
        <v>499</v>
      </c>
      <c r="B315" s="3" t="s">
        <v>510</v>
      </c>
      <c r="C315" s="3">
        <v>1.79</v>
      </c>
      <c r="D315" s="3">
        <v>-1.9426000000000001</v>
      </c>
      <c r="E315" s="3" t="s">
        <v>511</v>
      </c>
    </row>
    <row r="316" spans="1:5" ht="17" x14ac:dyDescent="0.25">
      <c r="A316" s="3" t="s">
        <v>100</v>
      </c>
      <c r="B316" s="3" t="s">
        <v>109</v>
      </c>
      <c r="C316" s="3">
        <v>1.76</v>
      </c>
      <c r="D316" s="3">
        <v>55.959800000000001</v>
      </c>
      <c r="E316" s="3" t="s">
        <v>110</v>
      </c>
    </row>
    <row r="317" spans="1:5" ht="17" x14ac:dyDescent="0.25">
      <c r="A317" s="3" t="s">
        <v>499</v>
      </c>
      <c r="B317" s="3" t="s">
        <v>508</v>
      </c>
      <c r="C317" s="3">
        <v>1.69</v>
      </c>
      <c r="D317" s="3">
        <v>-1.2019</v>
      </c>
      <c r="E317" s="3" t="s">
        <v>509</v>
      </c>
    </row>
    <row r="318" spans="1:5" ht="17" x14ac:dyDescent="0.25">
      <c r="A318" s="3" t="s">
        <v>296</v>
      </c>
      <c r="B318" s="3" t="s">
        <v>299</v>
      </c>
      <c r="C318" s="3">
        <v>1.65</v>
      </c>
      <c r="D318" s="3">
        <v>28.607399999999998</v>
      </c>
      <c r="E318" s="3" t="s">
        <v>300</v>
      </c>
    </row>
    <row r="319" spans="1:5" ht="17" x14ac:dyDescent="0.25">
      <c r="A319" s="3" t="s">
        <v>499</v>
      </c>
      <c r="B319" s="3" t="s">
        <v>504</v>
      </c>
      <c r="C319" s="3">
        <v>1.64</v>
      </c>
      <c r="D319" s="3">
        <v>6.3497000000000003</v>
      </c>
      <c r="E319" s="3" t="s">
        <v>505</v>
      </c>
    </row>
    <row r="320" spans="1:5" ht="17" x14ac:dyDescent="0.25">
      <c r="A320" s="3" t="s">
        <v>617</v>
      </c>
      <c r="B320" s="3" t="s">
        <v>636</v>
      </c>
      <c r="C320" s="3">
        <v>1.63</v>
      </c>
      <c r="D320" s="3">
        <v>-37.1038</v>
      </c>
      <c r="E320" s="3" t="s">
        <v>637</v>
      </c>
    </row>
    <row r="321" spans="1:5" ht="17" x14ac:dyDescent="0.25">
      <c r="A321" s="3" t="s">
        <v>279</v>
      </c>
      <c r="B321" s="3" t="s">
        <v>280</v>
      </c>
      <c r="C321" s="3">
        <v>1.58</v>
      </c>
      <c r="D321" s="3">
        <v>31.888300000000001</v>
      </c>
      <c r="E321" s="3" t="s">
        <v>281</v>
      </c>
    </row>
    <row r="322" spans="1:5" ht="17" x14ac:dyDescent="0.25">
      <c r="A322" s="3" t="s">
        <v>676</v>
      </c>
      <c r="B322" s="3" t="s">
        <v>682</v>
      </c>
      <c r="C322" s="3">
        <v>1.5</v>
      </c>
      <c r="D322" s="3">
        <v>-28.972100000000001</v>
      </c>
      <c r="E322" s="3" t="s">
        <v>683</v>
      </c>
    </row>
    <row r="323" spans="1:5" ht="17" x14ac:dyDescent="0.25">
      <c r="A323" s="3" t="s">
        <v>249</v>
      </c>
      <c r="B323" s="3" t="s">
        <v>250</v>
      </c>
      <c r="C323" s="3">
        <v>1.35</v>
      </c>
      <c r="D323" s="3">
        <v>11.9672</v>
      </c>
      <c r="E323" s="3" t="s">
        <v>251</v>
      </c>
    </row>
    <row r="324" spans="1:5" ht="17" x14ac:dyDescent="0.25">
      <c r="A324" s="3" t="s">
        <v>160</v>
      </c>
      <c r="B324" s="3" t="s">
        <v>161</v>
      </c>
      <c r="C324" s="3">
        <v>1.25</v>
      </c>
      <c r="D324" s="3">
        <v>45.280299999999997</v>
      </c>
      <c r="E324" s="3" t="s">
        <v>162</v>
      </c>
    </row>
    <row r="325" spans="1:5" ht="17" x14ac:dyDescent="0.25">
      <c r="A325" s="3" t="s">
        <v>279</v>
      </c>
      <c r="B325" s="3" t="s">
        <v>282</v>
      </c>
      <c r="C325" s="3">
        <v>1.1599999999999999</v>
      </c>
      <c r="D325" s="3">
        <v>28.026199999999999</v>
      </c>
      <c r="E325" s="3" t="s">
        <v>283</v>
      </c>
    </row>
    <row r="326" spans="1:5" ht="17" x14ac:dyDescent="0.25">
      <c r="A326" s="3" t="s">
        <v>713</v>
      </c>
      <c r="B326" s="3" t="s">
        <v>714</v>
      </c>
      <c r="C326" s="3">
        <v>1.1599999999999999</v>
      </c>
      <c r="D326" s="3">
        <v>-29.622199999999999</v>
      </c>
      <c r="E326" s="3" t="s">
        <v>715</v>
      </c>
    </row>
    <row r="327" spans="1:5" ht="17" x14ac:dyDescent="0.25">
      <c r="A327" s="3" t="s">
        <v>422</v>
      </c>
      <c r="B327" s="3" t="s">
        <v>423</v>
      </c>
      <c r="C327" s="3">
        <v>0.98</v>
      </c>
      <c r="D327" s="3">
        <v>-11.1614</v>
      </c>
      <c r="E327" s="3" t="s">
        <v>424</v>
      </c>
    </row>
    <row r="328" spans="1:5" ht="17" x14ac:dyDescent="0.25">
      <c r="A328" s="3" t="s">
        <v>617</v>
      </c>
      <c r="B328" s="3" t="s">
        <v>618</v>
      </c>
      <c r="C328" s="3">
        <v>0.96</v>
      </c>
      <c r="D328" s="3">
        <v>-26.431999999999999</v>
      </c>
      <c r="E328" s="3" t="s">
        <v>619</v>
      </c>
    </row>
    <row r="329" spans="1:5" ht="17" x14ac:dyDescent="0.25">
      <c r="A329" s="3" t="s">
        <v>296</v>
      </c>
      <c r="B329" s="3" t="s">
        <v>297</v>
      </c>
      <c r="C329" s="3">
        <v>0.87</v>
      </c>
      <c r="D329" s="3">
        <v>16.5092</v>
      </c>
      <c r="E329" s="3" t="s">
        <v>298</v>
      </c>
    </row>
    <row r="330" spans="1:5" ht="17" x14ac:dyDescent="0.25">
      <c r="A330" s="3" t="s">
        <v>573</v>
      </c>
      <c r="B330" s="3" t="s">
        <v>574</v>
      </c>
      <c r="C330" s="3">
        <v>0.76</v>
      </c>
      <c r="D330" s="3">
        <v>8.8682999999999996</v>
      </c>
      <c r="E330" s="3" t="s">
        <v>575</v>
      </c>
    </row>
    <row r="331" spans="1:5" ht="17" x14ac:dyDescent="0.25">
      <c r="A331" s="3" t="s">
        <v>499</v>
      </c>
      <c r="B331" s="3" t="s">
        <v>500</v>
      </c>
      <c r="C331" s="3">
        <v>0.5</v>
      </c>
      <c r="D331" s="3">
        <v>7.4070999999999998</v>
      </c>
      <c r="E331" s="3" t="s">
        <v>501</v>
      </c>
    </row>
    <row r="332" spans="1:5" ht="17" x14ac:dyDescent="0.25">
      <c r="A332" s="3" t="s">
        <v>516</v>
      </c>
      <c r="B332" s="3" t="s">
        <v>517</v>
      </c>
      <c r="C332" s="3">
        <v>0.46</v>
      </c>
      <c r="D332" s="3">
        <v>-57.236800000000002</v>
      </c>
      <c r="E332" s="3" t="s">
        <v>518</v>
      </c>
    </row>
    <row r="333" spans="1:5" ht="17" x14ac:dyDescent="0.25">
      <c r="A333" s="3" t="s">
        <v>494</v>
      </c>
      <c r="B333" s="3" t="s">
        <v>495</v>
      </c>
      <c r="C333" s="3">
        <v>0.34</v>
      </c>
      <c r="D333" s="3">
        <v>5.2249999999999996</v>
      </c>
      <c r="E333" s="3" t="s">
        <v>496</v>
      </c>
    </row>
    <row r="334" spans="1:5" ht="17" x14ac:dyDescent="0.25">
      <c r="A334" s="3" t="s">
        <v>499</v>
      </c>
      <c r="B334" s="3" t="s">
        <v>502</v>
      </c>
      <c r="C334" s="3">
        <v>0.18</v>
      </c>
      <c r="D334" s="3">
        <v>-8.2015999999999991</v>
      </c>
      <c r="E334" s="3" t="s">
        <v>503</v>
      </c>
    </row>
    <row r="335" spans="1:5" ht="17" x14ac:dyDescent="0.25">
      <c r="A335" s="3" t="s">
        <v>115</v>
      </c>
      <c r="B335" s="3" t="s">
        <v>116</v>
      </c>
      <c r="C335" s="3">
        <v>0.08</v>
      </c>
      <c r="D335" s="3">
        <v>45.997900000000001</v>
      </c>
      <c r="E335" s="3" t="s">
        <v>117</v>
      </c>
    </row>
    <row r="336" spans="1:5" ht="17" x14ac:dyDescent="0.25">
      <c r="A336" s="3" t="s">
        <v>179</v>
      </c>
      <c r="B336" s="3" t="s">
        <v>180</v>
      </c>
      <c r="C336" s="3">
        <v>0.03</v>
      </c>
      <c r="D336" s="3">
        <v>38.783700000000003</v>
      </c>
      <c r="E336" s="3" t="s">
        <v>181</v>
      </c>
    </row>
    <row r="337" spans="1:5" ht="17" x14ac:dyDescent="0.25">
      <c r="A337" s="3" t="s">
        <v>231</v>
      </c>
      <c r="B337" s="3" t="s">
        <v>232</v>
      </c>
      <c r="C337" s="3">
        <v>-0.05</v>
      </c>
      <c r="D337" s="3">
        <v>19.182500000000001</v>
      </c>
      <c r="E337" s="3" t="s">
        <v>233</v>
      </c>
    </row>
    <row r="338" spans="1:5" ht="17" x14ac:dyDescent="0.25">
      <c r="A338" s="3" t="s">
        <v>676</v>
      </c>
      <c r="B338" s="3" t="s">
        <v>677</v>
      </c>
      <c r="C338" s="3">
        <v>-1.46</v>
      </c>
      <c r="D338" s="3">
        <v>-16.716100000000001</v>
      </c>
      <c r="E338" s="3" t="s">
        <v>678</v>
      </c>
    </row>
  </sheetData>
  <sortState xmlns:xlrd2="http://schemas.microsoft.com/office/spreadsheetml/2017/richdata2" ref="A2:E338">
    <sortCondition descending="1" ref="C2:C338"/>
  </sortState>
  <pageMargins left="0.7" right="0.7" top="0.78740157499999996" bottom="0.78740157499999996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E692-43B4-9548-AC09-C3BD750D979D}">
  <dimension ref="A1:B336"/>
  <sheetViews>
    <sheetView topLeftCell="A4" workbookViewId="0">
      <selection activeCell="B1" sqref="A1:B336"/>
    </sheetView>
  </sheetViews>
  <sheetFormatPr baseColWidth="10" defaultRowHeight="16" x14ac:dyDescent="0.2"/>
  <sheetData>
    <row r="1" spans="1:2" ht="17" x14ac:dyDescent="0.25">
      <c r="A1" s="3" t="s">
        <v>859</v>
      </c>
      <c r="B1" s="3">
        <v>-1.46</v>
      </c>
    </row>
    <row r="2" spans="1:2" ht="17" x14ac:dyDescent="0.25">
      <c r="A2" s="3" t="s">
        <v>775</v>
      </c>
      <c r="B2" s="3">
        <v>-0.05</v>
      </c>
    </row>
    <row r="3" spans="1:2" ht="17" x14ac:dyDescent="0.25">
      <c r="A3" s="3" t="s">
        <v>768</v>
      </c>
      <c r="B3" s="3">
        <v>0.03</v>
      </c>
    </row>
    <row r="4" spans="1:2" ht="17" x14ac:dyDescent="0.25">
      <c r="A4" s="3" t="s">
        <v>759</v>
      </c>
      <c r="B4" s="3">
        <v>0.08</v>
      </c>
    </row>
    <row r="5" spans="1:2" ht="17" x14ac:dyDescent="0.25">
      <c r="A5" s="3" t="s">
        <v>828</v>
      </c>
      <c r="B5" s="3">
        <v>0.18</v>
      </c>
    </row>
    <row r="6" spans="1:2" ht="17" x14ac:dyDescent="0.25">
      <c r="A6" s="3" t="s">
        <v>825</v>
      </c>
      <c r="B6" s="3">
        <v>0.34</v>
      </c>
    </row>
    <row r="7" spans="1:2" ht="17" x14ac:dyDescent="0.25">
      <c r="A7" s="3" t="s">
        <v>833</v>
      </c>
      <c r="B7" s="3">
        <v>0.46</v>
      </c>
    </row>
    <row r="8" spans="1:2" ht="17" x14ac:dyDescent="0.25">
      <c r="A8" s="3" t="s">
        <v>827</v>
      </c>
      <c r="B8" s="3">
        <v>0.5</v>
      </c>
    </row>
    <row r="9" spans="1:2" ht="17" x14ac:dyDescent="0.25">
      <c r="A9" s="3" t="s">
        <v>848</v>
      </c>
      <c r="B9" s="3">
        <v>0.76</v>
      </c>
    </row>
    <row r="10" spans="1:2" ht="17" x14ac:dyDescent="0.25">
      <c r="A10" s="3" t="s">
        <v>796</v>
      </c>
      <c r="B10" s="3">
        <v>0.87</v>
      </c>
    </row>
    <row r="11" spans="1:2" ht="17" x14ac:dyDescent="0.25">
      <c r="A11" s="3" t="s">
        <v>854</v>
      </c>
      <c r="B11" s="3">
        <v>0.96</v>
      </c>
    </row>
    <row r="12" spans="1:2" ht="17" x14ac:dyDescent="0.25">
      <c r="A12" s="3" t="s">
        <v>814</v>
      </c>
      <c r="B12" s="3">
        <v>0.98</v>
      </c>
    </row>
    <row r="13" spans="1:2" ht="17" x14ac:dyDescent="0.25">
      <c r="A13" s="3" t="s">
        <v>790</v>
      </c>
      <c r="B13" s="3">
        <v>1.1599999999999999</v>
      </c>
    </row>
    <row r="14" spans="1:2" ht="17" x14ac:dyDescent="0.25">
      <c r="A14" s="3" t="s">
        <v>868</v>
      </c>
      <c r="B14" s="3">
        <v>1.1599999999999999</v>
      </c>
    </row>
    <row r="15" spans="1:2" ht="17" x14ac:dyDescent="0.25">
      <c r="A15" s="3" t="s">
        <v>765</v>
      </c>
      <c r="B15" s="3">
        <v>1.25</v>
      </c>
    </row>
    <row r="16" spans="1:2" ht="17" x14ac:dyDescent="0.25">
      <c r="A16" s="3" t="s">
        <v>781</v>
      </c>
      <c r="B16" s="3">
        <v>1.35</v>
      </c>
    </row>
    <row r="17" spans="1:2" ht="17" x14ac:dyDescent="0.25">
      <c r="A17" s="3" t="s">
        <v>862</v>
      </c>
      <c r="B17" s="3">
        <v>1.5</v>
      </c>
    </row>
    <row r="18" spans="1:2" ht="17" x14ac:dyDescent="0.25">
      <c r="A18" s="3" t="s">
        <v>789</v>
      </c>
      <c r="B18" s="3">
        <v>1.58</v>
      </c>
    </row>
    <row r="19" spans="1:2" ht="17" x14ac:dyDescent="0.25">
      <c r="A19" s="3" t="s">
        <v>743</v>
      </c>
      <c r="B19" s="3">
        <v>1.63</v>
      </c>
    </row>
    <row r="20" spans="1:2" ht="17" x14ac:dyDescent="0.25">
      <c r="A20" s="3" t="s">
        <v>829</v>
      </c>
      <c r="B20" s="3">
        <v>1.64</v>
      </c>
    </row>
    <row r="21" spans="1:2" ht="17" x14ac:dyDescent="0.25">
      <c r="A21" s="3" t="s">
        <v>797</v>
      </c>
      <c r="B21" s="3">
        <v>1.65</v>
      </c>
    </row>
    <row r="22" spans="1:2" ht="17" x14ac:dyDescent="0.25">
      <c r="A22" s="3" t="s">
        <v>831</v>
      </c>
      <c r="B22" s="3">
        <v>1.69</v>
      </c>
    </row>
    <row r="23" spans="1:2" ht="17" x14ac:dyDescent="0.25">
      <c r="A23" s="3" t="s">
        <v>756</v>
      </c>
      <c r="B23" s="3">
        <v>1.76</v>
      </c>
    </row>
    <row r="24" spans="1:2" ht="17" x14ac:dyDescent="0.25">
      <c r="A24" s="3" t="s">
        <v>761</v>
      </c>
      <c r="B24" s="3">
        <v>1.79</v>
      </c>
    </row>
    <row r="25" spans="1:2" ht="17" x14ac:dyDescent="0.25">
      <c r="A25" s="3" t="s">
        <v>832</v>
      </c>
      <c r="B25" s="3">
        <v>1.79</v>
      </c>
    </row>
    <row r="26" spans="1:2" ht="17" x14ac:dyDescent="0.25">
      <c r="A26" s="3" t="s">
        <v>752</v>
      </c>
      <c r="B26" s="3">
        <v>1.81</v>
      </c>
    </row>
    <row r="27" spans="1:2" ht="17" x14ac:dyDescent="0.25">
      <c r="A27" s="3" t="s">
        <v>861</v>
      </c>
      <c r="B27" s="3">
        <v>1.83</v>
      </c>
    </row>
    <row r="28" spans="1:2" ht="17" x14ac:dyDescent="0.25">
      <c r="A28" s="3" t="s">
        <v>743</v>
      </c>
      <c r="B28" s="3">
        <v>1.85</v>
      </c>
    </row>
    <row r="29" spans="1:2" ht="17" x14ac:dyDescent="0.25">
      <c r="A29" s="3" t="s">
        <v>758</v>
      </c>
      <c r="B29" s="3">
        <v>1.86</v>
      </c>
    </row>
    <row r="30" spans="1:2" ht="17" x14ac:dyDescent="0.25">
      <c r="A30" s="3" t="s">
        <v>743</v>
      </c>
      <c r="B30" s="3">
        <v>1.87</v>
      </c>
    </row>
    <row r="31" spans="1:2" ht="17" x14ac:dyDescent="0.25">
      <c r="A31" s="3" t="s">
        <v>760</v>
      </c>
      <c r="B31" s="3">
        <v>1.9</v>
      </c>
    </row>
    <row r="32" spans="1:2" ht="17" x14ac:dyDescent="0.25">
      <c r="A32" s="3" t="s">
        <v>791</v>
      </c>
      <c r="B32" s="3">
        <v>1.93</v>
      </c>
    </row>
    <row r="33" spans="1:2" ht="17" x14ac:dyDescent="0.25">
      <c r="A33" s="3" t="s">
        <v>0</v>
      </c>
      <c r="B33" s="3">
        <v>1.97</v>
      </c>
    </row>
    <row r="34" spans="1:2" ht="17" x14ac:dyDescent="0.25">
      <c r="A34" s="3" t="s">
        <v>824</v>
      </c>
      <c r="B34" s="3">
        <v>1.98</v>
      </c>
    </row>
    <row r="35" spans="1:2" ht="17" x14ac:dyDescent="0.25">
      <c r="A35" s="3" t="s">
        <v>860</v>
      </c>
      <c r="B35" s="3">
        <v>1.98</v>
      </c>
    </row>
    <row r="36" spans="1:2" ht="17" x14ac:dyDescent="0.25">
      <c r="A36" s="3" t="s">
        <v>798</v>
      </c>
      <c r="B36" s="3">
        <v>2</v>
      </c>
    </row>
    <row r="37" spans="1:2" ht="17" x14ac:dyDescent="0.25">
      <c r="A37" s="3" t="s">
        <v>783</v>
      </c>
      <c r="B37" s="3">
        <v>2.0099999999999998</v>
      </c>
    </row>
    <row r="38" spans="1:2" ht="17" x14ac:dyDescent="0.25">
      <c r="A38" s="3" t="s">
        <v>743</v>
      </c>
      <c r="B38" s="3">
        <v>2.02</v>
      </c>
    </row>
    <row r="39" spans="1:2" ht="17" x14ac:dyDescent="0.25">
      <c r="A39" s="3" t="s">
        <v>838</v>
      </c>
      <c r="B39" s="3">
        <v>2.04</v>
      </c>
    </row>
    <row r="40" spans="1:2" ht="17" x14ac:dyDescent="0.25">
      <c r="A40" s="3" t="s">
        <v>743</v>
      </c>
      <c r="B40" s="3">
        <v>2.0499999999999998</v>
      </c>
    </row>
    <row r="41" spans="1:2" ht="17" x14ac:dyDescent="0.25">
      <c r="A41" s="3" t="s">
        <v>763</v>
      </c>
      <c r="B41" s="3">
        <v>2.06</v>
      </c>
    </row>
    <row r="42" spans="1:2" ht="17" x14ac:dyDescent="0.25">
      <c r="A42" s="3" t="s">
        <v>764</v>
      </c>
      <c r="B42" s="3">
        <v>2.06</v>
      </c>
    </row>
    <row r="43" spans="1:2" ht="17" x14ac:dyDescent="0.25">
      <c r="A43" s="3" t="s">
        <v>851</v>
      </c>
      <c r="B43" s="3">
        <v>2.0699999999999998</v>
      </c>
    </row>
    <row r="44" spans="1:2" ht="17" x14ac:dyDescent="0.25">
      <c r="A44" s="3" t="s">
        <v>740</v>
      </c>
      <c r="B44" s="3">
        <v>2.08</v>
      </c>
    </row>
    <row r="45" spans="1:2" ht="17" x14ac:dyDescent="0.25">
      <c r="A45" s="3" t="s">
        <v>743</v>
      </c>
      <c r="B45" s="3">
        <v>2.1</v>
      </c>
    </row>
    <row r="46" spans="1:2" ht="17" x14ac:dyDescent="0.25">
      <c r="A46" s="3" t="s">
        <v>762</v>
      </c>
      <c r="B46" s="3">
        <v>2.12</v>
      </c>
    </row>
    <row r="47" spans="1:2" ht="17" x14ac:dyDescent="0.25">
      <c r="A47" s="3" t="s">
        <v>782</v>
      </c>
      <c r="B47" s="3">
        <v>2.14</v>
      </c>
    </row>
    <row r="48" spans="1:2" ht="17" x14ac:dyDescent="0.25">
      <c r="A48" s="3" t="s">
        <v>743</v>
      </c>
      <c r="B48" s="3">
        <v>2.15</v>
      </c>
    </row>
    <row r="49" spans="1:2" ht="17" x14ac:dyDescent="0.25">
      <c r="A49" s="3" t="s">
        <v>757</v>
      </c>
      <c r="B49" s="3">
        <v>2.23</v>
      </c>
    </row>
    <row r="50" spans="1:2" ht="17" x14ac:dyDescent="0.25">
      <c r="A50" s="3" t="s">
        <v>767</v>
      </c>
      <c r="B50" s="3">
        <v>2.23</v>
      </c>
    </row>
    <row r="51" spans="1:2" ht="17" x14ac:dyDescent="0.25">
      <c r="A51" s="3" t="s">
        <v>773</v>
      </c>
      <c r="B51" s="3">
        <v>2.23</v>
      </c>
    </row>
    <row r="52" spans="1:2" ht="17" x14ac:dyDescent="0.25">
      <c r="A52" s="3" t="s">
        <v>830</v>
      </c>
      <c r="B52" s="3">
        <v>2.23</v>
      </c>
    </row>
    <row r="53" spans="1:2" ht="17" x14ac:dyDescent="0.25">
      <c r="A53" s="3" t="s">
        <v>11</v>
      </c>
      <c r="B53" s="3">
        <v>2.2400000000000002</v>
      </c>
    </row>
    <row r="54" spans="1:2" ht="17" x14ac:dyDescent="0.25">
      <c r="A54" s="3" t="s">
        <v>24</v>
      </c>
      <c r="B54" s="3">
        <v>2.2400000000000002</v>
      </c>
    </row>
    <row r="55" spans="1:2" ht="17" x14ac:dyDescent="0.25">
      <c r="A55" s="3" t="s">
        <v>743</v>
      </c>
      <c r="B55" s="3">
        <v>2.25</v>
      </c>
    </row>
    <row r="56" spans="1:2" ht="17" x14ac:dyDescent="0.25">
      <c r="A56" s="3" t="s">
        <v>749</v>
      </c>
      <c r="B56" s="3">
        <v>2.27</v>
      </c>
    </row>
    <row r="57" spans="1:2" ht="17" x14ac:dyDescent="0.25">
      <c r="A57" s="3" t="s">
        <v>856</v>
      </c>
      <c r="B57" s="3">
        <v>2.29</v>
      </c>
    </row>
    <row r="58" spans="1:2" ht="17" x14ac:dyDescent="0.25">
      <c r="A58" s="3" t="s">
        <v>743</v>
      </c>
      <c r="B58" s="3">
        <v>2.29</v>
      </c>
    </row>
    <row r="59" spans="1:2" ht="17" x14ac:dyDescent="0.25">
      <c r="A59" s="3" t="s">
        <v>753</v>
      </c>
      <c r="B59" s="3">
        <v>2.37</v>
      </c>
    </row>
    <row r="60" spans="1:2" ht="17" x14ac:dyDescent="0.25">
      <c r="A60" s="3" t="s">
        <v>778</v>
      </c>
      <c r="B60" s="3">
        <v>2.37</v>
      </c>
    </row>
    <row r="61" spans="1:2" ht="17" x14ac:dyDescent="0.25">
      <c r="A61" s="3" t="s">
        <v>807</v>
      </c>
      <c r="B61" s="3">
        <v>2.38</v>
      </c>
    </row>
    <row r="62" spans="1:2" ht="17" x14ac:dyDescent="0.25">
      <c r="A62" s="3" t="s">
        <v>743</v>
      </c>
      <c r="B62" s="3">
        <v>2.39</v>
      </c>
    </row>
    <row r="63" spans="1:2" ht="17" x14ac:dyDescent="0.25">
      <c r="A63" s="3" t="s">
        <v>805</v>
      </c>
      <c r="B63" s="3">
        <v>2.42</v>
      </c>
    </row>
    <row r="64" spans="1:2" ht="17" x14ac:dyDescent="0.25">
      <c r="A64" s="3" t="s">
        <v>853</v>
      </c>
      <c r="B64" s="3">
        <v>2.4300000000000002</v>
      </c>
    </row>
    <row r="65" spans="1:2" ht="17" x14ac:dyDescent="0.25">
      <c r="A65" s="3" t="s">
        <v>754</v>
      </c>
      <c r="B65" s="3">
        <v>2.44</v>
      </c>
    </row>
    <row r="66" spans="1:2" ht="17" x14ac:dyDescent="0.25">
      <c r="A66" s="3" t="s">
        <v>744</v>
      </c>
      <c r="B66" s="3">
        <v>2.4500000000000002</v>
      </c>
    </row>
    <row r="67" spans="1:2" ht="17" x14ac:dyDescent="0.25">
      <c r="A67" s="3" t="s">
        <v>864</v>
      </c>
      <c r="B67" s="3">
        <v>2.4500000000000002</v>
      </c>
    </row>
    <row r="68" spans="1:2" ht="17" x14ac:dyDescent="0.25">
      <c r="A68" s="3" t="s">
        <v>743</v>
      </c>
      <c r="B68" s="3">
        <v>2.46</v>
      </c>
    </row>
    <row r="69" spans="1:2" ht="17" x14ac:dyDescent="0.25">
      <c r="A69" s="3" t="s">
        <v>804</v>
      </c>
      <c r="B69" s="3">
        <v>2.48</v>
      </c>
    </row>
    <row r="70" spans="1:2" ht="17" x14ac:dyDescent="0.25">
      <c r="A70" s="3" t="s">
        <v>743</v>
      </c>
      <c r="B70" s="3">
        <v>2.5</v>
      </c>
    </row>
    <row r="71" spans="1:2" ht="17" x14ac:dyDescent="0.25">
      <c r="A71" s="3" t="s">
        <v>837</v>
      </c>
      <c r="B71" s="3">
        <v>2.54</v>
      </c>
    </row>
    <row r="72" spans="1:2" ht="17" x14ac:dyDescent="0.25">
      <c r="A72" s="3" t="s">
        <v>784</v>
      </c>
      <c r="B72" s="3">
        <v>2.56</v>
      </c>
    </row>
    <row r="73" spans="1:2" ht="17" x14ac:dyDescent="0.25">
      <c r="A73" s="3" t="s">
        <v>743</v>
      </c>
      <c r="B73" s="3">
        <v>2.57</v>
      </c>
    </row>
    <row r="74" spans="1:2" ht="17" x14ac:dyDescent="0.25">
      <c r="A74" s="3" t="s">
        <v>865</v>
      </c>
      <c r="B74" s="3">
        <v>2.58</v>
      </c>
    </row>
    <row r="75" spans="1:2" ht="17" x14ac:dyDescent="0.25">
      <c r="A75" s="3" t="s">
        <v>820</v>
      </c>
      <c r="B75" s="3">
        <v>2.59</v>
      </c>
    </row>
    <row r="76" spans="1:2" ht="17" x14ac:dyDescent="0.25">
      <c r="A76" s="3" t="s">
        <v>743</v>
      </c>
      <c r="B76" s="3">
        <v>2.6</v>
      </c>
    </row>
    <row r="77" spans="1:2" ht="17" x14ac:dyDescent="0.25">
      <c r="A77" s="3" t="s">
        <v>858</v>
      </c>
      <c r="B77" s="3">
        <v>2.61</v>
      </c>
    </row>
    <row r="78" spans="1:2" ht="17" x14ac:dyDescent="0.25">
      <c r="A78" s="3" t="s">
        <v>855</v>
      </c>
      <c r="B78" s="3">
        <v>2.62</v>
      </c>
    </row>
    <row r="79" spans="1:2" ht="17" x14ac:dyDescent="0.25">
      <c r="A79" s="3" t="s">
        <v>813</v>
      </c>
      <c r="B79" s="3">
        <v>2.63</v>
      </c>
    </row>
    <row r="80" spans="1:2" ht="17" x14ac:dyDescent="0.25">
      <c r="A80" s="3" t="s">
        <v>799</v>
      </c>
      <c r="B80" s="3">
        <v>2.64</v>
      </c>
    </row>
    <row r="81" spans="1:2" ht="17" x14ac:dyDescent="0.25">
      <c r="A81" s="3" t="s">
        <v>867</v>
      </c>
      <c r="B81" s="3">
        <v>2.64</v>
      </c>
    </row>
    <row r="82" spans="1:2" ht="17" x14ac:dyDescent="0.25">
      <c r="A82" s="3" t="s">
        <v>743</v>
      </c>
      <c r="B82" s="3">
        <v>2.65</v>
      </c>
    </row>
    <row r="83" spans="1:2" ht="17" x14ac:dyDescent="0.25">
      <c r="A83" s="3" t="s">
        <v>819</v>
      </c>
      <c r="B83" s="3">
        <v>2.65</v>
      </c>
    </row>
    <row r="84" spans="1:2" ht="17" x14ac:dyDescent="0.25">
      <c r="A84" s="3" t="s">
        <v>750</v>
      </c>
      <c r="B84" s="3">
        <v>2.68</v>
      </c>
    </row>
    <row r="85" spans="1:2" ht="17" x14ac:dyDescent="0.25">
      <c r="A85" s="3" t="s">
        <v>779</v>
      </c>
      <c r="B85" s="3">
        <v>2.68</v>
      </c>
    </row>
    <row r="86" spans="1:2" ht="17" x14ac:dyDescent="0.25">
      <c r="A86" s="3" t="s">
        <v>743</v>
      </c>
      <c r="B86" s="3">
        <v>2.69</v>
      </c>
    </row>
    <row r="87" spans="1:2" ht="17" x14ac:dyDescent="0.25">
      <c r="A87" s="3" t="s">
        <v>743</v>
      </c>
      <c r="B87" s="3">
        <v>2.7</v>
      </c>
    </row>
    <row r="88" spans="1:2" ht="17" x14ac:dyDescent="0.25">
      <c r="A88" s="3" t="s">
        <v>743</v>
      </c>
      <c r="B88" s="3">
        <v>2.7</v>
      </c>
    </row>
    <row r="89" spans="1:2" ht="17" x14ac:dyDescent="0.25">
      <c r="A89" s="3" t="s">
        <v>743</v>
      </c>
      <c r="B89" s="3">
        <v>2.7</v>
      </c>
    </row>
    <row r="90" spans="1:2" ht="17" x14ac:dyDescent="0.25">
      <c r="A90" s="3" t="s">
        <v>850</v>
      </c>
      <c r="B90" s="3">
        <v>2.72</v>
      </c>
    </row>
    <row r="91" spans="1:2" ht="17" x14ac:dyDescent="0.25">
      <c r="A91" s="3" t="s">
        <v>743</v>
      </c>
      <c r="B91" s="3">
        <v>2.73</v>
      </c>
    </row>
    <row r="92" spans="1:2" ht="17" x14ac:dyDescent="0.25">
      <c r="A92" s="3" t="s">
        <v>816</v>
      </c>
      <c r="B92" s="3">
        <v>2.74</v>
      </c>
    </row>
    <row r="93" spans="1:2" ht="17" x14ac:dyDescent="0.25">
      <c r="A93" s="3" t="s">
        <v>743</v>
      </c>
      <c r="B93" s="3">
        <v>2.75</v>
      </c>
    </row>
    <row r="94" spans="1:2" ht="17" x14ac:dyDescent="0.25">
      <c r="A94" s="3" t="s">
        <v>743</v>
      </c>
      <c r="B94" s="3">
        <v>2.75</v>
      </c>
    </row>
    <row r="95" spans="1:2" ht="17" x14ac:dyDescent="0.25">
      <c r="A95" s="3" t="s">
        <v>857</v>
      </c>
      <c r="B95" s="3">
        <v>2.75</v>
      </c>
    </row>
    <row r="96" spans="1:2" ht="17" x14ac:dyDescent="0.25">
      <c r="A96" s="3" t="s">
        <v>852</v>
      </c>
      <c r="B96" s="3">
        <v>2.77</v>
      </c>
    </row>
    <row r="97" spans="1:2" ht="17" x14ac:dyDescent="0.25">
      <c r="A97" s="3" t="s">
        <v>747</v>
      </c>
      <c r="B97" s="3">
        <v>2.79</v>
      </c>
    </row>
    <row r="98" spans="1:2" ht="17" x14ac:dyDescent="0.25">
      <c r="A98" s="3" t="s">
        <v>834</v>
      </c>
      <c r="B98" s="3">
        <v>2.79</v>
      </c>
    </row>
    <row r="99" spans="1:2" ht="17" x14ac:dyDescent="0.25">
      <c r="A99" s="3" t="s">
        <v>743</v>
      </c>
      <c r="B99" s="3">
        <v>2.81</v>
      </c>
    </row>
    <row r="100" spans="1:2" ht="17" x14ac:dyDescent="0.25">
      <c r="A100" s="3" t="s">
        <v>743</v>
      </c>
      <c r="B100" s="3">
        <v>2.81</v>
      </c>
    </row>
    <row r="101" spans="1:2" ht="17" x14ac:dyDescent="0.25">
      <c r="A101" s="3" t="s">
        <v>866</v>
      </c>
      <c r="B101" s="3">
        <v>2.81</v>
      </c>
    </row>
    <row r="102" spans="1:2" ht="17" x14ac:dyDescent="0.25">
      <c r="A102" s="3" t="s">
        <v>743</v>
      </c>
      <c r="B102" s="3">
        <v>2.81</v>
      </c>
    </row>
    <row r="103" spans="1:2" ht="17" x14ac:dyDescent="0.25">
      <c r="A103" s="3" t="s">
        <v>743</v>
      </c>
      <c r="B103" s="3">
        <v>2.82</v>
      </c>
    </row>
    <row r="104" spans="1:2" ht="17" x14ac:dyDescent="0.25">
      <c r="A104" s="3" t="s">
        <v>818</v>
      </c>
      <c r="B104" s="3">
        <v>2.83</v>
      </c>
    </row>
    <row r="105" spans="1:2" ht="17" x14ac:dyDescent="0.25">
      <c r="A105" s="3" t="s">
        <v>743</v>
      </c>
      <c r="B105" s="3">
        <v>2.83</v>
      </c>
    </row>
    <row r="106" spans="1:2" ht="17" x14ac:dyDescent="0.25">
      <c r="A106" s="3" t="s">
        <v>806</v>
      </c>
      <c r="B106" s="3">
        <v>2.84</v>
      </c>
    </row>
    <row r="107" spans="1:2" ht="17" x14ac:dyDescent="0.25">
      <c r="A107" s="3" t="s">
        <v>743</v>
      </c>
      <c r="B107" s="3">
        <v>2.85</v>
      </c>
    </row>
    <row r="108" spans="1:2" ht="17" x14ac:dyDescent="0.25">
      <c r="A108" s="3" t="s">
        <v>847</v>
      </c>
      <c r="B108" s="3">
        <v>2.85</v>
      </c>
    </row>
    <row r="109" spans="1:2" ht="17" x14ac:dyDescent="0.25">
      <c r="A109" s="3" t="s">
        <v>743</v>
      </c>
      <c r="B109" s="3">
        <v>2.87</v>
      </c>
    </row>
    <row r="110" spans="1:2" ht="17" x14ac:dyDescent="0.25">
      <c r="A110" s="3" t="s">
        <v>743</v>
      </c>
      <c r="B110" s="3">
        <v>2.87</v>
      </c>
    </row>
    <row r="111" spans="1:2" ht="17" x14ac:dyDescent="0.25">
      <c r="A111" s="3" t="s">
        <v>840</v>
      </c>
      <c r="B111" s="3">
        <v>2.87</v>
      </c>
    </row>
    <row r="112" spans="1:2" ht="17" x14ac:dyDescent="0.25">
      <c r="A112" s="3" t="s">
        <v>795</v>
      </c>
      <c r="B112" s="3">
        <v>2.88</v>
      </c>
    </row>
    <row r="113" spans="1:2" ht="17" x14ac:dyDescent="0.25">
      <c r="A113" s="3" t="s">
        <v>743</v>
      </c>
      <c r="B113" s="3">
        <v>2.88</v>
      </c>
    </row>
    <row r="114" spans="1:2" ht="17" x14ac:dyDescent="0.25">
      <c r="A114" s="3" t="s">
        <v>743</v>
      </c>
      <c r="B114" s="3">
        <v>2.88</v>
      </c>
    </row>
    <row r="115" spans="1:2" ht="17" x14ac:dyDescent="0.25">
      <c r="A115" s="3" t="s">
        <v>826</v>
      </c>
      <c r="B115" s="3">
        <v>2.89</v>
      </c>
    </row>
    <row r="116" spans="1:2" ht="17" x14ac:dyDescent="0.25">
      <c r="A116" s="3" t="s">
        <v>743</v>
      </c>
      <c r="B116" s="3">
        <v>2.89</v>
      </c>
    </row>
    <row r="117" spans="1:2" ht="17" x14ac:dyDescent="0.25">
      <c r="A117" s="3" t="s">
        <v>743</v>
      </c>
      <c r="B117" s="3">
        <v>2.9</v>
      </c>
    </row>
    <row r="118" spans="1:2" ht="17" x14ac:dyDescent="0.25">
      <c r="A118" s="3" t="s">
        <v>780</v>
      </c>
      <c r="B118" s="3">
        <v>2.9</v>
      </c>
    </row>
    <row r="119" spans="1:2" ht="17" x14ac:dyDescent="0.25">
      <c r="A119" s="3" t="s">
        <v>743</v>
      </c>
      <c r="B119" s="3">
        <v>2.91</v>
      </c>
    </row>
    <row r="120" spans="1:2" ht="17" x14ac:dyDescent="0.25">
      <c r="A120" s="3" t="s">
        <v>836</v>
      </c>
      <c r="B120" s="3">
        <v>2.91</v>
      </c>
    </row>
    <row r="121" spans="1:2" ht="17" x14ac:dyDescent="0.25">
      <c r="A121" s="3" t="s">
        <v>821</v>
      </c>
      <c r="B121" s="3">
        <v>2.94</v>
      </c>
    </row>
    <row r="122" spans="1:2" ht="17" x14ac:dyDescent="0.25">
      <c r="A122" s="3" t="s">
        <v>743</v>
      </c>
      <c r="B122" s="3">
        <v>2.95</v>
      </c>
    </row>
    <row r="123" spans="1:2" ht="17" x14ac:dyDescent="0.25">
      <c r="A123" s="3" t="s">
        <v>835</v>
      </c>
      <c r="B123" s="3">
        <v>2.95</v>
      </c>
    </row>
    <row r="124" spans="1:2" ht="17" x14ac:dyDescent="0.25">
      <c r="A124" s="3" t="s">
        <v>743</v>
      </c>
      <c r="B124" s="3">
        <v>2.95</v>
      </c>
    </row>
    <row r="125" spans="1:2" ht="17" x14ac:dyDescent="0.25">
      <c r="A125" s="3" t="s">
        <v>839</v>
      </c>
      <c r="B125" s="3">
        <v>2.96</v>
      </c>
    </row>
    <row r="126" spans="1:2" ht="17" x14ac:dyDescent="0.25">
      <c r="A126" s="3" t="s">
        <v>743</v>
      </c>
      <c r="B126" s="3">
        <v>2.97</v>
      </c>
    </row>
    <row r="127" spans="1:2" ht="17" x14ac:dyDescent="0.25">
      <c r="A127" s="3" t="s">
        <v>743</v>
      </c>
      <c r="B127" s="3">
        <v>2.98</v>
      </c>
    </row>
    <row r="128" spans="1:2" ht="17" x14ac:dyDescent="0.25">
      <c r="A128" s="3" t="s">
        <v>743</v>
      </c>
      <c r="B128" s="3">
        <v>2.99</v>
      </c>
    </row>
    <row r="129" spans="1:2" ht="17" x14ac:dyDescent="0.25">
      <c r="A129" s="3" t="s">
        <v>743</v>
      </c>
      <c r="B129" s="3">
        <v>2.99</v>
      </c>
    </row>
    <row r="130" spans="1:2" ht="17" x14ac:dyDescent="0.25">
      <c r="A130" s="3" t="s">
        <v>869</v>
      </c>
      <c r="B130" s="3">
        <v>2.99</v>
      </c>
    </row>
    <row r="131" spans="1:2" ht="17" x14ac:dyDescent="0.25">
      <c r="A131" s="3" t="s">
        <v>741</v>
      </c>
      <c r="B131" s="3">
        <v>3</v>
      </c>
    </row>
    <row r="132" spans="1:2" ht="17" x14ac:dyDescent="0.25">
      <c r="A132" s="3" t="s">
        <v>743</v>
      </c>
      <c r="B132" s="3">
        <v>3</v>
      </c>
    </row>
    <row r="133" spans="1:2" ht="17" x14ac:dyDescent="0.25">
      <c r="A133" s="3" t="s">
        <v>743</v>
      </c>
      <c r="B133" s="3">
        <v>3.01</v>
      </c>
    </row>
    <row r="134" spans="1:2" ht="17" x14ac:dyDescent="0.25">
      <c r="A134" s="3" t="s">
        <v>822</v>
      </c>
      <c r="B134" s="3">
        <v>3.02</v>
      </c>
    </row>
    <row r="135" spans="1:2" ht="17" x14ac:dyDescent="0.25">
      <c r="A135" s="3" t="s">
        <v>863</v>
      </c>
      <c r="B135" s="3">
        <v>3.02</v>
      </c>
    </row>
    <row r="136" spans="1:2" ht="17" x14ac:dyDescent="0.25">
      <c r="A136" s="3" t="s">
        <v>777</v>
      </c>
      <c r="B136" s="3">
        <v>3.03</v>
      </c>
    </row>
    <row r="137" spans="1:2" ht="17" x14ac:dyDescent="0.25">
      <c r="A137" s="3" t="s">
        <v>743</v>
      </c>
      <c r="B137" s="3">
        <v>3.03</v>
      </c>
    </row>
    <row r="138" spans="1:2" ht="17" x14ac:dyDescent="0.25">
      <c r="A138" s="3" t="s">
        <v>766</v>
      </c>
      <c r="B138" s="3">
        <v>3.05</v>
      </c>
    </row>
    <row r="139" spans="1:2" ht="17" x14ac:dyDescent="0.25">
      <c r="A139" s="3" t="s">
        <v>845</v>
      </c>
      <c r="B139" s="3">
        <v>3.05</v>
      </c>
    </row>
    <row r="140" spans="1:2" ht="17" x14ac:dyDescent="0.25">
      <c r="A140" s="3" t="s">
        <v>771</v>
      </c>
      <c r="B140" s="3">
        <v>3.06</v>
      </c>
    </row>
    <row r="141" spans="1:2" ht="17" x14ac:dyDescent="0.25">
      <c r="A141" s="3" t="s">
        <v>793</v>
      </c>
      <c r="B141" s="3">
        <v>3.06</v>
      </c>
    </row>
    <row r="142" spans="1:2" ht="17" x14ac:dyDescent="0.25">
      <c r="A142" s="3" t="s">
        <v>743</v>
      </c>
      <c r="B142" s="3">
        <v>3.07</v>
      </c>
    </row>
    <row r="143" spans="1:2" ht="17" x14ac:dyDescent="0.25">
      <c r="A143" s="3" t="s">
        <v>743</v>
      </c>
      <c r="B143" s="3">
        <v>3.1</v>
      </c>
    </row>
    <row r="144" spans="1:2" ht="17" x14ac:dyDescent="0.25">
      <c r="A144" s="3" t="s">
        <v>743</v>
      </c>
      <c r="B144" s="3">
        <v>3.11</v>
      </c>
    </row>
    <row r="145" spans="1:2" ht="17" x14ac:dyDescent="0.25">
      <c r="A145" s="3" t="s">
        <v>743</v>
      </c>
      <c r="B145" s="3">
        <v>3.11</v>
      </c>
    </row>
    <row r="146" spans="1:2" ht="17" x14ac:dyDescent="0.25">
      <c r="A146" s="3" t="s">
        <v>772</v>
      </c>
      <c r="B146" s="3">
        <v>3.12</v>
      </c>
    </row>
    <row r="147" spans="1:2" ht="17" x14ac:dyDescent="0.25">
      <c r="A147" s="3" t="s">
        <v>743</v>
      </c>
      <c r="B147" s="3">
        <v>3.12</v>
      </c>
    </row>
    <row r="148" spans="1:2" ht="17" x14ac:dyDescent="0.25">
      <c r="A148" s="3" t="s">
        <v>743</v>
      </c>
      <c r="B148" s="3">
        <v>3.16</v>
      </c>
    </row>
    <row r="149" spans="1:2" ht="17" x14ac:dyDescent="0.25">
      <c r="A149" s="3" t="s">
        <v>743</v>
      </c>
      <c r="B149" s="3">
        <v>3.17</v>
      </c>
    </row>
    <row r="150" spans="1:2" ht="17" x14ac:dyDescent="0.25">
      <c r="A150" s="3" t="s">
        <v>743</v>
      </c>
      <c r="B150" s="3">
        <v>3.17</v>
      </c>
    </row>
    <row r="151" spans="1:2" ht="17" x14ac:dyDescent="0.25">
      <c r="A151" s="3" t="s">
        <v>743</v>
      </c>
      <c r="B151" s="3">
        <v>3.17</v>
      </c>
    </row>
    <row r="152" spans="1:2" ht="17" x14ac:dyDescent="0.25">
      <c r="A152" s="3" t="s">
        <v>743</v>
      </c>
      <c r="B152" s="3">
        <v>3.18</v>
      </c>
    </row>
    <row r="153" spans="1:2" ht="17" x14ac:dyDescent="0.25">
      <c r="A153" s="3" t="s">
        <v>743</v>
      </c>
      <c r="B153" s="3">
        <v>3.19</v>
      </c>
    </row>
    <row r="154" spans="1:2" ht="17" x14ac:dyDescent="0.25">
      <c r="A154" s="3" t="s">
        <v>743</v>
      </c>
      <c r="B154" s="3">
        <v>3.19</v>
      </c>
    </row>
    <row r="155" spans="1:2" ht="17" x14ac:dyDescent="0.25">
      <c r="A155" s="3" t="s">
        <v>743</v>
      </c>
      <c r="B155" s="3">
        <v>3.2</v>
      </c>
    </row>
    <row r="156" spans="1:2" ht="17" x14ac:dyDescent="0.25">
      <c r="A156" s="3" t="s">
        <v>746</v>
      </c>
      <c r="B156" s="3">
        <v>3.22</v>
      </c>
    </row>
    <row r="157" spans="1:2" ht="17" x14ac:dyDescent="0.25">
      <c r="A157" s="3" t="s">
        <v>745</v>
      </c>
      <c r="B157" s="3">
        <v>3.23</v>
      </c>
    </row>
    <row r="158" spans="1:2" ht="17" x14ac:dyDescent="0.25">
      <c r="A158" s="3" t="s">
        <v>743</v>
      </c>
      <c r="B158" s="3">
        <v>3.23</v>
      </c>
    </row>
    <row r="159" spans="1:2" ht="17" x14ac:dyDescent="0.25">
      <c r="A159" s="3" t="s">
        <v>743</v>
      </c>
      <c r="B159" s="3">
        <v>3.23</v>
      </c>
    </row>
    <row r="160" spans="1:2" ht="17" x14ac:dyDescent="0.25">
      <c r="A160" s="3" t="s">
        <v>743</v>
      </c>
      <c r="B160" s="3">
        <v>3.23</v>
      </c>
    </row>
    <row r="161" spans="1:2" ht="17" x14ac:dyDescent="0.25">
      <c r="A161" s="3" t="s">
        <v>770</v>
      </c>
      <c r="B161" s="3">
        <v>3.24</v>
      </c>
    </row>
    <row r="162" spans="1:2" ht="17" x14ac:dyDescent="0.25">
      <c r="A162" s="3" t="s">
        <v>743</v>
      </c>
      <c r="B162" s="3">
        <v>3.25</v>
      </c>
    </row>
    <row r="163" spans="1:2" ht="17" x14ac:dyDescent="0.25">
      <c r="A163" s="3" t="s">
        <v>743</v>
      </c>
      <c r="B163" s="3">
        <v>3.27</v>
      </c>
    </row>
    <row r="164" spans="1:2" ht="17" x14ac:dyDescent="0.25">
      <c r="A164" s="3" t="s">
        <v>842</v>
      </c>
      <c r="B164" s="3">
        <v>3.27</v>
      </c>
    </row>
    <row r="165" spans="1:2" ht="17" x14ac:dyDescent="0.25">
      <c r="A165" s="3" t="s">
        <v>743</v>
      </c>
      <c r="B165" s="3">
        <v>3.27</v>
      </c>
    </row>
    <row r="166" spans="1:2" ht="17" x14ac:dyDescent="0.25">
      <c r="A166" s="3" t="s">
        <v>743</v>
      </c>
      <c r="B166" s="3">
        <v>3.28</v>
      </c>
    </row>
    <row r="167" spans="1:2" ht="17" x14ac:dyDescent="0.25">
      <c r="A167" s="3" t="s">
        <v>748</v>
      </c>
      <c r="B167" s="3">
        <v>3.29</v>
      </c>
    </row>
    <row r="168" spans="1:2" ht="17" x14ac:dyDescent="0.25">
      <c r="A168" s="3" t="s">
        <v>794</v>
      </c>
      <c r="B168" s="3">
        <v>3.29</v>
      </c>
    </row>
    <row r="169" spans="1:2" ht="17" x14ac:dyDescent="0.25">
      <c r="A169" s="3" t="s">
        <v>743</v>
      </c>
      <c r="B169" s="3">
        <v>3.29</v>
      </c>
    </row>
    <row r="170" spans="1:2" ht="17" x14ac:dyDescent="0.25">
      <c r="A170" s="3" t="s">
        <v>743</v>
      </c>
      <c r="B170" s="3">
        <v>3.29</v>
      </c>
    </row>
    <row r="171" spans="1:2" ht="17" x14ac:dyDescent="0.25">
      <c r="A171" s="3" t="s">
        <v>755</v>
      </c>
      <c r="B171" s="3">
        <v>3.31</v>
      </c>
    </row>
    <row r="172" spans="1:2" ht="17" x14ac:dyDescent="0.25">
      <c r="A172" s="3" t="s">
        <v>743</v>
      </c>
      <c r="B172" s="3">
        <v>3.32</v>
      </c>
    </row>
    <row r="173" spans="1:2" ht="17" x14ac:dyDescent="0.25">
      <c r="A173" s="3" t="s">
        <v>743</v>
      </c>
      <c r="B173" s="3">
        <v>3.33</v>
      </c>
    </row>
    <row r="174" spans="1:2" ht="17" x14ac:dyDescent="0.25">
      <c r="A174" s="3" t="s">
        <v>743</v>
      </c>
      <c r="B174" s="3">
        <v>3.33</v>
      </c>
    </row>
    <row r="175" spans="1:2" ht="17" x14ac:dyDescent="0.25">
      <c r="A175" s="3" t="s">
        <v>743</v>
      </c>
      <c r="B175" s="3">
        <v>3.34</v>
      </c>
    </row>
    <row r="176" spans="1:2" ht="17" x14ac:dyDescent="0.25">
      <c r="A176" s="3" t="s">
        <v>743</v>
      </c>
      <c r="B176" s="3">
        <v>3.35</v>
      </c>
    </row>
    <row r="177" spans="1:2" ht="17" x14ac:dyDescent="0.25">
      <c r="A177" s="3" t="s">
        <v>743</v>
      </c>
      <c r="B177" s="3">
        <v>3.35</v>
      </c>
    </row>
    <row r="178" spans="1:2" ht="17" x14ac:dyDescent="0.25">
      <c r="A178" s="3" t="s">
        <v>743</v>
      </c>
      <c r="B178" s="3">
        <v>3.36</v>
      </c>
    </row>
    <row r="179" spans="1:2" ht="17" x14ac:dyDescent="0.25">
      <c r="A179" s="3" t="s">
        <v>751</v>
      </c>
      <c r="B179" s="3">
        <v>3.38</v>
      </c>
    </row>
    <row r="180" spans="1:2" ht="17" x14ac:dyDescent="0.25">
      <c r="A180" s="3" t="s">
        <v>817</v>
      </c>
      <c r="B180" s="3">
        <v>3.38</v>
      </c>
    </row>
    <row r="181" spans="1:2" ht="17" x14ac:dyDescent="0.25">
      <c r="A181" s="3" t="s">
        <v>743</v>
      </c>
      <c r="B181" s="3">
        <v>3.38</v>
      </c>
    </row>
    <row r="182" spans="1:2" ht="17" x14ac:dyDescent="0.25">
      <c r="A182" s="3" t="s">
        <v>743</v>
      </c>
      <c r="B182" s="3">
        <v>3.38</v>
      </c>
    </row>
    <row r="183" spans="1:2" ht="17" x14ac:dyDescent="0.25">
      <c r="A183" s="3" t="s">
        <v>743</v>
      </c>
      <c r="B183" s="3">
        <v>3.39</v>
      </c>
    </row>
    <row r="184" spans="1:2" ht="17" x14ac:dyDescent="0.25">
      <c r="A184" s="3" t="s">
        <v>743</v>
      </c>
      <c r="B184" s="3">
        <v>3.39</v>
      </c>
    </row>
    <row r="185" spans="1:2" ht="17" x14ac:dyDescent="0.25">
      <c r="A185" s="3" t="s">
        <v>743</v>
      </c>
      <c r="B185" s="3">
        <v>3.4</v>
      </c>
    </row>
    <row r="186" spans="1:2" ht="17" x14ac:dyDescent="0.25">
      <c r="A186" s="3" t="s">
        <v>743</v>
      </c>
      <c r="B186" s="3">
        <v>3.41</v>
      </c>
    </row>
    <row r="187" spans="1:2" ht="17" x14ac:dyDescent="0.25">
      <c r="A187" s="3" t="s">
        <v>743</v>
      </c>
      <c r="B187" s="3">
        <v>3.41</v>
      </c>
    </row>
    <row r="188" spans="1:2" ht="17" x14ac:dyDescent="0.25">
      <c r="A188" s="3" t="s">
        <v>808</v>
      </c>
      <c r="B188" s="3">
        <v>3.41</v>
      </c>
    </row>
    <row r="189" spans="1:2" ht="17" x14ac:dyDescent="0.25">
      <c r="A189" s="3" t="s">
        <v>802</v>
      </c>
      <c r="B189" s="3">
        <v>3.42</v>
      </c>
    </row>
    <row r="190" spans="1:2" ht="17" x14ac:dyDescent="0.25">
      <c r="A190" s="3" t="s">
        <v>743</v>
      </c>
      <c r="B190" s="3">
        <v>3.43</v>
      </c>
    </row>
    <row r="191" spans="1:2" ht="17" x14ac:dyDescent="0.25">
      <c r="A191" s="3" t="s">
        <v>785</v>
      </c>
      <c r="B191" s="3">
        <v>3.44</v>
      </c>
    </row>
    <row r="192" spans="1:2" ht="17" x14ac:dyDescent="0.25">
      <c r="A192" s="3" t="s">
        <v>743</v>
      </c>
      <c r="B192" s="3">
        <v>3.45</v>
      </c>
    </row>
    <row r="193" spans="1:2" ht="17" x14ac:dyDescent="0.25">
      <c r="A193" s="3" t="s">
        <v>743</v>
      </c>
      <c r="B193" s="3">
        <v>3.48</v>
      </c>
    </row>
    <row r="194" spans="1:2" ht="17" x14ac:dyDescent="0.25">
      <c r="A194" s="3" t="s">
        <v>743</v>
      </c>
      <c r="B194" s="3">
        <v>3.48</v>
      </c>
    </row>
    <row r="195" spans="1:2" ht="17" x14ac:dyDescent="0.25">
      <c r="A195" s="3" t="s">
        <v>776</v>
      </c>
      <c r="B195" s="3">
        <v>3.49</v>
      </c>
    </row>
    <row r="196" spans="1:2" ht="17" x14ac:dyDescent="0.25">
      <c r="A196" s="3" t="s">
        <v>743</v>
      </c>
      <c r="B196" s="3">
        <v>3.5</v>
      </c>
    </row>
    <row r="197" spans="1:2" ht="17" x14ac:dyDescent="0.25">
      <c r="A197" s="3" t="s">
        <v>743</v>
      </c>
      <c r="B197" s="3">
        <v>3.51</v>
      </c>
    </row>
    <row r="198" spans="1:2" ht="17" x14ac:dyDescent="0.25">
      <c r="A198" s="3" t="s">
        <v>743</v>
      </c>
      <c r="B198" s="3">
        <v>3.51</v>
      </c>
    </row>
    <row r="199" spans="1:2" ht="17" x14ac:dyDescent="0.25">
      <c r="A199" s="3" t="s">
        <v>743</v>
      </c>
      <c r="B199" s="3">
        <v>3.51</v>
      </c>
    </row>
    <row r="200" spans="1:2" ht="17" x14ac:dyDescent="0.25">
      <c r="A200" s="3" t="s">
        <v>743</v>
      </c>
      <c r="B200" s="3">
        <v>3.51</v>
      </c>
    </row>
    <row r="201" spans="1:2" ht="17" x14ac:dyDescent="0.25">
      <c r="A201" s="3" t="s">
        <v>769</v>
      </c>
      <c r="B201" s="3">
        <v>3.52</v>
      </c>
    </row>
    <row r="202" spans="1:2" ht="17" x14ac:dyDescent="0.25">
      <c r="A202" s="3" t="s">
        <v>743</v>
      </c>
      <c r="B202" s="3">
        <v>3.52</v>
      </c>
    </row>
    <row r="203" spans="1:2" ht="17" x14ac:dyDescent="0.25">
      <c r="A203" s="3" t="s">
        <v>787</v>
      </c>
      <c r="B203" s="3">
        <v>3.53</v>
      </c>
    </row>
    <row r="204" spans="1:2" ht="17" x14ac:dyDescent="0.25">
      <c r="A204" s="3" t="s">
        <v>792</v>
      </c>
      <c r="B204" s="3">
        <v>3.53</v>
      </c>
    </row>
    <row r="205" spans="1:2" ht="17" x14ac:dyDescent="0.25">
      <c r="A205" s="3" t="s">
        <v>743</v>
      </c>
      <c r="B205" s="3">
        <v>3.53</v>
      </c>
    </row>
    <row r="206" spans="1:2" ht="17" x14ac:dyDescent="0.25">
      <c r="A206" s="3" t="s">
        <v>743</v>
      </c>
      <c r="B206" s="3">
        <v>3.54</v>
      </c>
    </row>
    <row r="207" spans="1:2" ht="17" x14ac:dyDescent="0.25">
      <c r="A207" s="3" t="s">
        <v>743</v>
      </c>
      <c r="B207" s="3">
        <v>3.54</v>
      </c>
    </row>
    <row r="208" spans="1:2" ht="17" x14ac:dyDescent="0.25">
      <c r="A208" s="3" t="s">
        <v>743</v>
      </c>
      <c r="B208" s="3">
        <v>3.54</v>
      </c>
    </row>
    <row r="209" spans="1:2" ht="17" x14ac:dyDescent="0.25">
      <c r="A209" s="3" t="s">
        <v>743</v>
      </c>
      <c r="B209" s="3">
        <v>3.55</v>
      </c>
    </row>
    <row r="210" spans="1:2" ht="17" x14ac:dyDescent="0.25">
      <c r="A210" s="3" t="s">
        <v>743</v>
      </c>
      <c r="B210" s="3">
        <v>3.56</v>
      </c>
    </row>
    <row r="211" spans="1:2" ht="17" x14ac:dyDescent="0.25">
      <c r="A211" s="3" t="s">
        <v>743</v>
      </c>
      <c r="B211" s="3">
        <v>3.56</v>
      </c>
    </row>
    <row r="212" spans="1:2" ht="17" x14ac:dyDescent="0.25">
      <c r="A212" s="3" t="s">
        <v>743</v>
      </c>
      <c r="B212" s="3">
        <v>3.57</v>
      </c>
    </row>
    <row r="213" spans="1:2" ht="17" x14ac:dyDescent="0.25">
      <c r="A213" s="3" t="s">
        <v>743</v>
      </c>
      <c r="B213" s="3">
        <v>3.57</v>
      </c>
    </row>
    <row r="214" spans="1:2" ht="17" x14ac:dyDescent="0.25">
      <c r="A214" s="3" t="s">
        <v>844</v>
      </c>
      <c r="B214" s="3">
        <v>3.57</v>
      </c>
    </row>
    <row r="215" spans="1:2" ht="17" x14ac:dyDescent="0.25">
      <c r="A215" s="3" t="s">
        <v>743</v>
      </c>
      <c r="B215" s="3">
        <v>3.59</v>
      </c>
    </row>
    <row r="216" spans="1:2" ht="17" x14ac:dyDescent="0.25">
      <c r="A216" s="3" t="s">
        <v>743</v>
      </c>
      <c r="B216" s="3">
        <v>3.6</v>
      </c>
    </row>
    <row r="217" spans="1:2" ht="17" x14ac:dyDescent="0.25">
      <c r="A217" s="3" t="s">
        <v>743</v>
      </c>
      <c r="B217" s="3">
        <v>3.61</v>
      </c>
    </row>
    <row r="218" spans="1:2" ht="17" x14ac:dyDescent="0.25">
      <c r="A218" s="3" t="s">
        <v>815</v>
      </c>
      <c r="B218" s="3">
        <v>3.61</v>
      </c>
    </row>
    <row r="219" spans="1:2" ht="17" x14ac:dyDescent="0.25">
      <c r="A219" s="3" t="s">
        <v>743</v>
      </c>
      <c r="B219" s="3">
        <v>3.61</v>
      </c>
    </row>
    <row r="220" spans="1:2" ht="17" x14ac:dyDescent="0.25">
      <c r="A220" s="3" t="s">
        <v>743</v>
      </c>
      <c r="B220" s="3">
        <v>3.62</v>
      </c>
    </row>
    <row r="221" spans="1:2" ht="17" x14ac:dyDescent="0.25">
      <c r="A221" s="3" t="s">
        <v>801</v>
      </c>
      <c r="B221" s="3">
        <v>3.63</v>
      </c>
    </row>
    <row r="222" spans="1:2" ht="17" x14ac:dyDescent="0.25">
      <c r="A222" s="3" t="s">
        <v>811</v>
      </c>
      <c r="B222" s="3">
        <v>3.63</v>
      </c>
    </row>
    <row r="223" spans="1:2" ht="17" x14ac:dyDescent="0.25">
      <c r="A223" s="3" t="s">
        <v>10</v>
      </c>
      <c r="B223" s="3">
        <v>3.65</v>
      </c>
    </row>
    <row r="224" spans="1:2" ht="17" x14ac:dyDescent="0.25">
      <c r="A224" s="3" t="s">
        <v>743</v>
      </c>
      <c r="B224" s="3">
        <v>3.65</v>
      </c>
    </row>
    <row r="225" spans="1:2" ht="17" x14ac:dyDescent="0.25">
      <c r="A225" s="3" t="s">
        <v>774</v>
      </c>
      <c r="B225" s="3">
        <v>3.66</v>
      </c>
    </row>
    <row r="226" spans="1:2" ht="17" x14ac:dyDescent="0.25">
      <c r="A226" s="3" t="s">
        <v>743</v>
      </c>
      <c r="B226" s="3">
        <v>3.67</v>
      </c>
    </row>
    <row r="227" spans="1:2" ht="17" x14ac:dyDescent="0.25">
      <c r="A227" s="3"/>
      <c r="B227" s="3">
        <v>3.68</v>
      </c>
    </row>
    <row r="228" spans="1:2" ht="17" x14ac:dyDescent="0.25">
      <c r="A228" s="3" t="s">
        <v>846</v>
      </c>
      <c r="B228" s="3">
        <v>3.68</v>
      </c>
    </row>
    <row r="229" spans="1:2" ht="17" x14ac:dyDescent="0.25">
      <c r="A229" s="3" t="s">
        <v>743</v>
      </c>
      <c r="B229" s="3">
        <v>3.69</v>
      </c>
    </row>
    <row r="230" spans="1:2" ht="17" x14ac:dyDescent="0.25">
      <c r="A230" s="3" t="s">
        <v>743</v>
      </c>
      <c r="B230" s="3">
        <v>3.71</v>
      </c>
    </row>
    <row r="231" spans="1:2" ht="17" x14ac:dyDescent="0.25">
      <c r="A231" s="3" t="s">
        <v>849</v>
      </c>
      <c r="B231" s="3">
        <v>3.71</v>
      </c>
    </row>
    <row r="232" spans="1:2" ht="17" x14ac:dyDescent="0.25">
      <c r="A232" s="3" t="s">
        <v>743</v>
      </c>
      <c r="B232" s="3">
        <v>3.71</v>
      </c>
    </row>
    <row r="233" spans="1:2" ht="17" x14ac:dyDescent="0.25">
      <c r="A233" s="3" t="s">
        <v>743</v>
      </c>
      <c r="B233" s="3">
        <v>3.74</v>
      </c>
    </row>
    <row r="234" spans="1:2" ht="17" x14ac:dyDescent="0.25">
      <c r="A234" s="3" t="s">
        <v>743</v>
      </c>
      <c r="B234" s="3">
        <v>3.74</v>
      </c>
    </row>
    <row r="235" spans="1:2" ht="17" x14ac:dyDescent="0.25">
      <c r="A235" s="3" t="s">
        <v>743</v>
      </c>
      <c r="B235" s="3">
        <v>3.75</v>
      </c>
    </row>
    <row r="236" spans="1:2" ht="17" x14ac:dyDescent="0.25">
      <c r="A236" s="3" t="s">
        <v>743</v>
      </c>
      <c r="B236" s="3">
        <v>3.76</v>
      </c>
    </row>
    <row r="237" spans="1:2" ht="17" x14ac:dyDescent="0.25">
      <c r="A237" s="3" t="s">
        <v>743</v>
      </c>
      <c r="B237" s="3">
        <v>3.76</v>
      </c>
    </row>
    <row r="238" spans="1:2" ht="17" x14ac:dyDescent="0.25">
      <c r="A238" s="3" t="s">
        <v>743</v>
      </c>
      <c r="B238" s="3">
        <v>3.77</v>
      </c>
    </row>
    <row r="239" spans="1:2" ht="17" x14ac:dyDescent="0.25">
      <c r="A239" s="3" t="s">
        <v>743</v>
      </c>
      <c r="B239" s="3">
        <v>3.77</v>
      </c>
    </row>
    <row r="240" spans="1:2" ht="17" x14ac:dyDescent="0.25">
      <c r="A240" s="3" t="s">
        <v>810</v>
      </c>
      <c r="B240" s="3">
        <v>3.77</v>
      </c>
    </row>
    <row r="241" spans="1:2" ht="17" x14ac:dyDescent="0.25">
      <c r="A241" s="3" t="s">
        <v>843</v>
      </c>
      <c r="B241" s="3">
        <v>3.77</v>
      </c>
    </row>
    <row r="242" spans="1:2" ht="17" x14ac:dyDescent="0.25">
      <c r="A242" s="3" t="s">
        <v>743</v>
      </c>
      <c r="B242" s="3">
        <v>3.77</v>
      </c>
    </row>
    <row r="243" spans="1:2" ht="17" x14ac:dyDescent="0.25">
      <c r="A243" s="3" t="s">
        <v>743</v>
      </c>
      <c r="B243" s="3">
        <v>3.79</v>
      </c>
    </row>
    <row r="244" spans="1:2" ht="17" x14ac:dyDescent="0.25">
      <c r="A244" s="3" t="s">
        <v>743</v>
      </c>
      <c r="B244" s="3">
        <v>3.8</v>
      </c>
    </row>
    <row r="245" spans="1:2" ht="17" x14ac:dyDescent="0.25">
      <c r="A245" s="3" t="s">
        <v>743</v>
      </c>
      <c r="B245" s="3">
        <v>3.8</v>
      </c>
    </row>
    <row r="246" spans="1:2" ht="17" x14ac:dyDescent="0.25">
      <c r="A246" s="3" t="s">
        <v>743</v>
      </c>
      <c r="B246" s="3">
        <v>3.81</v>
      </c>
    </row>
    <row r="247" spans="1:2" ht="17" x14ac:dyDescent="0.25">
      <c r="A247" s="3" t="s">
        <v>803</v>
      </c>
      <c r="B247" s="3">
        <v>3.82</v>
      </c>
    </row>
    <row r="248" spans="1:2" ht="17" x14ac:dyDescent="0.25">
      <c r="A248" s="3" t="s">
        <v>743</v>
      </c>
      <c r="B248" s="3">
        <v>3.82</v>
      </c>
    </row>
    <row r="249" spans="1:2" ht="17" x14ac:dyDescent="0.25">
      <c r="A249" s="3" t="s">
        <v>743</v>
      </c>
      <c r="B249" s="3">
        <v>3.83</v>
      </c>
    </row>
    <row r="250" spans="1:2" ht="17" x14ac:dyDescent="0.25">
      <c r="A250" s="3" t="s">
        <v>743</v>
      </c>
      <c r="B250" s="3">
        <v>3.83</v>
      </c>
    </row>
    <row r="251" spans="1:2" ht="17" x14ac:dyDescent="0.25">
      <c r="A251" s="3" t="s">
        <v>743</v>
      </c>
      <c r="B251" s="3">
        <v>3.83</v>
      </c>
    </row>
    <row r="252" spans="1:2" ht="17" x14ac:dyDescent="0.25">
      <c r="A252" s="3" t="s">
        <v>743</v>
      </c>
      <c r="B252" s="3">
        <v>3.84</v>
      </c>
    </row>
    <row r="253" spans="1:2" ht="17" x14ac:dyDescent="0.25">
      <c r="A253" s="3" t="s">
        <v>743</v>
      </c>
      <c r="B253" s="3">
        <v>3.84</v>
      </c>
    </row>
    <row r="254" spans="1:2" ht="17" x14ac:dyDescent="0.25">
      <c r="A254" s="3" t="s">
        <v>841</v>
      </c>
      <c r="B254" s="3">
        <v>3.84</v>
      </c>
    </row>
    <row r="255" spans="1:2" ht="17" x14ac:dyDescent="0.25">
      <c r="A255" s="3" t="s">
        <v>743</v>
      </c>
      <c r="B255" s="3">
        <v>3.85</v>
      </c>
    </row>
    <row r="256" spans="1:2" ht="17" x14ac:dyDescent="0.25">
      <c r="A256" s="3" t="s">
        <v>800</v>
      </c>
      <c r="B256" s="3">
        <v>3.86</v>
      </c>
    </row>
    <row r="257" spans="1:2" ht="17" x14ac:dyDescent="0.25">
      <c r="A257" s="3" t="s">
        <v>743</v>
      </c>
      <c r="B257" s="3">
        <v>3.87</v>
      </c>
    </row>
    <row r="258" spans="1:2" ht="17" x14ac:dyDescent="0.25">
      <c r="A258" s="3" t="s">
        <v>743</v>
      </c>
      <c r="B258" s="3">
        <v>3.87</v>
      </c>
    </row>
    <row r="259" spans="1:2" ht="17" x14ac:dyDescent="0.25">
      <c r="A259" s="3" t="s">
        <v>743</v>
      </c>
      <c r="B259" s="3">
        <v>3.87</v>
      </c>
    </row>
    <row r="260" spans="1:2" ht="17" x14ac:dyDescent="0.25">
      <c r="A260" s="3" t="s">
        <v>743</v>
      </c>
      <c r="B260" s="3">
        <v>3.88</v>
      </c>
    </row>
    <row r="261" spans="1:2" ht="17" x14ac:dyDescent="0.25">
      <c r="A261" s="3" t="s">
        <v>743</v>
      </c>
      <c r="B261" s="3">
        <v>3.88</v>
      </c>
    </row>
    <row r="262" spans="1:2" ht="17" x14ac:dyDescent="0.25">
      <c r="A262" s="3" t="s">
        <v>743</v>
      </c>
      <c r="B262" s="3">
        <v>3.89</v>
      </c>
    </row>
    <row r="263" spans="1:2" ht="17" x14ac:dyDescent="0.25">
      <c r="A263" s="3" t="s">
        <v>743</v>
      </c>
      <c r="B263" s="3">
        <v>3.89</v>
      </c>
    </row>
    <row r="264" spans="1:2" ht="17" x14ac:dyDescent="0.25">
      <c r="A264" s="3" t="s">
        <v>743</v>
      </c>
      <c r="B264" s="3">
        <v>3.89</v>
      </c>
    </row>
    <row r="265" spans="1:2" ht="17" x14ac:dyDescent="0.25">
      <c r="A265" s="3" t="s">
        <v>743</v>
      </c>
      <c r="B265" s="3">
        <v>3.89</v>
      </c>
    </row>
    <row r="266" spans="1:2" ht="17" x14ac:dyDescent="0.25">
      <c r="A266" s="3" t="s">
        <v>743</v>
      </c>
      <c r="B266" s="3">
        <v>3.91</v>
      </c>
    </row>
    <row r="267" spans="1:2" ht="17" x14ac:dyDescent="0.25">
      <c r="A267" s="3" t="s">
        <v>743</v>
      </c>
      <c r="B267" s="3">
        <v>3.91</v>
      </c>
    </row>
    <row r="268" spans="1:2" ht="17" x14ac:dyDescent="0.25">
      <c r="A268" s="3" t="s">
        <v>743</v>
      </c>
      <c r="B268" s="3">
        <v>3.92</v>
      </c>
    </row>
    <row r="269" spans="1:2" ht="17" x14ac:dyDescent="0.25">
      <c r="A269" s="3" t="s">
        <v>809</v>
      </c>
      <c r="B269" s="3">
        <v>3.92</v>
      </c>
    </row>
    <row r="270" spans="1:2" ht="17" x14ac:dyDescent="0.25">
      <c r="A270" s="3" t="s">
        <v>743</v>
      </c>
      <c r="B270" s="3">
        <v>3.94</v>
      </c>
    </row>
    <row r="271" spans="1:2" ht="17" x14ac:dyDescent="0.25">
      <c r="A271" s="3" t="s">
        <v>743</v>
      </c>
      <c r="B271" s="3">
        <v>4</v>
      </c>
    </row>
    <row r="272" spans="1:2" ht="17" x14ac:dyDescent="0.25">
      <c r="A272" s="3" t="s">
        <v>743</v>
      </c>
      <c r="B272" s="3">
        <v>4.01</v>
      </c>
    </row>
    <row r="273" spans="1:2" ht="17" x14ac:dyDescent="0.25">
      <c r="A273" s="3" t="s">
        <v>743</v>
      </c>
      <c r="B273" s="3">
        <v>4.0199999999999996</v>
      </c>
    </row>
    <row r="274" spans="1:2" ht="17" x14ac:dyDescent="0.25">
      <c r="A274" s="3" t="s">
        <v>743</v>
      </c>
      <c r="B274" s="3">
        <v>4.0199999999999996</v>
      </c>
    </row>
    <row r="275" spans="1:2" ht="17" x14ac:dyDescent="0.25">
      <c r="A275" s="3" t="s">
        <v>743</v>
      </c>
      <c r="B275" s="3">
        <v>4.03</v>
      </c>
    </row>
    <row r="276" spans="1:2" ht="17" x14ac:dyDescent="0.25">
      <c r="A276" s="3" t="s">
        <v>743</v>
      </c>
      <c r="B276" s="3">
        <v>4.03</v>
      </c>
    </row>
    <row r="277" spans="1:2" ht="17" x14ac:dyDescent="0.25">
      <c r="A277" s="3" t="s">
        <v>743</v>
      </c>
      <c r="B277" s="3">
        <v>4.03</v>
      </c>
    </row>
    <row r="278" spans="1:2" ht="17" x14ac:dyDescent="0.25">
      <c r="A278" s="3" t="s">
        <v>743</v>
      </c>
      <c r="B278" s="3">
        <v>4.03</v>
      </c>
    </row>
    <row r="279" spans="1:2" ht="17" x14ac:dyDescent="0.25">
      <c r="A279" s="3" t="s">
        <v>743</v>
      </c>
      <c r="B279" s="3">
        <v>4.03</v>
      </c>
    </row>
    <row r="280" spans="1:2" ht="17" x14ac:dyDescent="0.25">
      <c r="A280" s="3" t="s">
        <v>743</v>
      </c>
      <c r="B280" s="3">
        <v>4.04</v>
      </c>
    </row>
    <row r="281" spans="1:2" ht="17" x14ac:dyDescent="0.25">
      <c r="A281" s="3" t="s">
        <v>743</v>
      </c>
      <c r="B281" s="3">
        <v>4.0599999999999996</v>
      </c>
    </row>
    <row r="282" spans="1:2" ht="17" x14ac:dyDescent="0.25">
      <c r="A282" s="3" t="s">
        <v>823</v>
      </c>
      <c r="B282" s="3">
        <v>4.07</v>
      </c>
    </row>
    <row r="283" spans="1:2" ht="17" x14ac:dyDescent="0.25">
      <c r="A283" s="3" t="s">
        <v>743</v>
      </c>
      <c r="B283" s="3">
        <v>4.07</v>
      </c>
    </row>
    <row r="284" spans="1:2" ht="17" x14ac:dyDescent="0.25">
      <c r="A284" s="3" t="s">
        <v>743</v>
      </c>
      <c r="B284" s="3">
        <v>4.09</v>
      </c>
    </row>
    <row r="285" spans="1:2" ht="17" x14ac:dyDescent="0.25">
      <c r="A285" s="3" t="s">
        <v>743</v>
      </c>
      <c r="B285" s="3">
        <v>4.1100000000000003</v>
      </c>
    </row>
    <row r="286" spans="1:2" ht="17" x14ac:dyDescent="0.25">
      <c r="A286" s="3" t="s">
        <v>743</v>
      </c>
      <c r="B286" s="3">
        <v>4.12</v>
      </c>
    </row>
    <row r="287" spans="1:2" ht="17" x14ac:dyDescent="0.25">
      <c r="A287" s="3" t="s">
        <v>743</v>
      </c>
      <c r="B287" s="3">
        <v>4.13</v>
      </c>
    </row>
    <row r="288" spans="1:2" ht="17" x14ac:dyDescent="0.25">
      <c r="A288" s="3" t="s">
        <v>743</v>
      </c>
      <c r="B288" s="3">
        <v>4.13</v>
      </c>
    </row>
    <row r="289" spans="1:2" ht="17" x14ac:dyDescent="0.25">
      <c r="A289" s="3" t="s">
        <v>743</v>
      </c>
      <c r="B289" s="3">
        <v>4.13</v>
      </c>
    </row>
    <row r="290" spans="1:2" ht="17" x14ac:dyDescent="0.25">
      <c r="A290" s="3" t="s">
        <v>743</v>
      </c>
      <c r="B290" s="3">
        <v>4.13</v>
      </c>
    </row>
    <row r="291" spans="1:2" ht="17" x14ac:dyDescent="0.25">
      <c r="A291" s="3" t="s">
        <v>743</v>
      </c>
      <c r="B291" s="3">
        <v>4.1399999999999997</v>
      </c>
    </row>
    <row r="292" spans="1:2" ht="17" x14ac:dyDescent="0.25">
      <c r="A292" s="3" t="s">
        <v>743</v>
      </c>
      <c r="B292" s="3">
        <v>4.1399999999999997</v>
      </c>
    </row>
    <row r="293" spans="1:2" ht="17" x14ac:dyDescent="0.25">
      <c r="A293" s="3" t="s">
        <v>743</v>
      </c>
      <c r="B293" s="3">
        <v>4.2</v>
      </c>
    </row>
    <row r="294" spans="1:2" ht="17" x14ac:dyDescent="0.25">
      <c r="A294" s="3" t="s">
        <v>743</v>
      </c>
      <c r="B294" s="3">
        <v>4.21</v>
      </c>
    </row>
    <row r="295" spans="1:2" ht="17" x14ac:dyDescent="0.25">
      <c r="A295" s="3" t="s">
        <v>743</v>
      </c>
      <c r="B295" s="3">
        <v>4.22</v>
      </c>
    </row>
    <row r="296" spans="1:2" ht="17" x14ac:dyDescent="0.25">
      <c r="A296" s="3" t="s">
        <v>743</v>
      </c>
      <c r="B296" s="3">
        <v>4.22</v>
      </c>
    </row>
    <row r="297" spans="1:2" ht="17" x14ac:dyDescent="0.25">
      <c r="A297" s="3" t="s">
        <v>743</v>
      </c>
      <c r="B297" s="3">
        <v>4.2300000000000004</v>
      </c>
    </row>
    <row r="298" spans="1:2" ht="17" x14ac:dyDescent="0.25">
      <c r="A298" s="3" t="s">
        <v>786</v>
      </c>
      <c r="B298" s="3">
        <v>4.26</v>
      </c>
    </row>
    <row r="299" spans="1:2" ht="17" x14ac:dyDescent="0.25">
      <c r="A299" s="3" t="s">
        <v>743</v>
      </c>
      <c r="B299" s="3">
        <v>4.26</v>
      </c>
    </row>
    <row r="300" spans="1:2" ht="17" x14ac:dyDescent="0.25">
      <c r="A300" s="3" t="s">
        <v>743</v>
      </c>
      <c r="B300" s="3">
        <v>4.2699999999999996</v>
      </c>
    </row>
    <row r="301" spans="1:2" ht="17" x14ac:dyDescent="0.25">
      <c r="A301" s="3" t="s">
        <v>743</v>
      </c>
      <c r="B301" s="3">
        <v>4.2699999999999996</v>
      </c>
    </row>
    <row r="302" spans="1:2" ht="17" x14ac:dyDescent="0.25">
      <c r="A302" s="3" t="s">
        <v>743</v>
      </c>
      <c r="B302" s="3">
        <v>4.2699999999999996</v>
      </c>
    </row>
    <row r="303" spans="1:2" ht="17" x14ac:dyDescent="0.25">
      <c r="A303" s="3" t="s">
        <v>743</v>
      </c>
      <c r="B303" s="3">
        <v>4.2699999999999996</v>
      </c>
    </row>
    <row r="304" spans="1:2" ht="17" x14ac:dyDescent="0.25">
      <c r="A304" s="3" t="s">
        <v>743</v>
      </c>
      <c r="B304" s="3">
        <v>4.28</v>
      </c>
    </row>
    <row r="305" spans="1:2" ht="17" x14ac:dyDescent="0.25">
      <c r="A305" s="3" t="s">
        <v>743</v>
      </c>
      <c r="B305" s="3">
        <v>4.29</v>
      </c>
    </row>
    <row r="306" spans="1:2" ht="17" x14ac:dyDescent="0.25">
      <c r="A306" s="3" t="s">
        <v>743</v>
      </c>
      <c r="B306" s="3">
        <v>4.3099999999999996</v>
      </c>
    </row>
    <row r="307" spans="1:2" ht="17" x14ac:dyDescent="0.25">
      <c r="A307" s="3" t="s">
        <v>743</v>
      </c>
      <c r="B307" s="3">
        <v>4.3099999999999996</v>
      </c>
    </row>
    <row r="308" spans="1:2" ht="17" x14ac:dyDescent="0.25">
      <c r="A308" s="3" t="s">
        <v>743</v>
      </c>
      <c r="B308" s="3">
        <v>4.33</v>
      </c>
    </row>
    <row r="309" spans="1:2" ht="17" x14ac:dyDescent="0.25">
      <c r="A309" s="3" t="s">
        <v>742</v>
      </c>
      <c r="B309" s="3">
        <v>4.3499999999999996</v>
      </c>
    </row>
    <row r="310" spans="1:2" ht="17" x14ac:dyDescent="0.25">
      <c r="A310" s="3" t="s">
        <v>743</v>
      </c>
      <c r="B310" s="3">
        <v>4.3600000000000003</v>
      </c>
    </row>
    <row r="311" spans="1:2" ht="17" x14ac:dyDescent="0.25">
      <c r="A311" s="3" t="s">
        <v>743</v>
      </c>
      <c r="B311" s="3">
        <v>4.38</v>
      </c>
    </row>
    <row r="312" spans="1:2" ht="17" x14ac:dyDescent="0.25">
      <c r="A312" s="3" t="s">
        <v>743</v>
      </c>
      <c r="B312" s="3">
        <v>4.38</v>
      </c>
    </row>
    <row r="313" spans="1:2" ht="17" x14ac:dyDescent="0.25">
      <c r="A313" s="3" t="s">
        <v>812</v>
      </c>
      <c r="B313" s="3">
        <v>4.3899999999999997</v>
      </c>
    </row>
    <row r="314" spans="1:2" ht="17" x14ac:dyDescent="0.25">
      <c r="A314" s="3" t="s">
        <v>743</v>
      </c>
      <c r="B314" s="3">
        <v>4.42</v>
      </c>
    </row>
    <row r="315" spans="1:2" ht="17" x14ac:dyDescent="0.25">
      <c r="A315" s="3" t="s">
        <v>743</v>
      </c>
      <c r="B315" s="3">
        <v>4.43</v>
      </c>
    </row>
    <row r="316" spans="1:2" ht="17" x14ac:dyDescent="0.25">
      <c r="A316" s="3" t="s">
        <v>743</v>
      </c>
      <c r="B316" s="3">
        <v>4.43</v>
      </c>
    </row>
    <row r="317" spans="1:2" ht="17" x14ac:dyDescent="0.25">
      <c r="A317" s="3" t="s">
        <v>743</v>
      </c>
      <c r="B317" s="3">
        <v>4.4400000000000004</v>
      </c>
    </row>
    <row r="318" spans="1:2" ht="17" x14ac:dyDescent="0.25">
      <c r="A318" s="3" t="s">
        <v>743</v>
      </c>
      <c r="B318" s="3">
        <v>4.46</v>
      </c>
    </row>
    <row r="319" spans="1:2" ht="17" x14ac:dyDescent="0.25">
      <c r="A319" s="3" t="s">
        <v>743</v>
      </c>
      <c r="B319" s="3">
        <v>4.4800000000000004</v>
      </c>
    </row>
    <row r="320" spans="1:2" ht="17" x14ac:dyDescent="0.25">
      <c r="A320" s="3" t="s">
        <v>743</v>
      </c>
      <c r="B320" s="3">
        <v>4.49</v>
      </c>
    </row>
    <row r="321" spans="1:2" ht="17" x14ac:dyDescent="0.25">
      <c r="A321" s="3" t="s">
        <v>743</v>
      </c>
      <c r="B321" s="3">
        <v>4.5</v>
      </c>
    </row>
    <row r="322" spans="1:2" ht="17" x14ac:dyDescent="0.25">
      <c r="A322" s="3" t="s">
        <v>743</v>
      </c>
      <c r="B322" s="3">
        <v>4.51</v>
      </c>
    </row>
    <row r="323" spans="1:2" ht="17" x14ac:dyDescent="0.25">
      <c r="A323" s="3" t="s">
        <v>743</v>
      </c>
      <c r="B323" s="3">
        <v>4.53</v>
      </c>
    </row>
    <row r="324" spans="1:2" ht="17" x14ac:dyDescent="0.25">
      <c r="A324" s="3" t="s">
        <v>743</v>
      </c>
      <c r="B324" s="3">
        <v>4.62</v>
      </c>
    </row>
    <row r="325" spans="1:2" ht="17" x14ac:dyDescent="0.25">
      <c r="A325" s="3" t="s">
        <v>743</v>
      </c>
      <c r="B325" s="3">
        <v>4.63</v>
      </c>
    </row>
    <row r="326" spans="1:2" ht="17" x14ac:dyDescent="0.25">
      <c r="A326" s="3" t="s">
        <v>743</v>
      </c>
      <c r="B326" s="3">
        <v>4.66</v>
      </c>
    </row>
    <row r="327" spans="1:2" ht="17" x14ac:dyDescent="0.25">
      <c r="A327" s="3" t="s">
        <v>788</v>
      </c>
      <c r="B327" s="3">
        <v>4.67</v>
      </c>
    </row>
    <row r="328" spans="1:2" ht="17" x14ac:dyDescent="0.25">
      <c r="A328" s="3" t="s">
        <v>743</v>
      </c>
      <c r="B328" s="3">
        <v>4.6900000000000004</v>
      </c>
    </row>
    <row r="329" spans="1:2" ht="17" x14ac:dyDescent="0.25">
      <c r="A329" s="3" t="s">
        <v>743</v>
      </c>
      <c r="B329" s="3">
        <v>4.75</v>
      </c>
    </row>
    <row r="330" spans="1:2" ht="17" x14ac:dyDescent="0.25">
      <c r="A330" s="3" t="s">
        <v>743</v>
      </c>
      <c r="B330" s="3">
        <v>4.83</v>
      </c>
    </row>
    <row r="331" spans="1:2" ht="17" x14ac:dyDescent="0.25">
      <c r="A331" s="3" t="s">
        <v>743</v>
      </c>
      <c r="B331" s="3">
        <v>4.9400000000000004</v>
      </c>
    </row>
    <row r="332" spans="1:2" ht="17" x14ac:dyDescent="0.25">
      <c r="A332" s="3" t="s">
        <v>743</v>
      </c>
      <c r="B332" s="3">
        <v>4.9400000000000004</v>
      </c>
    </row>
    <row r="333" spans="1:2" ht="17" x14ac:dyDescent="0.25">
      <c r="A333" s="3" t="s">
        <v>743</v>
      </c>
      <c r="B333" s="3">
        <v>4.95</v>
      </c>
    </row>
    <row r="334" spans="1:2" ht="17" x14ac:dyDescent="0.25">
      <c r="A334" s="3" t="s">
        <v>743</v>
      </c>
      <c r="B334" s="3">
        <v>4.95</v>
      </c>
    </row>
    <row r="335" spans="1:2" ht="17" x14ac:dyDescent="0.25">
      <c r="A335" s="3" t="s">
        <v>743</v>
      </c>
      <c r="B335" s="3">
        <v>4.96</v>
      </c>
    </row>
    <row r="336" spans="1:2" ht="17" x14ac:dyDescent="0.25">
      <c r="A336" s="3" t="s">
        <v>743</v>
      </c>
      <c r="B336" s="3">
        <v>5.5</v>
      </c>
    </row>
  </sheetData>
  <sortState xmlns:xlrd2="http://schemas.microsoft.com/office/spreadsheetml/2017/richdata2" ref="A1:B336">
    <sortCondition ref="B1:B336"/>
  </sortState>
  <pageMargins left="0.7" right="0.7" top="0.78740157499999996" bottom="0.78740157499999996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35C8-3EB2-3344-9D29-04E423F957CC}">
  <dimension ref="A1:C328"/>
  <sheetViews>
    <sheetView topLeftCell="A301" zoomScale="150" zoomScaleNormal="100" workbookViewId="0">
      <selection sqref="A1:C328"/>
    </sheetView>
  </sheetViews>
  <sheetFormatPr baseColWidth="10" defaultRowHeight="16" x14ac:dyDescent="0.2"/>
  <sheetData>
    <row r="1" spans="1:3" x14ac:dyDescent="0.2">
      <c r="A1">
        <v>-1.46</v>
      </c>
      <c r="B1" t="s">
        <v>1494</v>
      </c>
      <c r="C1" t="s">
        <v>1</v>
      </c>
    </row>
    <row r="2" spans="1:3" x14ac:dyDescent="0.2">
      <c r="A2">
        <v>-0.04</v>
      </c>
      <c r="B2" t="s">
        <v>1489</v>
      </c>
      <c r="C2" t="s">
        <v>1</v>
      </c>
    </row>
    <row r="3" spans="1:3" x14ac:dyDescent="0.2">
      <c r="A3" t="s">
        <v>1274</v>
      </c>
      <c r="B3" t="s">
        <v>1511</v>
      </c>
      <c r="C3" t="s">
        <v>1</v>
      </c>
    </row>
    <row r="4" spans="1:3" x14ac:dyDescent="0.2">
      <c r="A4" t="s">
        <v>1017</v>
      </c>
      <c r="B4" t="s">
        <v>1488</v>
      </c>
      <c r="C4" t="s">
        <v>1</v>
      </c>
    </row>
    <row r="5" spans="1:3" x14ac:dyDescent="0.2">
      <c r="A5" t="s">
        <v>1295</v>
      </c>
      <c r="B5" t="s">
        <v>1513</v>
      </c>
      <c r="C5" t="s">
        <v>2</v>
      </c>
    </row>
    <row r="6" spans="1:3" x14ac:dyDescent="0.2">
      <c r="A6" t="s">
        <v>1097</v>
      </c>
      <c r="B6" t="s">
        <v>1495</v>
      </c>
      <c r="C6" t="s">
        <v>1</v>
      </c>
    </row>
    <row r="7" spans="1:3" x14ac:dyDescent="0.2">
      <c r="A7" t="s">
        <v>1186</v>
      </c>
      <c r="B7" t="s">
        <v>1505</v>
      </c>
      <c r="C7" t="s">
        <v>1</v>
      </c>
    </row>
    <row r="8" spans="1:3" x14ac:dyDescent="0.2">
      <c r="A8" t="s">
        <v>1293</v>
      </c>
      <c r="B8" t="s">
        <v>1513</v>
      </c>
      <c r="C8" t="s">
        <v>1</v>
      </c>
    </row>
    <row r="9" spans="1:3" x14ac:dyDescent="0.2">
      <c r="A9" t="s">
        <v>975</v>
      </c>
      <c r="B9" t="s">
        <v>1485</v>
      </c>
      <c r="C9" t="s">
        <v>1</v>
      </c>
    </row>
    <row r="10" spans="1:3" x14ac:dyDescent="0.2">
      <c r="A10" t="s">
        <v>1431</v>
      </c>
      <c r="B10" t="s">
        <v>1523</v>
      </c>
      <c r="C10" t="s">
        <v>1</v>
      </c>
    </row>
    <row r="11" spans="1:3" x14ac:dyDescent="0.2">
      <c r="A11" t="s">
        <v>1371</v>
      </c>
      <c r="B11" t="s">
        <v>1519</v>
      </c>
      <c r="C11" t="s">
        <v>1</v>
      </c>
    </row>
    <row r="12" spans="1:3" x14ac:dyDescent="0.2">
      <c r="A12" t="s">
        <v>1467</v>
      </c>
      <c r="B12" t="s">
        <v>1527</v>
      </c>
      <c r="C12" t="s">
        <v>1</v>
      </c>
    </row>
    <row r="13" spans="1:3" x14ac:dyDescent="0.2">
      <c r="A13" t="s">
        <v>1193</v>
      </c>
      <c r="B13" t="s">
        <v>1506</v>
      </c>
      <c r="C13" t="s">
        <v>2</v>
      </c>
    </row>
    <row r="14" spans="1:3" x14ac:dyDescent="0.2">
      <c r="A14" t="s">
        <v>1339</v>
      </c>
      <c r="B14" t="s">
        <v>1516</v>
      </c>
      <c r="C14" t="s">
        <v>1</v>
      </c>
    </row>
    <row r="15" spans="1:3" x14ac:dyDescent="0.2">
      <c r="A15" t="s">
        <v>1135</v>
      </c>
      <c r="B15" t="s">
        <v>1501</v>
      </c>
      <c r="C15" t="s">
        <v>1</v>
      </c>
    </row>
    <row r="16" spans="1:3" x14ac:dyDescent="0.2">
      <c r="A16" t="s">
        <v>1241</v>
      </c>
      <c r="B16" t="s">
        <v>249</v>
      </c>
      <c r="C16" t="s">
        <v>1</v>
      </c>
    </row>
    <row r="17" spans="1:3" x14ac:dyDescent="0.2">
      <c r="A17" t="s">
        <v>1089</v>
      </c>
      <c r="B17" t="s">
        <v>1494</v>
      </c>
      <c r="C17" t="s">
        <v>5</v>
      </c>
    </row>
    <row r="18" spans="1:3" x14ac:dyDescent="0.2">
      <c r="A18" t="s">
        <v>1386</v>
      </c>
      <c r="B18" t="s">
        <v>1519</v>
      </c>
      <c r="C18" t="s">
        <v>13</v>
      </c>
    </row>
    <row r="19" spans="1:3" x14ac:dyDescent="0.2">
      <c r="A19" t="s">
        <v>1297</v>
      </c>
      <c r="B19" t="s">
        <v>1513</v>
      </c>
      <c r="C19" t="s">
        <v>3</v>
      </c>
    </row>
    <row r="20" spans="1:3" x14ac:dyDescent="0.2">
      <c r="A20" t="s">
        <v>1433</v>
      </c>
      <c r="B20" t="s">
        <v>1523</v>
      </c>
      <c r="C20" t="s">
        <v>2</v>
      </c>
    </row>
    <row r="21" spans="1:3" x14ac:dyDescent="0.2">
      <c r="A21" t="s">
        <v>1300</v>
      </c>
      <c r="B21" t="s">
        <v>1513</v>
      </c>
      <c r="C21" t="s">
        <v>5</v>
      </c>
    </row>
    <row r="22" spans="1:3" x14ac:dyDescent="0.2">
      <c r="A22" t="s">
        <v>1452</v>
      </c>
      <c r="B22" t="s">
        <v>1525</v>
      </c>
      <c r="C22" t="s">
        <v>5</v>
      </c>
    </row>
    <row r="23" spans="1:3" x14ac:dyDescent="0.2">
      <c r="A23" t="s">
        <v>1320</v>
      </c>
      <c r="B23" t="s">
        <v>1515</v>
      </c>
      <c r="C23" t="s">
        <v>1</v>
      </c>
    </row>
    <row r="24" spans="1:3" x14ac:dyDescent="0.2">
      <c r="A24" t="s">
        <v>1320</v>
      </c>
      <c r="B24" t="s">
        <v>1525</v>
      </c>
      <c r="C24" t="s">
        <v>1</v>
      </c>
    </row>
    <row r="25" spans="1:3" x14ac:dyDescent="0.2">
      <c r="A25" t="s">
        <v>1087</v>
      </c>
      <c r="B25" t="s">
        <v>1494</v>
      </c>
      <c r="C25" t="s">
        <v>4</v>
      </c>
    </row>
    <row r="26" spans="1:3" x14ac:dyDescent="0.2">
      <c r="A26" t="s">
        <v>1416</v>
      </c>
      <c r="B26" t="s">
        <v>1522</v>
      </c>
      <c r="C26" t="s">
        <v>5</v>
      </c>
    </row>
    <row r="27" spans="1:3" x14ac:dyDescent="0.2">
      <c r="A27" t="s">
        <v>1455</v>
      </c>
      <c r="B27" t="s">
        <v>1525</v>
      </c>
      <c r="C27" t="s">
        <v>7</v>
      </c>
    </row>
    <row r="28" spans="1:3" x14ac:dyDescent="0.2">
      <c r="A28" t="s">
        <v>1381</v>
      </c>
      <c r="B28" t="s">
        <v>1519</v>
      </c>
      <c r="C28" t="s">
        <v>8</v>
      </c>
    </row>
    <row r="29" spans="1:3" x14ac:dyDescent="0.2">
      <c r="A29" t="s">
        <v>1019</v>
      </c>
      <c r="B29" t="s">
        <v>1488</v>
      </c>
      <c r="C29" t="s">
        <v>2</v>
      </c>
    </row>
    <row r="30" spans="1:3" x14ac:dyDescent="0.2">
      <c r="A30" t="s">
        <v>1195</v>
      </c>
      <c r="B30" t="s">
        <v>1506</v>
      </c>
      <c r="C30" t="s">
        <v>3</v>
      </c>
    </row>
    <row r="31" spans="1:3" x14ac:dyDescent="0.2">
      <c r="A31" t="s">
        <v>1085</v>
      </c>
      <c r="B31" t="s">
        <v>1494</v>
      </c>
      <c r="C31" t="s">
        <v>2</v>
      </c>
    </row>
    <row r="32" spans="1:3" x14ac:dyDescent="0.2">
      <c r="A32" t="s">
        <v>1085</v>
      </c>
      <c r="B32" t="s">
        <v>1506</v>
      </c>
      <c r="C32" t="s">
        <v>1</v>
      </c>
    </row>
    <row r="33" spans="1:3" x14ac:dyDescent="0.2">
      <c r="A33" t="s">
        <v>1085</v>
      </c>
      <c r="B33" t="s">
        <v>1508</v>
      </c>
      <c r="C33" t="s">
        <v>1</v>
      </c>
    </row>
    <row r="34" spans="1:3" x14ac:dyDescent="0.2">
      <c r="A34" t="s">
        <v>1013</v>
      </c>
      <c r="B34" t="s">
        <v>1487</v>
      </c>
      <c r="C34" t="s">
        <v>1</v>
      </c>
    </row>
    <row r="35" spans="1:3" x14ac:dyDescent="0.2">
      <c r="A35" t="s">
        <v>1426</v>
      </c>
      <c r="B35" t="s">
        <v>1522</v>
      </c>
      <c r="C35" t="s">
        <v>19</v>
      </c>
    </row>
    <row r="36" spans="1:3" x14ac:dyDescent="0.2">
      <c r="A36" t="s">
        <v>1426</v>
      </c>
      <c r="B36" t="s">
        <v>1526</v>
      </c>
      <c r="C36" t="s">
        <v>1</v>
      </c>
    </row>
    <row r="37" spans="1:3" x14ac:dyDescent="0.2">
      <c r="A37" t="s">
        <v>1082</v>
      </c>
      <c r="B37" t="s">
        <v>1493</v>
      </c>
      <c r="C37" t="s">
        <v>2</v>
      </c>
    </row>
    <row r="38" spans="1:3" x14ac:dyDescent="0.2">
      <c r="A38" t="s">
        <v>1302</v>
      </c>
      <c r="B38" t="s">
        <v>1513</v>
      </c>
      <c r="C38" t="s">
        <v>6</v>
      </c>
    </row>
    <row r="39" spans="1:3" x14ac:dyDescent="0.2">
      <c r="A39" t="s">
        <v>964</v>
      </c>
      <c r="B39" t="s">
        <v>1484</v>
      </c>
      <c r="C39" t="s">
        <v>1</v>
      </c>
    </row>
    <row r="40" spans="1:3" x14ac:dyDescent="0.2">
      <c r="A40" t="s">
        <v>964</v>
      </c>
      <c r="B40" t="s">
        <v>1484</v>
      </c>
      <c r="C40" t="s">
        <v>2</v>
      </c>
    </row>
    <row r="41" spans="1:3" x14ac:dyDescent="0.2">
      <c r="A41" t="s">
        <v>964</v>
      </c>
      <c r="B41" t="s">
        <v>1513</v>
      </c>
      <c r="C41" t="s">
        <v>12</v>
      </c>
    </row>
    <row r="42" spans="1:3" x14ac:dyDescent="0.2">
      <c r="A42" t="s">
        <v>1282</v>
      </c>
      <c r="B42" t="s">
        <v>1512</v>
      </c>
      <c r="C42" t="s">
        <v>1</v>
      </c>
    </row>
    <row r="43" spans="1:3" x14ac:dyDescent="0.2">
      <c r="A43" t="s">
        <v>1282</v>
      </c>
      <c r="B43" t="s">
        <v>1526</v>
      </c>
      <c r="C43" t="s">
        <v>2</v>
      </c>
    </row>
    <row r="44" spans="1:3" x14ac:dyDescent="0.2">
      <c r="A44" t="s">
        <v>1322</v>
      </c>
      <c r="B44" t="s">
        <v>1515</v>
      </c>
      <c r="C44" t="s">
        <v>2</v>
      </c>
    </row>
    <row r="45" spans="1:3" x14ac:dyDescent="0.2">
      <c r="A45" t="s">
        <v>1243</v>
      </c>
      <c r="B45" t="s">
        <v>249</v>
      </c>
      <c r="C45" t="s">
        <v>2</v>
      </c>
    </row>
    <row r="46" spans="1:3" x14ac:dyDescent="0.2">
      <c r="A46" t="s">
        <v>1138</v>
      </c>
      <c r="B46" t="s">
        <v>1501</v>
      </c>
      <c r="C46" t="s">
        <v>3</v>
      </c>
    </row>
    <row r="47" spans="1:3" x14ac:dyDescent="0.2">
      <c r="A47" t="s">
        <v>1058</v>
      </c>
      <c r="B47" t="s">
        <v>1491</v>
      </c>
      <c r="C47" t="s">
        <v>1</v>
      </c>
    </row>
    <row r="48" spans="1:3" x14ac:dyDescent="0.2">
      <c r="A48" t="s">
        <v>1058</v>
      </c>
      <c r="B48" t="s">
        <v>1497</v>
      </c>
      <c r="C48" t="s">
        <v>1</v>
      </c>
    </row>
    <row r="49" spans="1:3" x14ac:dyDescent="0.2">
      <c r="A49" t="s">
        <v>1058</v>
      </c>
      <c r="B49" t="s">
        <v>1503</v>
      </c>
      <c r="C49" t="s">
        <v>3</v>
      </c>
    </row>
    <row r="50" spans="1:3" x14ac:dyDescent="0.2">
      <c r="A50" t="s">
        <v>1058</v>
      </c>
      <c r="B50" t="s">
        <v>1513</v>
      </c>
      <c r="C50" t="s">
        <v>4</v>
      </c>
    </row>
    <row r="51" spans="1:3" x14ac:dyDescent="0.2">
      <c r="A51" t="s">
        <v>967</v>
      </c>
      <c r="B51" t="s">
        <v>1484</v>
      </c>
      <c r="C51" t="s">
        <v>3</v>
      </c>
    </row>
    <row r="52" spans="1:3" x14ac:dyDescent="0.2">
      <c r="A52" t="s">
        <v>1060</v>
      </c>
      <c r="B52" t="s">
        <v>1491</v>
      </c>
      <c r="C52" t="s">
        <v>2</v>
      </c>
    </row>
    <row r="53" spans="1:3" x14ac:dyDescent="0.2">
      <c r="A53" t="s">
        <v>1060</v>
      </c>
      <c r="B53" t="s">
        <v>1525</v>
      </c>
      <c r="C53" t="s">
        <v>6</v>
      </c>
    </row>
    <row r="54" spans="1:3" x14ac:dyDescent="0.2">
      <c r="A54" t="s">
        <v>1376</v>
      </c>
      <c r="B54" t="s">
        <v>1519</v>
      </c>
      <c r="C54" t="s">
        <v>5</v>
      </c>
    </row>
    <row r="55" spans="1:3" x14ac:dyDescent="0.2">
      <c r="A55" t="s">
        <v>1374</v>
      </c>
      <c r="B55" t="s">
        <v>1519</v>
      </c>
      <c r="C55" t="s">
        <v>4</v>
      </c>
    </row>
    <row r="56" spans="1:3" x14ac:dyDescent="0.2">
      <c r="A56" t="s">
        <v>1448</v>
      </c>
      <c r="B56" t="s">
        <v>1525</v>
      </c>
      <c r="C56" t="s">
        <v>2</v>
      </c>
    </row>
    <row r="57" spans="1:3" x14ac:dyDescent="0.2">
      <c r="A57" t="s">
        <v>1312</v>
      </c>
      <c r="B57" t="s">
        <v>1514</v>
      </c>
      <c r="C57" t="s">
        <v>5</v>
      </c>
    </row>
    <row r="58" spans="1:3" x14ac:dyDescent="0.2">
      <c r="A58" t="s">
        <v>1384</v>
      </c>
      <c r="B58" t="s">
        <v>1519</v>
      </c>
      <c r="C58" t="s">
        <v>12</v>
      </c>
    </row>
    <row r="59" spans="1:3" x14ac:dyDescent="0.2">
      <c r="A59" t="s">
        <v>1308</v>
      </c>
      <c r="B59" t="s">
        <v>1514</v>
      </c>
      <c r="C59" t="s">
        <v>2</v>
      </c>
    </row>
    <row r="60" spans="1:3" x14ac:dyDescent="0.2">
      <c r="A60" t="s">
        <v>1288</v>
      </c>
      <c r="B60" t="s">
        <v>1512</v>
      </c>
      <c r="C60" t="s">
        <v>7</v>
      </c>
    </row>
    <row r="61" spans="1:3" x14ac:dyDescent="0.2">
      <c r="A61" t="s">
        <v>1067</v>
      </c>
      <c r="B61" t="s">
        <v>1492</v>
      </c>
      <c r="C61" t="s">
        <v>1</v>
      </c>
    </row>
    <row r="62" spans="1:3" x14ac:dyDescent="0.2">
      <c r="A62" t="s">
        <v>1067</v>
      </c>
      <c r="B62" t="s">
        <v>1525</v>
      </c>
      <c r="C62" t="s">
        <v>3</v>
      </c>
    </row>
    <row r="63" spans="1:3" x14ac:dyDescent="0.2">
      <c r="A63" t="s">
        <v>1093</v>
      </c>
      <c r="B63" t="s">
        <v>1494</v>
      </c>
      <c r="C63" t="s">
        <v>7</v>
      </c>
    </row>
    <row r="64" spans="1:3" x14ac:dyDescent="0.2">
      <c r="A64" t="s">
        <v>1141</v>
      </c>
      <c r="B64" t="s">
        <v>1501</v>
      </c>
      <c r="C64" t="s">
        <v>5</v>
      </c>
    </row>
    <row r="65" spans="1:3" x14ac:dyDescent="0.2">
      <c r="A65" t="s">
        <v>1062</v>
      </c>
      <c r="B65" t="s">
        <v>1491</v>
      </c>
      <c r="C65" t="s">
        <v>3</v>
      </c>
    </row>
    <row r="66" spans="1:3" x14ac:dyDescent="0.2">
      <c r="A66" t="s">
        <v>1306</v>
      </c>
      <c r="B66" t="s">
        <v>1514</v>
      </c>
      <c r="C66" t="s">
        <v>1</v>
      </c>
    </row>
    <row r="67" spans="1:3" x14ac:dyDescent="0.2">
      <c r="A67" t="s">
        <v>1080</v>
      </c>
      <c r="B67" t="s">
        <v>1493</v>
      </c>
      <c r="C67" t="s">
        <v>1</v>
      </c>
    </row>
    <row r="68" spans="1:3" x14ac:dyDescent="0.2">
      <c r="A68" t="s">
        <v>1247</v>
      </c>
      <c r="B68" t="s">
        <v>249</v>
      </c>
      <c r="C68" t="s">
        <v>4</v>
      </c>
    </row>
    <row r="69" spans="1:3" x14ac:dyDescent="0.2">
      <c r="A69" t="s">
        <v>1247</v>
      </c>
      <c r="B69" t="s">
        <v>1512</v>
      </c>
      <c r="C69" t="s">
        <v>6</v>
      </c>
    </row>
    <row r="70" spans="1:3" x14ac:dyDescent="0.2">
      <c r="A70" t="s">
        <v>1255</v>
      </c>
      <c r="B70" t="s">
        <v>1509</v>
      </c>
      <c r="C70" t="s">
        <v>1</v>
      </c>
    </row>
    <row r="71" spans="1:3" x14ac:dyDescent="0.2">
      <c r="A71" t="s">
        <v>1128</v>
      </c>
      <c r="B71" t="s">
        <v>1499</v>
      </c>
      <c r="C71" t="s">
        <v>3</v>
      </c>
    </row>
    <row r="72" spans="1:3" x14ac:dyDescent="0.2">
      <c r="A72" t="s">
        <v>1418</v>
      </c>
      <c r="B72" t="s">
        <v>1522</v>
      </c>
      <c r="C72" t="s">
        <v>6</v>
      </c>
    </row>
    <row r="73" spans="1:3" x14ac:dyDescent="0.2">
      <c r="A73" t="s">
        <v>1245</v>
      </c>
      <c r="B73" t="s">
        <v>249</v>
      </c>
      <c r="C73" t="s">
        <v>3</v>
      </c>
    </row>
    <row r="74" spans="1:3" x14ac:dyDescent="0.2">
      <c r="A74" t="s">
        <v>1245</v>
      </c>
      <c r="B74" t="s">
        <v>1510</v>
      </c>
      <c r="C74" t="s">
        <v>2</v>
      </c>
    </row>
    <row r="75" spans="1:3" x14ac:dyDescent="0.2">
      <c r="A75" t="s">
        <v>1024</v>
      </c>
      <c r="B75" t="s">
        <v>1488</v>
      </c>
      <c r="C75" t="s">
        <v>8</v>
      </c>
    </row>
    <row r="76" spans="1:3" x14ac:dyDescent="0.2">
      <c r="A76" t="s">
        <v>1024</v>
      </c>
      <c r="B76" t="s">
        <v>1519</v>
      </c>
      <c r="C76" t="s">
        <v>2</v>
      </c>
    </row>
    <row r="77" spans="1:3" x14ac:dyDescent="0.2">
      <c r="A77" t="s">
        <v>1015</v>
      </c>
      <c r="B77" t="s">
        <v>1487</v>
      </c>
      <c r="C77" t="s">
        <v>2</v>
      </c>
    </row>
    <row r="78" spans="1:3" x14ac:dyDescent="0.2">
      <c r="A78" t="s">
        <v>1126</v>
      </c>
      <c r="B78" t="s">
        <v>1499</v>
      </c>
      <c r="C78" t="s">
        <v>2</v>
      </c>
    </row>
    <row r="79" spans="1:3" x14ac:dyDescent="0.2">
      <c r="A79" t="s">
        <v>1126</v>
      </c>
      <c r="B79" t="s">
        <v>1520</v>
      </c>
      <c r="C79" t="s">
        <v>1</v>
      </c>
    </row>
    <row r="80" spans="1:3" x14ac:dyDescent="0.2">
      <c r="A80" t="s">
        <v>1037</v>
      </c>
      <c r="B80" t="s">
        <v>1489</v>
      </c>
      <c r="C80" t="s">
        <v>7</v>
      </c>
    </row>
    <row r="81" spans="1:3" x14ac:dyDescent="0.2">
      <c r="A81" t="s">
        <v>1037</v>
      </c>
      <c r="B81" t="s">
        <v>1491</v>
      </c>
      <c r="C81" t="s">
        <v>4</v>
      </c>
    </row>
    <row r="82" spans="1:3" x14ac:dyDescent="0.2">
      <c r="A82" t="s">
        <v>1026</v>
      </c>
      <c r="B82" t="s">
        <v>1488</v>
      </c>
      <c r="C82" t="s">
        <v>9</v>
      </c>
    </row>
    <row r="83" spans="1:3" x14ac:dyDescent="0.2">
      <c r="A83" t="s">
        <v>1026</v>
      </c>
      <c r="B83" t="s">
        <v>1519</v>
      </c>
      <c r="C83" t="s">
        <v>21</v>
      </c>
    </row>
    <row r="84" spans="1:3" x14ac:dyDescent="0.2">
      <c r="A84" t="s">
        <v>1035</v>
      </c>
      <c r="B84" t="s">
        <v>1489</v>
      </c>
      <c r="C84" t="s">
        <v>5</v>
      </c>
    </row>
    <row r="85" spans="1:3" x14ac:dyDescent="0.2">
      <c r="A85" t="s">
        <v>1035</v>
      </c>
      <c r="B85" t="s">
        <v>1518</v>
      </c>
      <c r="C85" t="s">
        <v>17</v>
      </c>
    </row>
    <row r="86" spans="1:3" x14ac:dyDescent="0.2">
      <c r="A86" t="s">
        <v>1035</v>
      </c>
      <c r="B86" t="s">
        <v>1522</v>
      </c>
      <c r="C86" t="s">
        <v>4</v>
      </c>
    </row>
    <row r="87" spans="1:3" x14ac:dyDescent="0.2">
      <c r="A87" t="s">
        <v>979</v>
      </c>
      <c r="B87" t="s">
        <v>1485</v>
      </c>
      <c r="C87" t="s">
        <v>3</v>
      </c>
    </row>
    <row r="88" spans="1:3" x14ac:dyDescent="0.2">
      <c r="A88" t="s">
        <v>1168</v>
      </c>
      <c r="B88" t="s">
        <v>1503</v>
      </c>
      <c r="C88" t="s">
        <v>7</v>
      </c>
    </row>
    <row r="89" spans="1:3" x14ac:dyDescent="0.2">
      <c r="A89" t="s">
        <v>1168</v>
      </c>
      <c r="B89" t="s">
        <v>1512</v>
      </c>
      <c r="C89" t="s">
        <v>4</v>
      </c>
    </row>
    <row r="90" spans="1:3" x14ac:dyDescent="0.2">
      <c r="A90" t="s">
        <v>1269</v>
      </c>
      <c r="B90" t="s">
        <v>1510</v>
      </c>
      <c r="C90" t="s">
        <v>1</v>
      </c>
    </row>
    <row r="91" spans="1:3" x14ac:dyDescent="0.2">
      <c r="A91" t="s">
        <v>1208</v>
      </c>
      <c r="B91" t="s">
        <v>1507</v>
      </c>
      <c r="C91" t="s">
        <v>2</v>
      </c>
    </row>
    <row r="92" spans="1:3" x14ac:dyDescent="0.2">
      <c r="A92" t="s">
        <v>1208</v>
      </c>
      <c r="B92" t="s">
        <v>1512</v>
      </c>
      <c r="C92" t="s">
        <v>2</v>
      </c>
    </row>
    <row r="93" spans="1:3" x14ac:dyDescent="0.2">
      <c r="A93" t="s">
        <v>1208</v>
      </c>
      <c r="B93" t="s">
        <v>1513</v>
      </c>
      <c r="C93" t="s">
        <v>9</v>
      </c>
    </row>
    <row r="94" spans="1:3" x14ac:dyDescent="0.2">
      <c r="A94" t="s">
        <v>1160</v>
      </c>
      <c r="B94" t="s">
        <v>1503</v>
      </c>
      <c r="C94" t="s">
        <v>2</v>
      </c>
    </row>
    <row r="95" spans="1:3" x14ac:dyDescent="0.2">
      <c r="A95" t="s">
        <v>1160</v>
      </c>
      <c r="B95" t="s">
        <v>1505</v>
      </c>
      <c r="C95" t="s">
        <v>2</v>
      </c>
    </row>
    <row r="96" spans="1:3" x14ac:dyDescent="0.2">
      <c r="A96" t="s">
        <v>1214</v>
      </c>
      <c r="B96" t="s">
        <v>1507</v>
      </c>
      <c r="C96" t="s">
        <v>6</v>
      </c>
    </row>
    <row r="97" spans="1:3" x14ac:dyDescent="0.2">
      <c r="A97" t="s">
        <v>1214</v>
      </c>
      <c r="B97" t="s">
        <v>1518</v>
      </c>
      <c r="C97" t="s">
        <v>18</v>
      </c>
    </row>
    <row r="98" spans="1:3" x14ac:dyDescent="0.2">
      <c r="A98" t="s">
        <v>1214</v>
      </c>
      <c r="B98" t="s">
        <v>1522</v>
      </c>
      <c r="C98" t="s">
        <v>13</v>
      </c>
    </row>
    <row r="99" spans="1:3" x14ac:dyDescent="0.2">
      <c r="A99" t="s">
        <v>1391</v>
      </c>
      <c r="B99" t="s">
        <v>1519</v>
      </c>
      <c r="C99" t="s">
        <v>20</v>
      </c>
    </row>
    <row r="100" spans="1:3" x14ac:dyDescent="0.2">
      <c r="A100" t="s">
        <v>1310</v>
      </c>
      <c r="B100" t="s">
        <v>1514</v>
      </c>
      <c r="C100" t="s">
        <v>3</v>
      </c>
    </row>
    <row r="101" spans="1:3" x14ac:dyDescent="0.2">
      <c r="A101" t="s">
        <v>1310</v>
      </c>
      <c r="B101" t="s">
        <v>1527</v>
      </c>
      <c r="C101" t="s">
        <v>5</v>
      </c>
    </row>
    <row r="102" spans="1:3" x14ac:dyDescent="0.2">
      <c r="A102" t="s">
        <v>1257</v>
      </c>
      <c r="B102" t="s">
        <v>1509</v>
      </c>
      <c r="C102" t="s">
        <v>2</v>
      </c>
    </row>
    <row r="103" spans="1:3" x14ac:dyDescent="0.2">
      <c r="A103" t="s">
        <v>1330</v>
      </c>
      <c r="B103" t="s">
        <v>1515</v>
      </c>
      <c r="C103" t="s">
        <v>6</v>
      </c>
    </row>
    <row r="104" spans="1:3" x14ac:dyDescent="0.2">
      <c r="A104" t="s">
        <v>1047</v>
      </c>
      <c r="B104" t="s">
        <v>1490</v>
      </c>
      <c r="C104" t="s">
        <v>4</v>
      </c>
    </row>
    <row r="105" spans="1:3" x14ac:dyDescent="0.2">
      <c r="A105" t="s">
        <v>1047</v>
      </c>
      <c r="B105" t="s">
        <v>1501</v>
      </c>
      <c r="C105" t="s">
        <v>4</v>
      </c>
    </row>
    <row r="106" spans="1:3" x14ac:dyDescent="0.2">
      <c r="A106" t="s">
        <v>1047</v>
      </c>
      <c r="B106" t="s">
        <v>1523</v>
      </c>
      <c r="C106" t="s">
        <v>7</v>
      </c>
    </row>
    <row r="107" spans="1:3" x14ac:dyDescent="0.2">
      <c r="A107" t="s">
        <v>1203</v>
      </c>
      <c r="B107" t="s">
        <v>1506</v>
      </c>
      <c r="C107" t="s">
        <v>14</v>
      </c>
    </row>
    <row r="108" spans="1:3" x14ac:dyDescent="0.2">
      <c r="A108" t="s">
        <v>1328</v>
      </c>
      <c r="B108" t="s">
        <v>1515</v>
      </c>
      <c r="C108" t="s">
        <v>5</v>
      </c>
    </row>
    <row r="109" spans="1:3" x14ac:dyDescent="0.2">
      <c r="A109" t="s">
        <v>1328</v>
      </c>
      <c r="B109" t="s">
        <v>1519</v>
      </c>
      <c r="C109" t="s">
        <v>17</v>
      </c>
    </row>
    <row r="110" spans="1:3" x14ac:dyDescent="0.2">
      <c r="A110" t="s">
        <v>1328</v>
      </c>
      <c r="B110" t="s">
        <v>1519</v>
      </c>
      <c r="C110" t="s">
        <v>19</v>
      </c>
    </row>
    <row r="111" spans="1:3" x14ac:dyDescent="0.2">
      <c r="A111" t="s">
        <v>1328</v>
      </c>
      <c r="B111" t="s">
        <v>1522</v>
      </c>
      <c r="C111" t="s">
        <v>17</v>
      </c>
    </row>
    <row r="112" spans="1:3" x14ac:dyDescent="0.2">
      <c r="A112" t="s">
        <v>1099</v>
      </c>
      <c r="B112" t="s">
        <v>1495</v>
      </c>
      <c r="C112" t="s">
        <v>2</v>
      </c>
    </row>
    <row r="113" spans="1:3" x14ac:dyDescent="0.2">
      <c r="A113" t="s">
        <v>1099</v>
      </c>
      <c r="B113" t="s">
        <v>1500</v>
      </c>
      <c r="C113" t="s">
        <v>1</v>
      </c>
    </row>
    <row r="114" spans="1:3" x14ac:dyDescent="0.2">
      <c r="A114" t="s">
        <v>997</v>
      </c>
      <c r="B114" t="s">
        <v>1486</v>
      </c>
      <c r="C114" t="s">
        <v>2</v>
      </c>
    </row>
    <row r="115" spans="1:3" x14ac:dyDescent="0.2">
      <c r="A115" t="s">
        <v>1324</v>
      </c>
      <c r="B115" t="s">
        <v>1515</v>
      </c>
      <c r="C115" t="s">
        <v>3</v>
      </c>
    </row>
    <row r="116" spans="1:3" x14ac:dyDescent="0.2">
      <c r="A116" t="s">
        <v>1316</v>
      </c>
      <c r="B116" t="s">
        <v>1514</v>
      </c>
      <c r="C116" t="s">
        <v>7</v>
      </c>
    </row>
    <row r="117" spans="1:3" x14ac:dyDescent="0.2">
      <c r="A117" t="s">
        <v>1130</v>
      </c>
      <c r="B117" t="s">
        <v>1499</v>
      </c>
      <c r="C117" t="s">
        <v>4</v>
      </c>
    </row>
    <row r="118" spans="1:3" x14ac:dyDescent="0.2">
      <c r="A118" t="s">
        <v>1130</v>
      </c>
      <c r="B118" t="s">
        <v>1505</v>
      </c>
      <c r="C118" t="s">
        <v>3</v>
      </c>
    </row>
    <row r="119" spans="1:3" x14ac:dyDescent="0.2">
      <c r="A119" t="s">
        <v>995</v>
      </c>
      <c r="B119" t="s">
        <v>1486</v>
      </c>
      <c r="C119" t="s">
        <v>1</v>
      </c>
    </row>
    <row r="120" spans="1:3" x14ac:dyDescent="0.2">
      <c r="A120" t="s">
        <v>1199</v>
      </c>
      <c r="B120" t="s">
        <v>1506</v>
      </c>
      <c r="C120" t="s">
        <v>5</v>
      </c>
    </row>
    <row r="121" spans="1:3" x14ac:dyDescent="0.2">
      <c r="A121" t="s">
        <v>1199</v>
      </c>
      <c r="B121" t="s">
        <v>249</v>
      </c>
      <c r="C121" t="s">
        <v>5</v>
      </c>
    </row>
    <row r="122" spans="1:3" x14ac:dyDescent="0.2">
      <c r="A122" t="s">
        <v>985</v>
      </c>
      <c r="B122" t="s">
        <v>1485</v>
      </c>
      <c r="C122" t="s">
        <v>6</v>
      </c>
    </row>
    <row r="123" spans="1:3" x14ac:dyDescent="0.2">
      <c r="A123" t="s">
        <v>985</v>
      </c>
      <c r="B123" t="s">
        <v>1488</v>
      </c>
      <c r="C123" t="s">
        <v>5</v>
      </c>
    </row>
    <row r="124" spans="1:3" x14ac:dyDescent="0.2">
      <c r="A124" t="s">
        <v>985</v>
      </c>
      <c r="B124" t="s">
        <v>1522</v>
      </c>
      <c r="C124" t="s">
        <v>3</v>
      </c>
    </row>
    <row r="125" spans="1:3" x14ac:dyDescent="0.2">
      <c r="A125" t="s">
        <v>1132</v>
      </c>
      <c r="B125" t="s">
        <v>1499</v>
      </c>
      <c r="C125" t="s">
        <v>5</v>
      </c>
    </row>
    <row r="126" spans="1:3" x14ac:dyDescent="0.2">
      <c r="A126" t="s">
        <v>1132</v>
      </c>
      <c r="B126" t="s">
        <v>1508</v>
      </c>
      <c r="C126" t="s">
        <v>3</v>
      </c>
    </row>
    <row r="127" spans="1:3" x14ac:dyDescent="0.2">
      <c r="A127" t="s">
        <v>1132</v>
      </c>
      <c r="B127" t="s">
        <v>1523</v>
      </c>
      <c r="C127" t="s">
        <v>6</v>
      </c>
    </row>
    <row r="128" spans="1:3" x14ac:dyDescent="0.2">
      <c r="A128" t="s">
        <v>1132</v>
      </c>
      <c r="B128" t="s">
        <v>1524</v>
      </c>
      <c r="C128" t="s">
        <v>2</v>
      </c>
    </row>
    <row r="129" spans="1:3" x14ac:dyDescent="0.2">
      <c r="A129" t="s">
        <v>1326</v>
      </c>
      <c r="B129" t="s">
        <v>1515</v>
      </c>
      <c r="C129" t="s">
        <v>4</v>
      </c>
    </row>
    <row r="130" spans="1:3" x14ac:dyDescent="0.2">
      <c r="A130" t="s">
        <v>1091</v>
      </c>
      <c r="B130" t="s">
        <v>1494</v>
      </c>
      <c r="C130" t="s">
        <v>6</v>
      </c>
    </row>
    <row r="131" spans="1:3" x14ac:dyDescent="0.2">
      <c r="A131" t="s">
        <v>1091</v>
      </c>
      <c r="B131" t="s">
        <v>1494</v>
      </c>
      <c r="C131" t="s">
        <v>16</v>
      </c>
    </row>
    <row r="132" spans="1:3" x14ac:dyDescent="0.2">
      <c r="A132" t="s">
        <v>1031</v>
      </c>
      <c r="B132" t="s">
        <v>1489</v>
      </c>
      <c r="C132" t="s">
        <v>3</v>
      </c>
    </row>
    <row r="133" spans="1:3" x14ac:dyDescent="0.2">
      <c r="A133" t="s">
        <v>1031</v>
      </c>
      <c r="B133" t="s">
        <v>1519</v>
      </c>
      <c r="C133" t="s">
        <v>9</v>
      </c>
    </row>
    <row r="134" spans="1:3" x14ac:dyDescent="0.2">
      <c r="A134" t="s">
        <v>1459</v>
      </c>
      <c r="B134" t="s">
        <v>1526</v>
      </c>
      <c r="C134" t="s">
        <v>3</v>
      </c>
    </row>
    <row r="135" spans="1:3" x14ac:dyDescent="0.2">
      <c r="A135" t="s">
        <v>1163</v>
      </c>
      <c r="B135" t="s">
        <v>1503</v>
      </c>
      <c r="C135" t="s">
        <v>4</v>
      </c>
    </row>
    <row r="136" spans="1:3" x14ac:dyDescent="0.2">
      <c r="A136" t="s">
        <v>1043</v>
      </c>
      <c r="B136" t="s">
        <v>1490</v>
      </c>
      <c r="C136" t="s">
        <v>2</v>
      </c>
    </row>
    <row r="137" spans="1:3" x14ac:dyDescent="0.2">
      <c r="A137" t="s">
        <v>1043</v>
      </c>
      <c r="B137" t="s">
        <v>1501</v>
      </c>
      <c r="C137" t="s">
        <v>2</v>
      </c>
    </row>
    <row r="138" spans="1:3" x14ac:dyDescent="0.2">
      <c r="A138" t="s">
        <v>1043</v>
      </c>
      <c r="B138" t="s">
        <v>1519</v>
      </c>
      <c r="C138" t="s">
        <v>14</v>
      </c>
    </row>
    <row r="139" spans="1:3" x14ac:dyDescent="0.2">
      <c r="A139" t="s">
        <v>1229</v>
      </c>
      <c r="B139" t="s">
        <v>1508</v>
      </c>
      <c r="C139" t="s">
        <v>6</v>
      </c>
    </row>
    <row r="140" spans="1:3" x14ac:dyDescent="0.2">
      <c r="A140" t="s">
        <v>1229</v>
      </c>
      <c r="B140" t="s">
        <v>1508</v>
      </c>
      <c r="C140" t="s">
        <v>951</v>
      </c>
    </row>
    <row r="141" spans="1:3" x14ac:dyDescent="0.2">
      <c r="A141" t="s">
        <v>1229</v>
      </c>
      <c r="B141" t="s">
        <v>1522</v>
      </c>
      <c r="C141" t="s">
        <v>7</v>
      </c>
    </row>
    <row r="142" spans="1:3" x14ac:dyDescent="0.2">
      <c r="A142" t="s">
        <v>1211</v>
      </c>
      <c r="B142" t="s">
        <v>1507</v>
      </c>
      <c r="C142" t="s">
        <v>4</v>
      </c>
    </row>
    <row r="143" spans="1:3" x14ac:dyDescent="0.2">
      <c r="A143" t="s">
        <v>1221</v>
      </c>
      <c r="B143" t="s">
        <v>1507</v>
      </c>
      <c r="C143" t="s">
        <v>17</v>
      </c>
    </row>
    <row r="144" spans="1:3" x14ac:dyDescent="0.2">
      <c r="A144" t="s">
        <v>1022</v>
      </c>
      <c r="B144" t="s">
        <v>1488</v>
      </c>
      <c r="C144" t="s">
        <v>7</v>
      </c>
    </row>
    <row r="145" spans="1:3" x14ac:dyDescent="0.2">
      <c r="A145" t="s">
        <v>1022</v>
      </c>
      <c r="B145" t="s">
        <v>1503</v>
      </c>
      <c r="C145" t="s">
        <v>6</v>
      </c>
    </row>
    <row r="146" spans="1:3" x14ac:dyDescent="0.2">
      <c r="A146" t="s">
        <v>1022</v>
      </c>
      <c r="B146" t="s">
        <v>1522</v>
      </c>
      <c r="C146" t="s">
        <v>22</v>
      </c>
    </row>
    <row r="147" spans="1:3" x14ac:dyDescent="0.2">
      <c r="A147" t="s">
        <v>1262</v>
      </c>
      <c r="B147" t="s">
        <v>1509</v>
      </c>
      <c r="C147" t="s">
        <v>5</v>
      </c>
    </row>
    <row r="148" spans="1:3" x14ac:dyDescent="0.2">
      <c r="A148" t="s">
        <v>1143</v>
      </c>
      <c r="B148" t="s">
        <v>1501</v>
      </c>
      <c r="C148" t="s">
        <v>6</v>
      </c>
    </row>
    <row r="149" spans="1:3" x14ac:dyDescent="0.2">
      <c r="A149" t="s">
        <v>1143</v>
      </c>
      <c r="B149" t="s">
        <v>1512</v>
      </c>
      <c r="C149" t="s">
        <v>12</v>
      </c>
    </row>
    <row r="150" spans="1:3" x14ac:dyDescent="0.2">
      <c r="A150" t="s">
        <v>1070</v>
      </c>
      <c r="B150" t="s">
        <v>1492</v>
      </c>
      <c r="C150" t="s">
        <v>3</v>
      </c>
    </row>
    <row r="151" spans="1:3" x14ac:dyDescent="0.2">
      <c r="A151" t="s">
        <v>989</v>
      </c>
      <c r="B151" t="s">
        <v>1485</v>
      </c>
      <c r="C151" t="s">
        <v>8</v>
      </c>
    </row>
    <row r="152" spans="1:3" x14ac:dyDescent="0.2">
      <c r="A152" t="s">
        <v>989</v>
      </c>
      <c r="B152" t="s">
        <v>1492</v>
      </c>
      <c r="C152" t="s">
        <v>2</v>
      </c>
    </row>
    <row r="153" spans="1:3" x14ac:dyDescent="0.2">
      <c r="A153" t="s">
        <v>1190</v>
      </c>
      <c r="B153" t="s">
        <v>1505</v>
      </c>
      <c r="C153" t="s">
        <v>8</v>
      </c>
    </row>
    <row r="154" spans="1:3" x14ac:dyDescent="0.2">
      <c r="A154" t="s">
        <v>1190</v>
      </c>
      <c r="B154" t="s">
        <v>1511</v>
      </c>
      <c r="C154" t="s">
        <v>3</v>
      </c>
    </row>
    <row r="155" spans="1:3" x14ac:dyDescent="0.2">
      <c r="A155" t="s">
        <v>1190</v>
      </c>
      <c r="B155" t="s">
        <v>1512</v>
      </c>
      <c r="C155" t="s">
        <v>5</v>
      </c>
    </row>
    <row r="156" spans="1:3" x14ac:dyDescent="0.2">
      <c r="A156" t="s">
        <v>1400</v>
      </c>
      <c r="B156" t="s">
        <v>1520</v>
      </c>
      <c r="C156" t="s">
        <v>7</v>
      </c>
    </row>
    <row r="157" spans="1:3" x14ac:dyDescent="0.2">
      <c r="A157" t="s">
        <v>969</v>
      </c>
      <c r="B157" t="s">
        <v>1484</v>
      </c>
      <c r="C157" t="s">
        <v>4</v>
      </c>
    </row>
    <row r="158" spans="1:3" x14ac:dyDescent="0.2">
      <c r="A158" t="s">
        <v>969</v>
      </c>
      <c r="B158" t="s">
        <v>1486</v>
      </c>
      <c r="C158" t="s">
        <v>4</v>
      </c>
    </row>
    <row r="159" spans="1:3" x14ac:dyDescent="0.2">
      <c r="A159" t="s">
        <v>969</v>
      </c>
      <c r="B159" t="s">
        <v>1508</v>
      </c>
      <c r="C159" t="s">
        <v>17</v>
      </c>
    </row>
    <row r="160" spans="1:3" x14ac:dyDescent="0.2">
      <c r="A160" t="s">
        <v>969</v>
      </c>
      <c r="B160" t="s">
        <v>1512</v>
      </c>
      <c r="C160" t="s">
        <v>8</v>
      </c>
    </row>
    <row r="161" spans="1:3" x14ac:dyDescent="0.2">
      <c r="A161" t="s">
        <v>1201</v>
      </c>
      <c r="B161" t="s">
        <v>1506</v>
      </c>
      <c r="C161" t="s">
        <v>7</v>
      </c>
    </row>
    <row r="162" spans="1:3" x14ac:dyDescent="0.2">
      <c r="A162" t="s">
        <v>1171</v>
      </c>
      <c r="B162" t="s">
        <v>1503</v>
      </c>
      <c r="C162" t="s">
        <v>9</v>
      </c>
    </row>
    <row r="163" spans="1:3" x14ac:dyDescent="0.2">
      <c r="A163" t="s">
        <v>1171</v>
      </c>
      <c r="B163" t="s">
        <v>1510</v>
      </c>
      <c r="C163" t="s">
        <v>19</v>
      </c>
    </row>
    <row r="164" spans="1:3" x14ac:dyDescent="0.2">
      <c r="A164" t="s">
        <v>1267</v>
      </c>
      <c r="B164" t="s">
        <v>1509</v>
      </c>
      <c r="C164" t="s">
        <v>14</v>
      </c>
    </row>
    <row r="165" spans="1:3" x14ac:dyDescent="0.2">
      <c r="A165" t="s">
        <v>1267</v>
      </c>
      <c r="B165" t="s">
        <v>1525</v>
      </c>
      <c r="C165" t="s">
        <v>4</v>
      </c>
    </row>
    <row r="166" spans="1:3" x14ac:dyDescent="0.2">
      <c r="A166" t="s">
        <v>1428</v>
      </c>
      <c r="B166" t="s">
        <v>1522</v>
      </c>
      <c r="C166" t="s">
        <v>20</v>
      </c>
    </row>
    <row r="167" spans="1:3" x14ac:dyDescent="0.2">
      <c r="A167" t="s">
        <v>1379</v>
      </c>
      <c r="B167" t="s">
        <v>1519</v>
      </c>
      <c r="C167" t="s">
        <v>7</v>
      </c>
    </row>
    <row r="168" spans="1:3" x14ac:dyDescent="0.2">
      <c r="A168" t="s">
        <v>1252</v>
      </c>
      <c r="B168" t="s">
        <v>249</v>
      </c>
      <c r="C168" t="s">
        <v>8</v>
      </c>
    </row>
    <row r="169" spans="1:3" x14ac:dyDescent="0.2">
      <c r="A169" t="s">
        <v>1252</v>
      </c>
      <c r="B169" t="s">
        <v>1512</v>
      </c>
      <c r="C169" t="s">
        <v>951</v>
      </c>
    </row>
    <row r="170" spans="1:3" x14ac:dyDescent="0.2">
      <c r="A170" t="s">
        <v>1252</v>
      </c>
      <c r="B170" t="s">
        <v>1518</v>
      </c>
      <c r="C170" t="s">
        <v>15</v>
      </c>
    </row>
    <row r="171" spans="1:3" x14ac:dyDescent="0.2">
      <c r="A171" t="s">
        <v>1072</v>
      </c>
      <c r="B171" t="s">
        <v>1492</v>
      </c>
      <c r="C171" t="s">
        <v>6</v>
      </c>
    </row>
    <row r="172" spans="1:3" x14ac:dyDescent="0.2">
      <c r="A172" t="s">
        <v>981</v>
      </c>
      <c r="B172" t="s">
        <v>1485</v>
      </c>
      <c r="C172" t="s">
        <v>4</v>
      </c>
    </row>
    <row r="173" spans="1:3" x14ac:dyDescent="0.2">
      <c r="A173" t="s">
        <v>981</v>
      </c>
      <c r="B173" t="s">
        <v>1506</v>
      </c>
      <c r="C173" t="s">
        <v>15</v>
      </c>
    </row>
    <row r="174" spans="1:3" x14ac:dyDescent="0.2">
      <c r="A174" t="s">
        <v>1473</v>
      </c>
      <c r="B174" t="s">
        <v>1527</v>
      </c>
      <c r="C174" t="s">
        <v>6</v>
      </c>
    </row>
    <row r="175" spans="1:3" x14ac:dyDescent="0.2">
      <c r="A175" t="s">
        <v>1065</v>
      </c>
      <c r="B175" t="s">
        <v>1491</v>
      </c>
      <c r="C175" t="s">
        <v>5</v>
      </c>
    </row>
    <row r="176" spans="1:3" x14ac:dyDescent="0.2">
      <c r="A176" t="s">
        <v>1065</v>
      </c>
      <c r="B176" t="s">
        <v>1508</v>
      </c>
      <c r="C176" t="s">
        <v>5</v>
      </c>
    </row>
    <row r="177" spans="1:3" x14ac:dyDescent="0.2">
      <c r="A177" t="s">
        <v>1065</v>
      </c>
      <c r="B177" t="s">
        <v>1527</v>
      </c>
      <c r="C177" t="s">
        <v>4</v>
      </c>
    </row>
    <row r="178" spans="1:3" x14ac:dyDescent="0.2">
      <c r="A178" t="s">
        <v>1337</v>
      </c>
      <c r="B178" t="s">
        <v>1515</v>
      </c>
      <c r="C178" t="s">
        <v>18</v>
      </c>
    </row>
    <row r="179" spans="1:3" x14ac:dyDescent="0.2">
      <c r="A179" t="s">
        <v>1314</v>
      </c>
      <c r="B179" t="s">
        <v>1514</v>
      </c>
      <c r="C179" t="s">
        <v>6</v>
      </c>
    </row>
    <row r="180" spans="1:3" x14ac:dyDescent="0.2">
      <c r="A180" t="s">
        <v>1314</v>
      </c>
      <c r="B180" t="s">
        <v>1523</v>
      </c>
      <c r="C180" t="s">
        <v>8</v>
      </c>
    </row>
    <row r="181" spans="1:3" x14ac:dyDescent="0.2">
      <c r="A181" t="s">
        <v>1443</v>
      </c>
      <c r="B181" t="s">
        <v>1524</v>
      </c>
      <c r="C181" t="s">
        <v>1</v>
      </c>
    </row>
    <row r="182" spans="1:3" x14ac:dyDescent="0.2">
      <c r="A182" t="s">
        <v>1074</v>
      </c>
      <c r="B182" t="s">
        <v>1492</v>
      </c>
      <c r="C182" t="s">
        <v>7</v>
      </c>
    </row>
    <row r="183" spans="1:3" x14ac:dyDescent="0.2">
      <c r="A183" t="s">
        <v>991</v>
      </c>
      <c r="B183" t="s">
        <v>1485</v>
      </c>
      <c r="C183" t="s">
        <v>13</v>
      </c>
    </row>
    <row r="184" spans="1:3" x14ac:dyDescent="0.2">
      <c r="A184" t="s">
        <v>991</v>
      </c>
      <c r="B184" t="s">
        <v>249</v>
      </c>
      <c r="C184" t="s">
        <v>6</v>
      </c>
    </row>
    <row r="185" spans="1:3" x14ac:dyDescent="0.2">
      <c r="A185" t="s">
        <v>1276</v>
      </c>
      <c r="B185" t="s">
        <v>1511</v>
      </c>
      <c r="C185" t="s">
        <v>2</v>
      </c>
    </row>
    <row r="186" spans="1:3" x14ac:dyDescent="0.2">
      <c r="A186" t="s">
        <v>1033</v>
      </c>
      <c r="B186" t="s">
        <v>1489</v>
      </c>
      <c r="C186" t="s">
        <v>4</v>
      </c>
    </row>
    <row r="187" spans="1:3" x14ac:dyDescent="0.2">
      <c r="A187" t="s">
        <v>1033</v>
      </c>
      <c r="B187" t="s">
        <v>1494</v>
      </c>
      <c r="C187" t="s">
        <v>19</v>
      </c>
    </row>
    <row r="188" spans="1:3" x14ac:dyDescent="0.2">
      <c r="A188" t="s">
        <v>1033</v>
      </c>
      <c r="B188" t="s">
        <v>1521</v>
      </c>
      <c r="C188" t="s">
        <v>3</v>
      </c>
    </row>
    <row r="189" spans="1:3" x14ac:dyDescent="0.2">
      <c r="A189" t="s">
        <v>1033</v>
      </c>
      <c r="B189" t="s">
        <v>1523</v>
      </c>
      <c r="C189" t="s">
        <v>13</v>
      </c>
    </row>
    <row r="190" spans="1:3" x14ac:dyDescent="0.2">
      <c r="A190" t="s">
        <v>1206</v>
      </c>
      <c r="B190" t="s">
        <v>1507</v>
      </c>
      <c r="C190" t="s">
        <v>1</v>
      </c>
    </row>
    <row r="191" spans="1:3" x14ac:dyDescent="0.2">
      <c r="A191" t="s">
        <v>1206</v>
      </c>
      <c r="B191" t="s">
        <v>1514</v>
      </c>
      <c r="C191" t="s">
        <v>14</v>
      </c>
    </row>
    <row r="192" spans="1:3" x14ac:dyDescent="0.2">
      <c r="A192" t="s">
        <v>1029</v>
      </c>
      <c r="B192" t="s">
        <v>1489</v>
      </c>
      <c r="C192" t="s">
        <v>2</v>
      </c>
    </row>
    <row r="193" spans="1:3" x14ac:dyDescent="0.2">
      <c r="A193" t="s">
        <v>1422</v>
      </c>
      <c r="B193" t="s">
        <v>1522</v>
      </c>
      <c r="C193" t="s">
        <v>15</v>
      </c>
    </row>
    <row r="194" spans="1:3" x14ac:dyDescent="0.2">
      <c r="A194" t="s">
        <v>1078</v>
      </c>
      <c r="B194" t="s">
        <v>1492</v>
      </c>
      <c r="C194" t="s">
        <v>9</v>
      </c>
    </row>
    <row r="195" spans="1:3" x14ac:dyDescent="0.2">
      <c r="A195" t="s">
        <v>1078</v>
      </c>
      <c r="B195" t="s">
        <v>1496</v>
      </c>
      <c r="C195" t="s">
        <v>2</v>
      </c>
    </row>
    <row r="196" spans="1:3" x14ac:dyDescent="0.2">
      <c r="A196" t="s">
        <v>1078</v>
      </c>
      <c r="B196" t="s">
        <v>249</v>
      </c>
      <c r="C196" t="s">
        <v>7</v>
      </c>
    </row>
    <row r="197" spans="1:3" x14ac:dyDescent="0.2">
      <c r="A197" t="s">
        <v>1197</v>
      </c>
      <c r="B197" t="s">
        <v>1506</v>
      </c>
      <c r="C197" t="s">
        <v>4</v>
      </c>
    </row>
    <row r="198" spans="1:3" x14ac:dyDescent="0.2">
      <c r="A198" t="s">
        <v>1197</v>
      </c>
      <c r="B198" t="s">
        <v>1507</v>
      </c>
      <c r="C198" t="s">
        <v>7</v>
      </c>
    </row>
    <row r="199" spans="1:3" x14ac:dyDescent="0.2">
      <c r="A199" t="s">
        <v>1197</v>
      </c>
      <c r="B199" t="s">
        <v>1514</v>
      </c>
      <c r="C199" t="s">
        <v>8</v>
      </c>
    </row>
    <row r="200" spans="1:3" x14ac:dyDescent="0.2">
      <c r="A200" t="s">
        <v>1197</v>
      </c>
      <c r="B200" t="s">
        <v>1520</v>
      </c>
      <c r="C200" t="s">
        <v>14</v>
      </c>
    </row>
    <row r="201" spans="1:3" x14ac:dyDescent="0.2">
      <c r="A201" t="s">
        <v>1197</v>
      </c>
      <c r="B201" t="s">
        <v>1523</v>
      </c>
      <c r="C201" t="s">
        <v>5</v>
      </c>
    </row>
    <row r="202" spans="1:3" x14ac:dyDescent="0.2">
      <c r="A202" t="s">
        <v>1235</v>
      </c>
      <c r="B202" t="s">
        <v>1508</v>
      </c>
      <c r="C202" t="s">
        <v>15</v>
      </c>
    </row>
    <row r="203" spans="1:3" x14ac:dyDescent="0.2">
      <c r="A203" t="s">
        <v>1235</v>
      </c>
      <c r="B203" t="s">
        <v>1520</v>
      </c>
      <c r="C203" t="s">
        <v>15</v>
      </c>
    </row>
    <row r="204" spans="1:3" x14ac:dyDescent="0.2">
      <c r="A204" t="s">
        <v>1264</v>
      </c>
      <c r="B204" t="s">
        <v>1509</v>
      </c>
      <c r="C204" t="s">
        <v>6</v>
      </c>
    </row>
    <row r="205" spans="1:3" x14ac:dyDescent="0.2">
      <c r="A205" t="s">
        <v>1124</v>
      </c>
      <c r="B205" t="s">
        <v>1498</v>
      </c>
      <c r="C205" t="s">
        <v>4</v>
      </c>
    </row>
    <row r="206" spans="1:3" x14ac:dyDescent="0.2">
      <c r="A206" t="s">
        <v>1041</v>
      </c>
      <c r="B206" t="s">
        <v>1490</v>
      </c>
      <c r="C206" t="s">
        <v>1</v>
      </c>
    </row>
    <row r="207" spans="1:3" x14ac:dyDescent="0.2">
      <c r="A207" t="s">
        <v>1041</v>
      </c>
      <c r="B207" t="s">
        <v>1503</v>
      </c>
      <c r="C207" t="s">
        <v>23</v>
      </c>
    </row>
    <row r="208" spans="1:3" x14ac:dyDescent="0.2">
      <c r="A208" t="s">
        <v>1039</v>
      </c>
      <c r="B208" t="s">
        <v>1489</v>
      </c>
      <c r="C208" t="s">
        <v>18</v>
      </c>
    </row>
    <row r="209" spans="1:3" x14ac:dyDescent="0.2">
      <c r="A209" t="s">
        <v>1259</v>
      </c>
      <c r="B209" t="s">
        <v>1509</v>
      </c>
      <c r="C209" t="s">
        <v>3</v>
      </c>
    </row>
    <row r="210" spans="1:3" x14ac:dyDescent="0.2">
      <c r="A210" t="s">
        <v>1259</v>
      </c>
      <c r="B210" t="s">
        <v>1523</v>
      </c>
      <c r="C210" t="s">
        <v>16</v>
      </c>
    </row>
    <row r="211" spans="1:3" x14ac:dyDescent="0.2">
      <c r="A211" t="s">
        <v>1233</v>
      </c>
      <c r="B211" t="s">
        <v>1508</v>
      </c>
      <c r="C211" t="s">
        <v>13</v>
      </c>
    </row>
    <row r="212" spans="1:3" x14ac:dyDescent="0.2">
      <c r="A212" t="s">
        <v>1233</v>
      </c>
      <c r="B212" t="s">
        <v>1527</v>
      </c>
      <c r="C212" t="s">
        <v>2</v>
      </c>
    </row>
    <row r="213" spans="1:3" x14ac:dyDescent="0.2">
      <c r="A213" t="s">
        <v>1347</v>
      </c>
      <c r="B213" t="s">
        <v>1517</v>
      </c>
      <c r="C213" t="s">
        <v>7</v>
      </c>
    </row>
    <row r="214" spans="1:3" x14ac:dyDescent="0.2">
      <c r="A214" t="s">
        <v>1347</v>
      </c>
      <c r="B214" t="s">
        <v>1519</v>
      </c>
      <c r="C214" t="s">
        <v>6</v>
      </c>
    </row>
    <row r="215" spans="1:3" x14ac:dyDescent="0.2">
      <c r="A215" t="s">
        <v>1011</v>
      </c>
      <c r="B215" t="s">
        <v>1487</v>
      </c>
      <c r="C215" t="s">
        <v>952</v>
      </c>
    </row>
    <row r="216" spans="1:3" x14ac:dyDescent="0.2">
      <c r="A216" t="s">
        <v>1011</v>
      </c>
      <c r="B216" t="s">
        <v>1502</v>
      </c>
      <c r="C216" t="s">
        <v>2</v>
      </c>
    </row>
    <row r="217" spans="1:3" x14ac:dyDescent="0.2">
      <c r="A217" t="s">
        <v>1158</v>
      </c>
      <c r="B217" t="s">
        <v>1503</v>
      </c>
      <c r="C217" t="s">
        <v>1</v>
      </c>
    </row>
    <row r="218" spans="1:3" x14ac:dyDescent="0.2">
      <c r="A218" t="s">
        <v>1158</v>
      </c>
      <c r="B218" t="s">
        <v>1523</v>
      </c>
      <c r="C218" t="s">
        <v>3</v>
      </c>
    </row>
    <row r="219" spans="1:3" x14ac:dyDescent="0.2">
      <c r="A219" t="s">
        <v>1158</v>
      </c>
      <c r="B219" t="s">
        <v>1527</v>
      </c>
      <c r="C219" t="s">
        <v>3</v>
      </c>
    </row>
    <row r="220" spans="1:3" x14ac:dyDescent="0.2">
      <c r="A220" t="s">
        <v>993</v>
      </c>
      <c r="B220" t="s">
        <v>1486</v>
      </c>
      <c r="C220">
        <v>88</v>
      </c>
    </row>
    <row r="221" spans="1:3" x14ac:dyDescent="0.2">
      <c r="A221" t="s">
        <v>1395</v>
      </c>
      <c r="B221" t="s">
        <v>1520</v>
      </c>
      <c r="C221" t="s">
        <v>2</v>
      </c>
    </row>
    <row r="222" spans="1:3" x14ac:dyDescent="0.2">
      <c r="A222" t="s">
        <v>1045</v>
      </c>
      <c r="B222" t="s">
        <v>1490</v>
      </c>
      <c r="C222" t="s">
        <v>3</v>
      </c>
    </row>
    <row r="223" spans="1:3" x14ac:dyDescent="0.2">
      <c r="A223" t="s">
        <v>1045</v>
      </c>
      <c r="B223" t="s">
        <v>1497</v>
      </c>
      <c r="C223" t="s">
        <v>2</v>
      </c>
    </row>
    <row r="224" spans="1:3" x14ac:dyDescent="0.2">
      <c r="A224" t="s">
        <v>1343</v>
      </c>
      <c r="B224" t="s">
        <v>1517</v>
      </c>
      <c r="C224" t="s">
        <v>3</v>
      </c>
    </row>
    <row r="225" spans="1:3" x14ac:dyDescent="0.2">
      <c r="A225" t="s">
        <v>977</v>
      </c>
      <c r="B225" t="s">
        <v>1485</v>
      </c>
      <c r="C225" t="s">
        <v>2</v>
      </c>
    </row>
    <row r="226" spans="1:3" x14ac:dyDescent="0.2">
      <c r="A226" t="s">
        <v>977</v>
      </c>
      <c r="B226" t="s">
        <v>1509</v>
      </c>
      <c r="C226" t="s">
        <v>7</v>
      </c>
    </row>
    <row r="227" spans="1:3" x14ac:dyDescent="0.2">
      <c r="A227" t="s">
        <v>977</v>
      </c>
      <c r="B227" t="s">
        <v>1520</v>
      </c>
      <c r="C227" t="s">
        <v>5</v>
      </c>
    </row>
    <row r="228" spans="1:3" x14ac:dyDescent="0.2">
      <c r="A228" t="s">
        <v>1007</v>
      </c>
      <c r="B228" t="s">
        <v>1486</v>
      </c>
      <c r="C228" t="s">
        <v>13</v>
      </c>
    </row>
    <row r="229" spans="1:3" x14ac:dyDescent="0.2">
      <c r="A229" t="s">
        <v>1007</v>
      </c>
      <c r="B229" t="s">
        <v>1490</v>
      </c>
      <c r="C229" t="s">
        <v>6</v>
      </c>
    </row>
    <row r="230" spans="1:3" x14ac:dyDescent="0.2">
      <c r="A230" t="s">
        <v>1177</v>
      </c>
      <c r="B230" t="s">
        <v>1503</v>
      </c>
      <c r="C230" t="s">
        <v>15</v>
      </c>
    </row>
    <row r="231" spans="1:3" x14ac:dyDescent="0.2">
      <c r="A231" t="s">
        <v>1177</v>
      </c>
      <c r="B231" t="s">
        <v>1507</v>
      </c>
      <c r="C231" t="s">
        <v>3</v>
      </c>
    </row>
    <row r="232" spans="1:3" x14ac:dyDescent="0.2">
      <c r="A232" t="s">
        <v>1332</v>
      </c>
      <c r="B232" t="s">
        <v>1515</v>
      </c>
      <c r="C232" t="s">
        <v>7</v>
      </c>
    </row>
    <row r="233" spans="1:3" x14ac:dyDescent="0.2">
      <c r="A233" t="s">
        <v>1332</v>
      </c>
      <c r="B233" t="s">
        <v>1523</v>
      </c>
      <c r="C233" t="s">
        <v>4</v>
      </c>
    </row>
    <row r="234" spans="1:3" x14ac:dyDescent="0.2">
      <c r="A234" t="s">
        <v>1002</v>
      </c>
      <c r="B234" t="s">
        <v>1486</v>
      </c>
      <c r="C234" t="s">
        <v>5</v>
      </c>
    </row>
    <row r="235" spans="1:3" x14ac:dyDescent="0.2">
      <c r="A235" t="s">
        <v>1002</v>
      </c>
      <c r="B235" t="s">
        <v>1501</v>
      </c>
      <c r="C235" t="s">
        <v>12</v>
      </c>
    </row>
    <row r="236" spans="1:3" x14ac:dyDescent="0.2">
      <c r="A236" t="s">
        <v>1002</v>
      </c>
      <c r="B236" t="s">
        <v>1502</v>
      </c>
      <c r="C236" t="s">
        <v>1</v>
      </c>
    </row>
    <row r="237" spans="1:3" x14ac:dyDescent="0.2">
      <c r="A237" t="s">
        <v>1002</v>
      </c>
      <c r="B237" t="s">
        <v>1522</v>
      </c>
      <c r="C237" t="s">
        <v>16</v>
      </c>
    </row>
    <row r="238" spans="1:3" x14ac:dyDescent="0.2">
      <c r="A238" t="s">
        <v>1147</v>
      </c>
      <c r="B238" t="s">
        <v>1501</v>
      </c>
      <c r="C238" t="s">
        <v>9</v>
      </c>
    </row>
    <row r="239" spans="1:3" x14ac:dyDescent="0.2">
      <c r="A239" t="s">
        <v>1219</v>
      </c>
      <c r="B239" t="s">
        <v>1507</v>
      </c>
      <c r="C239" t="s">
        <v>9</v>
      </c>
    </row>
    <row r="240" spans="1:3" x14ac:dyDescent="0.2">
      <c r="A240" t="s">
        <v>1234</v>
      </c>
      <c r="B240" t="s">
        <v>1508</v>
      </c>
      <c r="C240" t="s">
        <v>14</v>
      </c>
    </row>
    <row r="241" spans="1:3" x14ac:dyDescent="0.2">
      <c r="A241" t="s">
        <v>1234</v>
      </c>
      <c r="B241" t="s">
        <v>1509</v>
      </c>
      <c r="C241" t="s">
        <v>4</v>
      </c>
    </row>
    <row r="242" spans="1:3" x14ac:dyDescent="0.2">
      <c r="A242" t="s">
        <v>1412</v>
      </c>
      <c r="B242" t="s">
        <v>1521</v>
      </c>
      <c r="C242" t="s">
        <v>4</v>
      </c>
    </row>
    <row r="243" spans="1:3" x14ac:dyDescent="0.2">
      <c r="A243" t="s">
        <v>1165</v>
      </c>
      <c r="B243" t="s">
        <v>1503</v>
      </c>
      <c r="C243" t="s">
        <v>5</v>
      </c>
    </row>
    <row r="244" spans="1:3" x14ac:dyDescent="0.2">
      <c r="A244" t="s">
        <v>1165</v>
      </c>
      <c r="B244" t="s">
        <v>1515</v>
      </c>
      <c r="C244" t="s">
        <v>16</v>
      </c>
    </row>
    <row r="245" spans="1:3" x14ac:dyDescent="0.2">
      <c r="A245" t="s">
        <v>999</v>
      </c>
      <c r="B245" t="s">
        <v>1486</v>
      </c>
      <c r="C245" t="s">
        <v>3</v>
      </c>
    </row>
    <row r="246" spans="1:3" x14ac:dyDescent="0.2">
      <c r="A246" t="s">
        <v>999</v>
      </c>
      <c r="B246" t="s">
        <v>1497</v>
      </c>
      <c r="C246" t="s">
        <v>3</v>
      </c>
    </row>
    <row r="247" spans="1:3" x14ac:dyDescent="0.2">
      <c r="A247" t="s">
        <v>999</v>
      </c>
      <c r="B247" t="s">
        <v>1503</v>
      </c>
      <c r="C247" t="s">
        <v>13</v>
      </c>
    </row>
    <row r="248" spans="1:3" x14ac:dyDescent="0.2">
      <c r="A248" t="s">
        <v>1397</v>
      </c>
      <c r="B248" t="s">
        <v>1520</v>
      </c>
      <c r="C248" t="s">
        <v>3</v>
      </c>
    </row>
    <row r="249" spans="1:3" x14ac:dyDescent="0.2">
      <c r="A249" t="s">
        <v>1217</v>
      </c>
      <c r="B249" t="s">
        <v>1507</v>
      </c>
      <c r="C249" t="s">
        <v>8</v>
      </c>
    </row>
    <row r="250" spans="1:3" x14ac:dyDescent="0.2">
      <c r="A250" t="s">
        <v>971</v>
      </c>
      <c r="B250" t="s">
        <v>1484</v>
      </c>
      <c r="C250" t="s">
        <v>14</v>
      </c>
    </row>
    <row r="251" spans="1:3" x14ac:dyDescent="0.2">
      <c r="A251" t="s">
        <v>971</v>
      </c>
      <c r="B251" t="s">
        <v>1503</v>
      </c>
      <c r="C251" t="s">
        <v>12</v>
      </c>
    </row>
    <row r="252" spans="1:3" x14ac:dyDescent="0.2">
      <c r="A252" t="s">
        <v>1231</v>
      </c>
      <c r="B252" t="s">
        <v>1508</v>
      </c>
      <c r="C252" t="s">
        <v>8</v>
      </c>
    </row>
    <row r="253" spans="1:3" x14ac:dyDescent="0.2">
      <c r="A253" t="s">
        <v>1231</v>
      </c>
      <c r="B253" t="s">
        <v>249</v>
      </c>
      <c r="C253" t="s">
        <v>14</v>
      </c>
    </row>
    <row r="254" spans="1:3" x14ac:dyDescent="0.2">
      <c r="A254" t="s">
        <v>1145</v>
      </c>
      <c r="B254" t="s">
        <v>1501</v>
      </c>
      <c r="C254" t="s">
        <v>7</v>
      </c>
    </row>
    <row r="255" spans="1:3" x14ac:dyDescent="0.2">
      <c r="A255" t="s">
        <v>1145</v>
      </c>
      <c r="B255" t="s">
        <v>1507</v>
      </c>
      <c r="C255" t="s">
        <v>20</v>
      </c>
    </row>
    <row r="256" spans="1:3" x14ac:dyDescent="0.2">
      <c r="A256" t="s">
        <v>1145</v>
      </c>
      <c r="B256" t="s">
        <v>1527</v>
      </c>
      <c r="C256" t="s">
        <v>7</v>
      </c>
    </row>
    <row r="257" spans="1:3" x14ac:dyDescent="0.2">
      <c r="A257" t="s">
        <v>987</v>
      </c>
      <c r="B257" t="s">
        <v>1485</v>
      </c>
      <c r="C257" t="s">
        <v>7</v>
      </c>
    </row>
    <row r="258" spans="1:3" x14ac:dyDescent="0.2">
      <c r="A258" t="s">
        <v>1232</v>
      </c>
      <c r="B258" t="s">
        <v>1508</v>
      </c>
      <c r="C258" t="s">
        <v>9</v>
      </c>
    </row>
    <row r="259" spans="1:3" x14ac:dyDescent="0.2">
      <c r="A259" t="s">
        <v>1232</v>
      </c>
      <c r="B259" t="s">
        <v>1510</v>
      </c>
      <c r="C259" t="s">
        <v>3</v>
      </c>
    </row>
    <row r="260" spans="1:3" x14ac:dyDescent="0.2">
      <c r="A260" t="s">
        <v>1180</v>
      </c>
      <c r="B260" t="s">
        <v>1504</v>
      </c>
      <c r="C260" t="s">
        <v>1</v>
      </c>
    </row>
    <row r="261" spans="1:3" x14ac:dyDescent="0.2">
      <c r="A261" t="s">
        <v>1180</v>
      </c>
      <c r="B261" t="s">
        <v>1507</v>
      </c>
      <c r="C261" t="s">
        <v>5</v>
      </c>
    </row>
    <row r="262" spans="1:3" x14ac:dyDescent="0.2">
      <c r="A262" t="s">
        <v>1106</v>
      </c>
      <c r="B262" t="s">
        <v>1496</v>
      </c>
      <c r="C262" t="s">
        <v>4</v>
      </c>
    </row>
    <row r="263" spans="1:3" x14ac:dyDescent="0.2">
      <c r="A263" t="s">
        <v>1009</v>
      </c>
      <c r="B263" t="s">
        <v>1486</v>
      </c>
      <c r="C263" t="s">
        <v>20</v>
      </c>
    </row>
    <row r="264" spans="1:3" x14ac:dyDescent="0.2">
      <c r="A264" t="s">
        <v>1009</v>
      </c>
      <c r="B264" t="s">
        <v>1503</v>
      </c>
      <c r="C264" t="s">
        <v>8</v>
      </c>
    </row>
    <row r="265" spans="1:3" x14ac:dyDescent="0.2">
      <c r="A265" t="s">
        <v>1009</v>
      </c>
      <c r="B265" t="s">
        <v>1517</v>
      </c>
      <c r="C265" t="s">
        <v>953</v>
      </c>
    </row>
    <row r="266" spans="1:3" x14ac:dyDescent="0.2">
      <c r="A266" t="s">
        <v>1009</v>
      </c>
      <c r="B266" t="s">
        <v>1524</v>
      </c>
      <c r="C266" t="s">
        <v>3</v>
      </c>
    </row>
    <row r="267" spans="1:3" x14ac:dyDescent="0.2">
      <c r="A267" t="s">
        <v>983</v>
      </c>
      <c r="B267" t="s">
        <v>1485</v>
      </c>
      <c r="C267" t="s">
        <v>5</v>
      </c>
    </row>
    <row r="268" spans="1:3" x14ac:dyDescent="0.2">
      <c r="A268" t="s">
        <v>983</v>
      </c>
      <c r="B268" t="s">
        <v>1486</v>
      </c>
      <c r="C268" t="s">
        <v>7</v>
      </c>
    </row>
    <row r="269" spans="1:3" x14ac:dyDescent="0.2">
      <c r="A269" t="s">
        <v>983</v>
      </c>
      <c r="B269" t="s">
        <v>1496</v>
      </c>
      <c r="C269" t="s">
        <v>9</v>
      </c>
    </row>
    <row r="270" spans="1:3" x14ac:dyDescent="0.2">
      <c r="A270" t="s">
        <v>1156</v>
      </c>
      <c r="B270" t="s">
        <v>1502</v>
      </c>
      <c r="C270" t="s">
        <v>5</v>
      </c>
    </row>
    <row r="271" spans="1:3" x14ac:dyDescent="0.2">
      <c r="A271" t="s">
        <v>1156</v>
      </c>
      <c r="B271" t="s">
        <v>1527</v>
      </c>
      <c r="C271" t="s">
        <v>951</v>
      </c>
    </row>
    <row r="272" spans="1:3" x14ac:dyDescent="0.2">
      <c r="A272" t="s">
        <v>1334</v>
      </c>
      <c r="B272" t="s">
        <v>1515</v>
      </c>
      <c r="C272" t="s">
        <v>15</v>
      </c>
    </row>
    <row r="273" spans="1:3" x14ac:dyDescent="0.2">
      <c r="A273" t="s">
        <v>1050</v>
      </c>
      <c r="B273" t="s">
        <v>1490</v>
      </c>
      <c r="C273" t="s">
        <v>8</v>
      </c>
    </row>
    <row r="274" spans="1:3" x14ac:dyDescent="0.2">
      <c r="A274" t="s">
        <v>1119</v>
      </c>
      <c r="B274" t="s">
        <v>1498</v>
      </c>
      <c r="C274" t="s">
        <v>1</v>
      </c>
    </row>
    <row r="275" spans="1:3" x14ac:dyDescent="0.2">
      <c r="A275" t="s">
        <v>1119</v>
      </c>
      <c r="B275" t="s">
        <v>1498</v>
      </c>
      <c r="C275" t="s">
        <v>3</v>
      </c>
    </row>
    <row r="276" spans="1:3" x14ac:dyDescent="0.2">
      <c r="A276" t="s">
        <v>1403</v>
      </c>
      <c r="B276" t="s">
        <v>1520</v>
      </c>
      <c r="C276" t="s">
        <v>12</v>
      </c>
    </row>
    <row r="277" spans="1:3" x14ac:dyDescent="0.2">
      <c r="A277" t="s">
        <v>1056</v>
      </c>
      <c r="B277" t="s">
        <v>1490</v>
      </c>
      <c r="C277" t="s">
        <v>953</v>
      </c>
    </row>
    <row r="278" spans="1:3" x14ac:dyDescent="0.2">
      <c r="A278" t="s">
        <v>1237</v>
      </c>
      <c r="B278" t="s">
        <v>1508</v>
      </c>
      <c r="C278" t="s">
        <v>21</v>
      </c>
    </row>
    <row r="279" spans="1:3" x14ac:dyDescent="0.2">
      <c r="A279" t="s">
        <v>1350</v>
      </c>
      <c r="B279" t="s">
        <v>1517</v>
      </c>
      <c r="C279" t="s">
        <v>9</v>
      </c>
    </row>
    <row r="280" spans="1:3" x14ac:dyDescent="0.2">
      <c r="A280" t="s">
        <v>1054</v>
      </c>
      <c r="B280" t="s">
        <v>1490</v>
      </c>
      <c r="C280" t="s">
        <v>954</v>
      </c>
    </row>
    <row r="281" spans="1:3" x14ac:dyDescent="0.2">
      <c r="A281" t="s">
        <v>1054</v>
      </c>
      <c r="B281" t="s">
        <v>1497</v>
      </c>
      <c r="C281" t="s">
        <v>8</v>
      </c>
    </row>
    <row r="282" spans="1:3" x14ac:dyDescent="0.2">
      <c r="A282" t="s">
        <v>1114</v>
      </c>
      <c r="B282" t="s">
        <v>1497</v>
      </c>
      <c r="C282" t="s">
        <v>5</v>
      </c>
    </row>
    <row r="283" spans="1:3" x14ac:dyDescent="0.2">
      <c r="A283" t="s">
        <v>1228</v>
      </c>
      <c r="B283" t="s">
        <v>1508</v>
      </c>
      <c r="C283" t="s">
        <v>4</v>
      </c>
    </row>
    <row r="284" spans="1:3" x14ac:dyDescent="0.2">
      <c r="A284" t="s">
        <v>1223</v>
      </c>
      <c r="B284" t="s">
        <v>1507</v>
      </c>
      <c r="C284" t="s">
        <v>19</v>
      </c>
    </row>
    <row r="285" spans="1:3" x14ac:dyDescent="0.2">
      <c r="A285" t="s">
        <v>1076</v>
      </c>
      <c r="B285" t="s">
        <v>1492</v>
      </c>
      <c r="C285" t="s">
        <v>8</v>
      </c>
    </row>
    <row r="286" spans="1:3" x14ac:dyDescent="0.2">
      <c r="A286" t="s">
        <v>1462</v>
      </c>
      <c r="B286" t="s">
        <v>1526</v>
      </c>
      <c r="C286" t="s">
        <v>5</v>
      </c>
    </row>
    <row r="287" spans="1:3" x14ac:dyDescent="0.2">
      <c r="A287" t="s">
        <v>1101</v>
      </c>
      <c r="B287" t="s">
        <v>1496</v>
      </c>
      <c r="C287" t="s">
        <v>1</v>
      </c>
    </row>
    <row r="288" spans="1:3" x14ac:dyDescent="0.2">
      <c r="A288" t="s">
        <v>1226</v>
      </c>
      <c r="B288" t="s">
        <v>1507</v>
      </c>
      <c r="C288" t="s">
        <v>22</v>
      </c>
    </row>
    <row r="289" spans="1:3" x14ac:dyDescent="0.2">
      <c r="A289" t="s">
        <v>1226</v>
      </c>
      <c r="B289" t="s">
        <v>1517</v>
      </c>
      <c r="C289" t="s">
        <v>16</v>
      </c>
    </row>
    <row r="290" spans="1:3" x14ac:dyDescent="0.2">
      <c r="A290" t="s">
        <v>1152</v>
      </c>
      <c r="B290" t="s">
        <v>1502</v>
      </c>
      <c r="C290" t="s">
        <v>3</v>
      </c>
    </row>
    <row r="291" spans="1:3" x14ac:dyDescent="0.2">
      <c r="A291" t="s">
        <v>1052</v>
      </c>
      <c r="B291" t="s">
        <v>1490</v>
      </c>
      <c r="C291" t="s">
        <v>9</v>
      </c>
    </row>
    <row r="292" spans="1:3" x14ac:dyDescent="0.2">
      <c r="A292" t="s">
        <v>1052</v>
      </c>
      <c r="B292" t="s">
        <v>1508</v>
      </c>
      <c r="C292" t="s">
        <v>2</v>
      </c>
    </row>
    <row r="293" spans="1:3" x14ac:dyDescent="0.2">
      <c r="A293" t="s">
        <v>1052</v>
      </c>
      <c r="B293" t="s">
        <v>1517</v>
      </c>
      <c r="C293" t="s">
        <v>5</v>
      </c>
    </row>
    <row r="294" spans="1:3" x14ac:dyDescent="0.2">
      <c r="A294" t="s">
        <v>1052</v>
      </c>
      <c r="B294" t="s">
        <v>1517</v>
      </c>
      <c r="C294" t="s">
        <v>8</v>
      </c>
    </row>
    <row r="295" spans="1:3" x14ac:dyDescent="0.2">
      <c r="A295" t="s">
        <v>1230</v>
      </c>
      <c r="B295" t="s">
        <v>1508</v>
      </c>
      <c r="C295" t="s">
        <v>7</v>
      </c>
    </row>
    <row r="296" spans="1:3" x14ac:dyDescent="0.2">
      <c r="A296" t="s">
        <v>1230</v>
      </c>
      <c r="B296" t="s">
        <v>1511</v>
      </c>
      <c r="C296" t="s">
        <v>4</v>
      </c>
    </row>
    <row r="297" spans="1:3" x14ac:dyDescent="0.2">
      <c r="A297" t="s">
        <v>1464</v>
      </c>
      <c r="B297" t="s">
        <v>1526</v>
      </c>
      <c r="C297" t="s">
        <v>6</v>
      </c>
    </row>
    <row r="298" spans="1:3" x14ac:dyDescent="0.2">
      <c r="A298" t="s">
        <v>1341</v>
      </c>
      <c r="B298" t="s">
        <v>1517</v>
      </c>
      <c r="C298" t="s">
        <v>1</v>
      </c>
    </row>
    <row r="299" spans="1:3" x14ac:dyDescent="0.2">
      <c r="A299" t="s">
        <v>1341</v>
      </c>
      <c r="B299" t="s">
        <v>1520</v>
      </c>
      <c r="C299" t="s">
        <v>951</v>
      </c>
    </row>
    <row r="300" spans="1:3" x14ac:dyDescent="0.2">
      <c r="A300" t="s">
        <v>1280</v>
      </c>
      <c r="B300" t="s">
        <v>1511</v>
      </c>
      <c r="C300" t="s">
        <v>6</v>
      </c>
    </row>
    <row r="301" spans="1:3" x14ac:dyDescent="0.2">
      <c r="A301" t="s">
        <v>1280</v>
      </c>
      <c r="B301" t="s">
        <v>1526</v>
      </c>
      <c r="C301" t="s">
        <v>4</v>
      </c>
    </row>
    <row r="302" spans="1:3" x14ac:dyDescent="0.2">
      <c r="A302" t="s">
        <v>1408</v>
      </c>
      <c r="B302" t="s">
        <v>1521</v>
      </c>
      <c r="C302" t="s">
        <v>1</v>
      </c>
    </row>
    <row r="303" spans="1:3" x14ac:dyDescent="0.2">
      <c r="A303" t="s">
        <v>1408</v>
      </c>
      <c r="B303" t="s">
        <v>1521</v>
      </c>
      <c r="C303" t="s">
        <v>2</v>
      </c>
    </row>
    <row r="304" spans="1:3" x14ac:dyDescent="0.2">
      <c r="A304" t="s">
        <v>1476</v>
      </c>
      <c r="B304" t="s">
        <v>1527</v>
      </c>
      <c r="C304" t="s">
        <v>8</v>
      </c>
    </row>
    <row r="305" spans="1:3" x14ac:dyDescent="0.2">
      <c r="A305" t="s">
        <v>1004</v>
      </c>
      <c r="B305" t="s">
        <v>1486</v>
      </c>
      <c r="C305" t="s">
        <v>6</v>
      </c>
    </row>
    <row r="306" spans="1:3" x14ac:dyDescent="0.2">
      <c r="A306" t="s">
        <v>1154</v>
      </c>
      <c r="B306" t="s">
        <v>1502</v>
      </c>
      <c r="C306" t="s">
        <v>4</v>
      </c>
    </row>
    <row r="307" spans="1:3" x14ac:dyDescent="0.2">
      <c r="A307" t="s">
        <v>1154</v>
      </c>
      <c r="B307" t="s">
        <v>1517</v>
      </c>
      <c r="C307" t="s">
        <v>4</v>
      </c>
    </row>
    <row r="308" spans="1:3" x14ac:dyDescent="0.2">
      <c r="A308" t="s">
        <v>1236</v>
      </c>
      <c r="B308" t="s">
        <v>1508</v>
      </c>
      <c r="C308" t="s">
        <v>19</v>
      </c>
    </row>
    <row r="309" spans="1:3" x14ac:dyDescent="0.2">
      <c r="A309" t="s">
        <v>1236</v>
      </c>
      <c r="B309" t="s">
        <v>1517</v>
      </c>
      <c r="C309" t="s">
        <v>951</v>
      </c>
    </row>
    <row r="310" spans="1:3" x14ac:dyDescent="0.2">
      <c r="A310" t="s">
        <v>1121</v>
      </c>
      <c r="B310" t="s">
        <v>1498</v>
      </c>
      <c r="C310" t="s">
        <v>2</v>
      </c>
    </row>
    <row r="311" spans="1:3" x14ac:dyDescent="0.2">
      <c r="A311" t="s">
        <v>1184</v>
      </c>
      <c r="B311" t="s">
        <v>1504</v>
      </c>
      <c r="C311" t="s">
        <v>4</v>
      </c>
    </row>
    <row r="312" spans="1:3" x14ac:dyDescent="0.2">
      <c r="A312" t="s">
        <v>1353</v>
      </c>
      <c r="B312" t="s">
        <v>1517</v>
      </c>
      <c r="C312" t="s">
        <v>13</v>
      </c>
    </row>
    <row r="313" spans="1:3" x14ac:dyDescent="0.2">
      <c r="A313" t="s">
        <v>973</v>
      </c>
      <c r="B313" t="s">
        <v>1484</v>
      </c>
      <c r="C313" t="s">
        <v>951</v>
      </c>
    </row>
    <row r="314" spans="1:3" x14ac:dyDescent="0.2">
      <c r="A314" t="s">
        <v>1358</v>
      </c>
      <c r="B314" t="s">
        <v>1517</v>
      </c>
      <c r="C314" t="s">
        <v>15</v>
      </c>
    </row>
    <row r="315" spans="1:3" x14ac:dyDescent="0.2">
      <c r="A315" t="s">
        <v>1358</v>
      </c>
      <c r="B315" t="s">
        <v>1520</v>
      </c>
      <c r="C315" t="s">
        <v>8</v>
      </c>
    </row>
    <row r="316" spans="1:3" x14ac:dyDescent="0.2">
      <c r="A316" t="s">
        <v>1112</v>
      </c>
      <c r="B316" t="s">
        <v>1497</v>
      </c>
      <c r="C316" t="s">
        <v>4</v>
      </c>
    </row>
    <row r="317" spans="1:3" x14ac:dyDescent="0.2">
      <c r="A317" t="s">
        <v>1365</v>
      </c>
      <c r="B317" t="s">
        <v>1517</v>
      </c>
      <c r="C317" t="s">
        <v>22</v>
      </c>
    </row>
    <row r="318" spans="1:3" x14ac:dyDescent="0.2">
      <c r="A318" t="s">
        <v>1104</v>
      </c>
      <c r="B318" t="s">
        <v>1496</v>
      </c>
      <c r="C318" t="s">
        <v>3</v>
      </c>
    </row>
    <row r="319" spans="1:3" x14ac:dyDescent="0.2">
      <c r="A319" t="s">
        <v>1182</v>
      </c>
      <c r="B319" t="s">
        <v>1504</v>
      </c>
      <c r="C319" t="s">
        <v>3</v>
      </c>
    </row>
    <row r="320" spans="1:3" x14ac:dyDescent="0.2">
      <c r="A320" t="s">
        <v>1363</v>
      </c>
      <c r="B320" t="s">
        <v>1517</v>
      </c>
      <c r="C320" t="s">
        <v>21</v>
      </c>
    </row>
    <row r="321" spans="1:3" x14ac:dyDescent="0.2">
      <c r="A321" t="s">
        <v>1355</v>
      </c>
      <c r="B321" t="s">
        <v>1517</v>
      </c>
      <c r="C321" t="s">
        <v>14</v>
      </c>
    </row>
    <row r="322" spans="1:3" x14ac:dyDescent="0.2">
      <c r="A322" t="s">
        <v>1175</v>
      </c>
      <c r="B322" t="s">
        <v>1503</v>
      </c>
      <c r="C322" t="s">
        <v>951</v>
      </c>
    </row>
    <row r="323" spans="1:3" x14ac:dyDescent="0.2">
      <c r="A323" t="s">
        <v>1238</v>
      </c>
      <c r="B323" t="s">
        <v>1508</v>
      </c>
      <c r="C323" t="s">
        <v>23</v>
      </c>
    </row>
    <row r="324" spans="1:3" x14ac:dyDescent="0.2">
      <c r="A324" t="s">
        <v>1238</v>
      </c>
      <c r="B324" t="s">
        <v>1517</v>
      </c>
      <c r="C324" t="s">
        <v>12</v>
      </c>
    </row>
    <row r="325" spans="1:3" x14ac:dyDescent="0.2">
      <c r="A325" t="s">
        <v>1239</v>
      </c>
      <c r="B325" t="s">
        <v>1508</v>
      </c>
      <c r="C325" t="s">
        <v>954</v>
      </c>
    </row>
    <row r="326" spans="1:3" x14ac:dyDescent="0.2">
      <c r="A326" t="s">
        <v>1239</v>
      </c>
      <c r="B326" t="s">
        <v>1526</v>
      </c>
      <c r="C326" t="s">
        <v>7</v>
      </c>
    </row>
    <row r="327" spans="1:3" x14ac:dyDescent="0.2">
      <c r="A327" t="s">
        <v>1117</v>
      </c>
      <c r="B327" t="s">
        <v>1497</v>
      </c>
      <c r="C327" t="s">
        <v>9</v>
      </c>
    </row>
    <row r="328" spans="1:3" x14ac:dyDescent="0.2">
      <c r="A328" t="s">
        <v>1361</v>
      </c>
      <c r="B328" t="s">
        <v>1517</v>
      </c>
      <c r="C328" t="s">
        <v>19</v>
      </c>
    </row>
  </sheetData>
  <sortState xmlns:xlrd2="http://schemas.microsoft.com/office/spreadsheetml/2017/richdata2" ref="A1:C328">
    <sortCondition ref="A1:A328"/>
  </sortState>
  <pageMargins left="0.7" right="0.7" top="0.78740157499999996" bottom="0.78740157499999996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DE0-F83F-2944-98DE-618BAC3F43F2}">
  <dimension ref="A1:H19"/>
  <sheetViews>
    <sheetView topLeftCell="A10" zoomScale="176" workbookViewId="0">
      <selection activeCell="C17" sqref="C17:H18"/>
    </sheetView>
  </sheetViews>
  <sheetFormatPr baseColWidth="10" defaultRowHeight="16" x14ac:dyDescent="0.2"/>
  <sheetData>
    <row r="1" spans="1:8" x14ac:dyDescent="0.2">
      <c r="A1" t="s">
        <v>1537</v>
      </c>
      <c r="B1" t="s">
        <v>1538</v>
      </c>
    </row>
    <row r="2" spans="1:8" x14ac:dyDescent="0.2">
      <c r="A2" t="s">
        <v>1539</v>
      </c>
      <c r="B2">
        <v>1</v>
      </c>
      <c r="C2">
        <v>206</v>
      </c>
      <c r="D2">
        <v>198</v>
      </c>
      <c r="E2">
        <v>-97</v>
      </c>
      <c r="F2">
        <v>3360</v>
      </c>
      <c r="G2">
        <v>3519</v>
      </c>
      <c r="H2">
        <v>3383</v>
      </c>
    </row>
    <row r="3" spans="1:8" x14ac:dyDescent="0.2">
      <c r="A3" t="s">
        <v>1540</v>
      </c>
      <c r="B3">
        <v>3</v>
      </c>
      <c r="C3">
        <v>2813</v>
      </c>
      <c r="D3">
        <v>2642</v>
      </c>
      <c r="E3">
        <v>2864</v>
      </c>
      <c r="F3">
        <v>2800</v>
      </c>
      <c r="G3">
        <v>2042</v>
      </c>
      <c r="H3">
        <v>1724</v>
      </c>
    </row>
    <row r="4" spans="1:8" x14ac:dyDescent="0.2">
      <c r="A4" t="s">
        <v>1541</v>
      </c>
      <c r="B4">
        <v>5</v>
      </c>
      <c r="C4">
        <v>259</v>
      </c>
      <c r="D4">
        <v>259</v>
      </c>
      <c r="E4">
        <v>409</v>
      </c>
      <c r="F4">
        <v>3289</v>
      </c>
      <c r="G4">
        <v>3371</v>
      </c>
      <c r="H4">
        <v>3363</v>
      </c>
    </row>
    <row r="5" spans="1:8" x14ac:dyDescent="0.2">
      <c r="A5" t="s">
        <v>1542</v>
      </c>
      <c r="B5">
        <v>1</v>
      </c>
      <c r="C5">
        <v>2674</v>
      </c>
      <c r="D5">
        <v>2674</v>
      </c>
      <c r="E5">
        <v>2919</v>
      </c>
      <c r="F5">
        <v>2821</v>
      </c>
      <c r="G5">
        <v>2007</v>
      </c>
      <c r="H5">
        <v>1816</v>
      </c>
    </row>
    <row r="6" spans="1:8" x14ac:dyDescent="0.2">
      <c r="A6" t="s">
        <v>1543</v>
      </c>
      <c r="B6">
        <v>5</v>
      </c>
      <c r="C6">
        <v>1800</v>
      </c>
      <c r="D6">
        <v>1800</v>
      </c>
      <c r="E6">
        <v>1800</v>
      </c>
      <c r="F6">
        <v>1800</v>
      </c>
      <c r="G6">
        <v>1800</v>
      </c>
      <c r="H6">
        <v>1800</v>
      </c>
    </row>
    <row r="7" spans="1:8" x14ac:dyDescent="0.2">
      <c r="A7" t="s">
        <v>1544</v>
      </c>
      <c r="B7">
        <v>2</v>
      </c>
      <c r="C7">
        <v>2200</v>
      </c>
      <c r="D7">
        <v>2200</v>
      </c>
      <c r="E7">
        <v>2200</v>
      </c>
      <c r="F7">
        <v>2200</v>
      </c>
      <c r="G7">
        <v>2200</v>
      </c>
      <c r="H7">
        <v>2200</v>
      </c>
    </row>
    <row r="8" spans="1:8" x14ac:dyDescent="0.2">
      <c r="A8" t="s">
        <v>1545</v>
      </c>
      <c r="B8">
        <v>2</v>
      </c>
      <c r="C8">
        <v>1650</v>
      </c>
      <c r="D8">
        <v>1650</v>
      </c>
      <c r="E8">
        <v>1650</v>
      </c>
      <c r="F8">
        <v>1650</v>
      </c>
      <c r="G8">
        <v>1650</v>
      </c>
      <c r="H8">
        <v>1650</v>
      </c>
    </row>
    <row r="9" spans="1:8" x14ac:dyDescent="0.2">
      <c r="A9" t="s">
        <v>1546</v>
      </c>
      <c r="B9">
        <f>(B5-B3)/(B4-B2)</f>
        <v>-0.5</v>
      </c>
      <c r="C9">
        <f t="shared" ref="C9:H9" si="0">(C5-C3)/(C4-C2)</f>
        <v>-2.6226415094339623</v>
      </c>
      <c r="D9">
        <f t="shared" si="0"/>
        <v>0.52459016393442626</v>
      </c>
      <c r="E9">
        <f t="shared" si="0"/>
        <v>0.10869565217391304</v>
      </c>
      <c r="F9">
        <f t="shared" si="0"/>
        <v>-0.29577464788732394</v>
      </c>
      <c r="G9">
        <f t="shared" si="0"/>
        <v>0.23648648648648649</v>
      </c>
      <c r="H9">
        <f t="shared" si="0"/>
        <v>-4.5999999999999996</v>
      </c>
    </row>
    <row r="10" spans="1:8" x14ac:dyDescent="0.2">
      <c r="A10" t="s">
        <v>1547</v>
      </c>
      <c r="B10">
        <f>B3-B9*B2</f>
        <v>3.5</v>
      </c>
      <c r="C10">
        <f t="shared" ref="C10:H10" si="1">C3-C9*C2</f>
        <v>3353.2641509433961</v>
      </c>
      <c r="D10">
        <f t="shared" si="1"/>
        <v>2538.1311475409834</v>
      </c>
      <c r="E10">
        <f t="shared" si="1"/>
        <v>2874.5434782608695</v>
      </c>
      <c r="F10">
        <f t="shared" si="1"/>
        <v>3793.8028169014083</v>
      </c>
      <c r="G10">
        <f t="shared" si="1"/>
        <v>1209.8040540540542</v>
      </c>
      <c r="H10">
        <f t="shared" si="1"/>
        <v>17285.8</v>
      </c>
    </row>
    <row r="11" spans="1:8" x14ac:dyDescent="0.2">
      <c r="A11" t="s">
        <v>1548</v>
      </c>
      <c r="B11">
        <f>1+B9*B9</f>
        <v>1.25</v>
      </c>
      <c r="C11">
        <f t="shared" ref="C11:H11" si="2">1+C9*C9</f>
        <v>7.8782484870060525</v>
      </c>
      <c r="D11">
        <f t="shared" si="2"/>
        <v>1.2751948400967481</v>
      </c>
      <c r="E11">
        <f t="shared" si="2"/>
        <v>1.0118147448015122</v>
      </c>
      <c r="F11">
        <f t="shared" si="2"/>
        <v>1.0874826423328705</v>
      </c>
      <c r="G11">
        <f t="shared" si="2"/>
        <v>1.0559258582907232</v>
      </c>
      <c r="H11">
        <f t="shared" si="2"/>
        <v>22.159999999999997</v>
      </c>
    </row>
    <row r="12" spans="1:8" x14ac:dyDescent="0.2">
      <c r="A12" t="s">
        <v>1549</v>
      </c>
      <c r="B12">
        <f>-2*B6+2*(B10-B7)*B9</f>
        <v>-11.5</v>
      </c>
      <c r="C12">
        <f t="shared" ref="C12:H12" si="3">-2*C6+2*(C10-C7)*C9</f>
        <v>-9649.1968672125295</v>
      </c>
      <c r="D12">
        <f t="shared" si="3"/>
        <v>-3245.2394517602797</v>
      </c>
      <c r="E12">
        <f t="shared" si="3"/>
        <v>-3453.3601134215501</v>
      </c>
      <c r="F12">
        <f t="shared" si="3"/>
        <v>-4542.8129339416782</v>
      </c>
      <c r="G12">
        <f t="shared" si="3"/>
        <v>-4068.3359203798391</v>
      </c>
      <c r="H12">
        <f t="shared" si="3"/>
        <v>-142389.35999999999</v>
      </c>
    </row>
    <row r="13" spans="1:8" x14ac:dyDescent="0.2">
      <c r="A13" t="s">
        <v>952</v>
      </c>
      <c r="B13">
        <f>B6*B6+(B7-B10)*(B7-B10)-B8*B8</f>
        <v>23.25</v>
      </c>
      <c r="C13">
        <f t="shared" ref="C13:H13" si="4">C6*C6+(C7-C10)*(C7-C10)-C8*C8</f>
        <v>1847518.2018511919</v>
      </c>
      <c r="D13">
        <f t="shared" si="4"/>
        <v>631832.67293738248</v>
      </c>
      <c r="E13">
        <f t="shared" si="4"/>
        <v>972508.90406427206</v>
      </c>
      <c r="F13">
        <f t="shared" si="4"/>
        <v>3057707.4191628639</v>
      </c>
      <c r="G13">
        <f t="shared" si="4"/>
        <v>1497988.0113677867</v>
      </c>
      <c r="H13">
        <f t="shared" si="4"/>
        <v>228098861.63999999</v>
      </c>
    </row>
    <row r="14" spans="1:8" x14ac:dyDescent="0.2">
      <c r="A14" t="s">
        <v>1550</v>
      </c>
      <c r="B14">
        <f>B12*B12-4*B11*B13</f>
        <v>16</v>
      </c>
      <c r="C14">
        <f t="shared" ref="C14:H14" si="5">C12*C12-4*C11*C13</f>
        <v>34886170.268422909</v>
      </c>
      <c r="D14">
        <f t="shared" si="5"/>
        <v>7308740.041924214</v>
      </c>
      <c r="E14">
        <f t="shared" si="5"/>
        <v>7989700.6786389416</v>
      </c>
      <c r="F14">
        <f t="shared" si="5"/>
        <v>7336334.3780995868</v>
      </c>
      <c r="G14">
        <f t="shared" si="5"/>
        <v>10224300.054601897</v>
      </c>
      <c r="H14">
        <f t="shared" si="5"/>
        <v>56046745.439998627</v>
      </c>
    </row>
    <row r="15" spans="1:8" x14ac:dyDescent="0.2">
      <c r="A15" t="s">
        <v>1551</v>
      </c>
      <c r="B15">
        <f>(0-B12+SQRT(B14))/(2*B11)</f>
        <v>6.2</v>
      </c>
      <c r="C15">
        <f t="shared" ref="C15:H15" si="6">(0-C12+SQRT(C14))/(2*C11)</f>
        <v>987.25297082209249</v>
      </c>
      <c r="D15">
        <f t="shared" si="6"/>
        <v>2332.4700725823259</v>
      </c>
      <c r="E15">
        <f t="shared" si="6"/>
        <v>3103.3180748099312</v>
      </c>
      <c r="F15">
        <f t="shared" si="6"/>
        <v>3334.0209310677146</v>
      </c>
      <c r="G15">
        <f t="shared" si="6"/>
        <v>3440.5265321721135</v>
      </c>
      <c r="H15">
        <f t="shared" si="6"/>
        <v>3381.6741298086317</v>
      </c>
    </row>
    <row r="16" spans="1:8" x14ac:dyDescent="0.2">
      <c r="A16" t="s">
        <v>1552</v>
      </c>
      <c r="B16">
        <f>(0-B12-SQRT(B14))/(2*B11)</f>
        <v>3</v>
      </c>
      <c r="C16">
        <f t="shared" ref="C16:H16" si="7">(0-C12-SQRT(C14))/(2*C11)</f>
        <v>237.53663604641153</v>
      </c>
      <c r="D16">
        <f t="shared" si="7"/>
        <v>212.42687156941309</v>
      </c>
      <c r="E16">
        <f t="shared" si="7"/>
        <v>309.71788969263798</v>
      </c>
      <c r="F16">
        <f t="shared" si="7"/>
        <v>843.3449937772325</v>
      </c>
      <c r="G16">
        <f t="shared" si="7"/>
        <v>412.33481073073528</v>
      </c>
      <c r="H16">
        <f t="shared" si="7"/>
        <v>3043.8385055704298</v>
      </c>
    </row>
    <row r="17" spans="1:8" x14ac:dyDescent="0.2">
      <c r="A17" t="s">
        <v>1553</v>
      </c>
      <c r="B17">
        <f>IF((B15-B2)&lt;(B16-B2),B15,B16)</f>
        <v>3</v>
      </c>
      <c r="C17">
        <f>IF(ABS(C15-C2)&lt;ABS(C16-C2),C15,C16)</f>
        <v>237.53663604641153</v>
      </c>
      <c r="D17">
        <f t="shared" ref="D17:H17" si="8">IF(ABS(D15-D2)&lt;ABS(D16-D2),D15,D16)</f>
        <v>212.42687156941309</v>
      </c>
      <c r="E17">
        <f t="shared" si="8"/>
        <v>309.71788969263798</v>
      </c>
      <c r="F17">
        <f t="shared" si="8"/>
        <v>3334.0209310677146</v>
      </c>
      <c r="G17">
        <f t="shared" si="8"/>
        <v>3440.5265321721135</v>
      </c>
      <c r="H17">
        <f t="shared" si="8"/>
        <v>3381.6741298086317</v>
      </c>
    </row>
    <row r="18" spans="1:8" x14ac:dyDescent="0.2">
      <c r="A18" t="s">
        <v>1554</v>
      </c>
      <c r="B18">
        <f>B9*B17+B10</f>
        <v>2</v>
      </c>
      <c r="C18">
        <f t="shared" ref="C18:H18" si="9">C9*C17+C10</f>
        <v>2730.2907092367695</v>
      </c>
      <c r="D18">
        <f t="shared" si="9"/>
        <v>2649.5681949216591</v>
      </c>
      <c r="E18">
        <f t="shared" si="9"/>
        <v>2908.208466270939</v>
      </c>
      <c r="F18">
        <f t="shared" si="9"/>
        <v>2807.6839499658872</v>
      </c>
      <c r="G18">
        <f t="shared" si="9"/>
        <v>2023.442085310973</v>
      </c>
      <c r="H18">
        <f t="shared" si="9"/>
        <v>1730.0990028802953</v>
      </c>
    </row>
    <row r="19" spans="1:8" x14ac:dyDescent="0.2">
      <c r="C19">
        <f>SQRT((C17-C2)*(C17-C2)+(C18-C3)*(C18-C3))</f>
        <v>88.517716823698194</v>
      </c>
      <c r="D19">
        <f t="shared" ref="D19:H19" si="10">SQRT((D17-D2)*(D17-D2)+(D18-D3)*(D18-D3))</f>
        <v>16.291476226928211</v>
      </c>
      <c r="E19">
        <f t="shared" si="10"/>
        <v>409.113468717496</v>
      </c>
      <c r="F19">
        <f t="shared" si="10"/>
        <v>27.091605889402224</v>
      </c>
      <c r="G19">
        <f t="shared" si="10"/>
        <v>80.637964697402523</v>
      </c>
      <c r="H19">
        <f t="shared" si="10"/>
        <v>6.2414555913031462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82DA-D5F3-6342-8437-6603F191FEAF}">
  <dimension ref="A1:J312"/>
  <sheetViews>
    <sheetView topLeftCell="A5" workbookViewId="0">
      <selection activeCell="A27" sqref="A27:B30"/>
    </sheetView>
  </sheetViews>
  <sheetFormatPr baseColWidth="10" defaultRowHeight="16" x14ac:dyDescent="0.2"/>
  <sheetData>
    <row r="1" spans="1:10" x14ac:dyDescent="0.2">
      <c r="A1">
        <v>206</v>
      </c>
      <c r="B1">
        <v>2813</v>
      </c>
      <c r="C1">
        <v>259</v>
      </c>
      <c r="D1">
        <v>2674</v>
      </c>
      <c r="I1" s="11" t="s">
        <v>1478</v>
      </c>
      <c r="J1" s="11" t="s">
        <v>1481</v>
      </c>
    </row>
    <row r="2" spans="1:10" x14ac:dyDescent="0.2">
      <c r="A2">
        <v>198</v>
      </c>
      <c r="B2">
        <v>2642</v>
      </c>
      <c r="C2">
        <v>259</v>
      </c>
      <c r="D2">
        <v>2674</v>
      </c>
      <c r="I2" s="11" t="s">
        <v>1360</v>
      </c>
      <c r="J2" s="11" t="s">
        <v>1361</v>
      </c>
    </row>
    <row r="3" spans="1:10" x14ac:dyDescent="0.2">
      <c r="A3">
        <v>-97</v>
      </c>
      <c r="B3">
        <v>2864</v>
      </c>
      <c r="C3">
        <v>409</v>
      </c>
      <c r="D3">
        <v>2919</v>
      </c>
      <c r="I3" s="11" t="s">
        <v>1116</v>
      </c>
      <c r="J3" s="11" t="s">
        <v>1117</v>
      </c>
    </row>
    <row r="4" spans="1:10" x14ac:dyDescent="0.2">
      <c r="A4">
        <v>3360</v>
      </c>
      <c r="B4">
        <v>2800</v>
      </c>
      <c r="C4">
        <v>3289</v>
      </c>
      <c r="D4">
        <v>2821</v>
      </c>
      <c r="I4" s="11" t="s">
        <v>1465</v>
      </c>
      <c r="J4" s="11" t="s">
        <v>1239</v>
      </c>
    </row>
    <row r="5" spans="1:10" x14ac:dyDescent="0.2">
      <c r="A5">
        <v>3519</v>
      </c>
      <c r="B5">
        <v>2042</v>
      </c>
      <c r="C5">
        <v>3371</v>
      </c>
      <c r="D5">
        <v>2007</v>
      </c>
      <c r="I5" s="11" t="s">
        <v>1351</v>
      </c>
      <c r="J5" s="11" t="s">
        <v>1238</v>
      </c>
    </row>
    <row r="6" spans="1:10" x14ac:dyDescent="0.2">
      <c r="A6">
        <v>3383</v>
      </c>
      <c r="B6">
        <v>1724</v>
      </c>
      <c r="C6">
        <v>3363</v>
      </c>
      <c r="D6">
        <v>1816</v>
      </c>
      <c r="I6" s="11" t="s">
        <v>1174</v>
      </c>
      <c r="J6" s="11" t="s">
        <v>1175</v>
      </c>
    </row>
    <row r="7" spans="1:10" x14ac:dyDescent="0.2">
      <c r="I7" s="11" t="s">
        <v>1354</v>
      </c>
      <c r="J7" s="11" t="s">
        <v>1355</v>
      </c>
    </row>
    <row r="8" spans="1:10" x14ac:dyDescent="0.2">
      <c r="A8" cm="1">
        <f t="array" aca="1" ref="A8" ca="1">INDIRECT("Z"&amp;COLUMN()&amp;"S"&amp;ROW()-7,FALSE)</f>
        <v>206</v>
      </c>
      <c r="B8" cm="1">
        <f t="array" aca="1" ref="B8" ca="1">INDIRECT("Z"&amp;COLUMN()&amp;"S"&amp;ROW()-7,FALSE)</f>
        <v>198</v>
      </c>
      <c r="C8" cm="1">
        <f t="array" aca="1" ref="C8" ca="1">INDIRECT("Z"&amp;COLUMN()&amp;"S"&amp;ROW()-7,FALSE)</f>
        <v>-97</v>
      </c>
      <c r="D8" cm="1">
        <f t="array" aca="1" ref="D8" ca="1">INDIRECT("Z"&amp;COLUMN()&amp;"S"&amp;ROW()-7,FALSE)</f>
        <v>3360</v>
      </c>
      <c r="E8" cm="1">
        <f t="array" aca="1" ref="E8" ca="1">INDIRECT("Z"&amp;COLUMN()&amp;"S"&amp;ROW()-7,FALSE)</f>
        <v>3519</v>
      </c>
      <c r="F8" cm="1">
        <f t="array" aca="1" ref="F8" ca="1">INDIRECT("Z"&amp;COLUMN()&amp;"S"&amp;ROW()-7,FALSE)</f>
        <v>3383</v>
      </c>
      <c r="I8" s="11" t="s">
        <v>1362</v>
      </c>
      <c r="J8" s="11" t="s">
        <v>1363</v>
      </c>
    </row>
    <row r="9" spans="1:10" x14ac:dyDescent="0.2">
      <c r="A9" cm="1">
        <f t="array" aca="1" ref="A9" ca="1">INDIRECT("Z"&amp;COLUMN()&amp;"S"&amp;ROW()-7,FALSE)</f>
        <v>2813</v>
      </c>
      <c r="B9" cm="1">
        <f t="array" aca="1" ref="B9" ca="1">INDIRECT("Z"&amp;COLUMN()&amp;"S"&amp;ROW()-7,FALSE)</f>
        <v>2642</v>
      </c>
      <c r="C9" cm="1">
        <f t="array" aca="1" ref="C9" ca="1">INDIRECT("Z"&amp;COLUMN()&amp;"S"&amp;ROW()-7,FALSE)</f>
        <v>2864</v>
      </c>
      <c r="D9" cm="1">
        <f t="array" aca="1" ref="D9" ca="1">INDIRECT("Z"&amp;COLUMN()&amp;"S"&amp;ROW()-7,FALSE)</f>
        <v>2800</v>
      </c>
      <c r="E9" cm="1">
        <f t="array" aca="1" ref="E9" ca="1">INDIRECT("Z"&amp;COLUMN()&amp;"S"&amp;ROW()-7,FALSE)</f>
        <v>2042</v>
      </c>
      <c r="F9" cm="1">
        <f t="array" aca="1" ref="F9" ca="1">INDIRECT("Z"&amp;COLUMN()&amp;"S"&amp;ROW()-7,FALSE)</f>
        <v>1724</v>
      </c>
      <c r="I9" s="11" t="s">
        <v>1181</v>
      </c>
      <c r="J9" s="11" t="s">
        <v>1182</v>
      </c>
    </row>
    <row r="10" spans="1:10" x14ac:dyDescent="0.2">
      <c r="A10" cm="1">
        <f t="array" aca="1" ref="A10" ca="1">INDIRECT("Z"&amp;COLUMN()&amp;"S"&amp;ROW()-7,FALSE)</f>
        <v>259</v>
      </c>
      <c r="B10" cm="1">
        <f t="array" aca="1" ref="B10" ca="1">INDIRECT("Z"&amp;COLUMN()&amp;"S"&amp;ROW()-7,FALSE)</f>
        <v>259</v>
      </c>
      <c r="C10" cm="1">
        <f t="array" aca="1" ref="C10" ca="1">INDIRECT("Z"&amp;COLUMN()&amp;"S"&amp;ROW()-7,FALSE)</f>
        <v>409</v>
      </c>
      <c r="D10" cm="1">
        <f t="array" aca="1" ref="D10" ca="1">INDIRECT("Z"&amp;COLUMN()&amp;"S"&amp;ROW()-7,FALSE)</f>
        <v>3289</v>
      </c>
      <c r="E10" cm="1">
        <f t="array" aca="1" ref="E10" ca="1">INDIRECT("Z"&amp;COLUMN()&amp;"S"&amp;ROW()-7,FALSE)</f>
        <v>3371</v>
      </c>
      <c r="F10" cm="1">
        <f t="array" aca="1" ref="F10" ca="1">INDIRECT("Z"&amp;COLUMN()&amp;"S"&amp;ROW()-7,FALSE)</f>
        <v>3363</v>
      </c>
      <c r="I10" s="11" t="s">
        <v>1103</v>
      </c>
      <c r="J10" s="11" t="s">
        <v>1104</v>
      </c>
    </row>
    <row r="11" spans="1:10" x14ac:dyDescent="0.2">
      <c r="A11" cm="1">
        <f t="array" aca="1" ref="A11" ca="1">INDIRECT("Z"&amp;COLUMN()&amp;"S"&amp;ROW()-7,FALSE)</f>
        <v>2674</v>
      </c>
      <c r="B11" cm="1">
        <f t="array" aca="1" ref="B11" ca="1">INDIRECT("Z"&amp;COLUMN()&amp;"S"&amp;ROW()-7,FALSE)</f>
        <v>2674</v>
      </c>
      <c r="C11" cm="1">
        <f t="array" aca="1" ref="C11" ca="1">INDIRECT("Z"&amp;COLUMN()&amp;"S"&amp;ROW()-7,FALSE)</f>
        <v>2919</v>
      </c>
      <c r="D11" cm="1">
        <f t="array" aca="1" ref="D11" ca="1">INDIRECT("Z"&amp;COLUMN()&amp;"S"&amp;ROW()-7,FALSE)</f>
        <v>2821</v>
      </c>
      <c r="E11" cm="1">
        <f t="array" aca="1" ref="E11" ca="1">INDIRECT("Z"&amp;COLUMN()&amp;"S"&amp;ROW()-7,FALSE)</f>
        <v>2007</v>
      </c>
      <c r="F11" cm="1">
        <f t="array" aca="1" ref="F11" ca="1">INDIRECT("Z"&amp;COLUMN()&amp;"S"&amp;ROW()-7,FALSE)</f>
        <v>1816</v>
      </c>
      <c r="I11" s="11" t="s">
        <v>1364</v>
      </c>
      <c r="J11" s="11" t="s">
        <v>1365</v>
      </c>
    </row>
    <row r="12" spans="1:10" x14ac:dyDescent="0.2">
      <c r="I12" s="11" t="s">
        <v>1111</v>
      </c>
      <c r="J12" s="11" t="s">
        <v>1112</v>
      </c>
    </row>
    <row r="13" spans="1:10" x14ac:dyDescent="0.2">
      <c r="I13" s="11" t="s">
        <v>1357</v>
      </c>
      <c r="J13" s="11" t="s">
        <v>1358</v>
      </c>
    </row>
    <row r="14" spans="1:10" x14ac:dyDescent="0.2">
      <c r="A14">
        <v>237.53663604641153</v>
      </c>
      <c r="B14">
        <v>212.42687156941309</v>
      </c>
      <c r="C14">
        <v>309.71788969263798</v>
      </c>
      <c r="D14">
        <v>3334.0209310677146</v>
      </c>
      <c r="E14">
        <v>3440.5265321721135</v>
      </c>
      <c r="F14">
        <v>3381.6741298086317</v>
      </c>
      <c r="I14" s="11" t="s">
        <v>1401</v>
      </c>
      <c r="J14" s="11" t="s">
        <v>1358</v>
      </c>
    </row>
    <row r="15" spans="1:10" x14ac:dyDescent="0.2">
      <c r="A15">
        <v>2730.2907092367695</v>
      </c>
      <c r="B15">
        <v>2649.5681949216591</v>
      </c>
      <c r="C15">
        <v>2908.208466270939</v>
      </c>
      <c r="D15">
        <v>2807.6839499658872</v>
      </c>
      <c r="E15">
        <v>2023.442085310973</v>
      </c>
      <c r="F15">
        <v>1730.0990028802953</v>
      </c>
      <c r="I15" s="11" t="s">
        <v>972</v>
      </c>
      <c r="J15" s="11" t="s">
        <v>973</v>
      </c>
    </row>
    <row r="16" spans="1:10" x14ac:dyDescent="0.2">
      <c r="I16" s="11" t="s">
        <v>1352</v>
      </c>
      <c r="J16" s="11" t="s">
        <v>1353</v>
      </c>
    </row>
    <row r="17" spans="1:10" x14ac:dyDescent="0.2">
      <c r="A17" cm="1">
        <f t="array" aca="1" ref="A17" ca="1">INDIRECT("Z"&amp;COLUMN()+13&amp;"S"&amp;ROW()-16,FALSE)</f>
        <v>237.53663604641153</v>
      </c>
      <c r="B17" cm="1">
        <f t="array" aca="1" ref="B17" ca="1">INDIRECT("Z"&amp;COLUMN()+13&amp;"S"&amp;ROW()-16,FALSE)</f>
        <v>2730.2907092367695</v>
      </c>
      <c r="C17">
        <f t="shared" ref="C17:C22" ca="1" si="0">1800+2200-B17</f>
        <v>1269.7092907632305</v>
      </c>
      <c r="D17">
        <f t="shared" ref="D17:D22" ca="1" si="1">2200-1800+A17</f>
        <v>637.53663604641156</v>
      </c>
      <c r="I17" s="11" t="s">
        <v>1183</v>
      </c>
      <c r="J17" s="11" t="s">
        <v>1184</v>
      </c>
    </row>
    <row r="18" spans="1:10" x14ac:dyDescent="0.2">
      <c r="A18" cm="1">
        <f t="array" aca="1" ref="A18" ca="1">INDIRECT("Z"&amp;COLUMN()+13&amp;"S"&amp;ROW()-16,FALSE)</f>
        <v>212.42687156941309</v>
      </c>
      <c r="B18" cm="1">
        <f t="array" aca="1" ref="B18" ca="1">INDIRECT("Z"&amp;COLUMN()+13&amp;"S"&amp;ROW()-16,FALSE)</f>
        <v>2649.5681949216591</v>
      </c>
      <c r="C18">
        <f t="shared" ca="1" si="0"/>
        <v>1350.4318050783409</v>
      </c>
      <c r="D18">
        <f t="shared" ca="1" si="1"/>
        <v>612.42687156941315</v>
      </c>
      <c r="I18" s="11" t="s">
        <v>1120</v>
      </c>
      <c r="J18" s="11" t="s">
        <v>1121</v>
      </c>
    </row>
    <row r="19" spans="1:10" x14ac:dyDescent="0.2">
      <c r="A19" cm="1">
        <f t="array" aca="1" ref="A19" ca="1">INDIRECT("Z"&amp;COLUMN()+13&amp;"S"&amp;ROW()-16,FALSE)</f>
        <v>309.71788969263798</v>
      </c>
      <c r="B19" cm="1">
        <f t="array" aca="1" ref="B19" ca="1">INDIRECT("Z"&amp;COLUMN()+13&amp;"S"&amp;ROW()-16,FALSE)</f>
        <v>2908.208466270939</v>
      </c>
      <c r="C19">
        <f t="shared" ca="1" si="0"/>
        <v>1091.791533729061</v>
      </c>
      <c r="D19">
        <f t="shared" ca="1" si="1"/>
        <v>709.71788969263798</v>
      </c>
      <c r="I19" s="11" t="s">
        <v>1356</v>
      </c>
      <c r="J19" s="11" t="s">
        <v>1236</v>
      </c>
    </row>
    <row r="20" spans="1:10" x14ac:dyDescent="0.2">
      <c r="A20" cm="1">
        <f t="array" aca="1" ref="A20" ca="1">INDIRECT("Z"&amp;COLUMN()+13&amp;"S"&amp;ROW()-16,FALSE)</f>
        <v>3334.0209310677146</v>
      </c>
      <c r="B20" cm="1">
        <f t="array" aca="1" ref="B20" ca="1">INDIRECT("Z"&amp;COLUMN()+13&amp;"S"&amp;ROW()-16,FALSE)</f>
        <v>2807.6839499658872</v>
      </c>
      <c r="C20">
        <f t="shared" ca="1" si="0"/>
        <v>1192.3160500341128</v>
      </c>
      <c r="D20">
        <f t="shared" ca="1" si="1"/>
        <v>3734.0209310677146</v>
      </c>
      <c r="I20" s="11" t="s">
        <v>1153</v>
      </c>
      <c r="J20" s="11" t="s">
        <v>1154</v>
      </c>
    </row>
    <row r="21" spans="1:10" x14ac:dyDescent="0.2">
      <c r="A21" cm="1">
        <f t="array" aca="1" ref="A21" ca="1">INDIRECT("Z"&amp;COLUMN()+13&amp;"S"&amp;ROW()-16,FALSE)</f>
        <v>3440.5265321721135</v>
      </c>
      <c r="B21" cm="1">
        <f t="array" aca="1" ref="B21" ca="1">INDIRECT("Z"&amp;COLUMN()+13&amp;"S"&amp;ROW()-16,FALSE)</f>
        <v>2023.442085310973</v>
      </c>
      <c r="C21">
        <f t="shared" ca="1" si="0"/>
        <v>1976.557914689027</v>
      </c>
      <c r="D21">
        <f t="shared" ca="1" si="1"/>
        <v>3840.5265321721135</v>
      </c>
      <c r="I21" s="11" t="s">
        <v>1344</v>
      </c>
      <c r="J21" s="11" t="s">
        <v>1154</v>
      </c>
    </row>
    <row r="22" spans="1:10" x14ac:dyDescent="0.2">
      <c r="A22" cm="1">
        <f t="array" aca="1" ref="A22" ca="1">INDIRECT("Z"&amp;COLUMN()+13&amp;"S"&amp;ROW()-16,FALSE)</f>
        <v>3381.6741298086317</v>
      </c>
      <c r="B22" cm="1">
        <f t="array" aca="1" ref="B22" ca="1">INDIRECT("Z"&amp;COLUMN()+13&amp;"S"&amp;ROW()-16,FALSE)</f>
        <v>1730.0990028802953</v>
      </c>
      <c r="C22">
        <f t="shared" ca="1" si="0"/>
        <v>2269.9009971197047</v>
      </c>
      <c r="D22">
        <f t="shared" ca="1" si="1"/>
        <v>3781.6741298086317</v>
      </c>
      <c r="I22" s="11" t="s">
        <v>1003</v>
      </c>
      <c r="J22" s="11" t="s">
        <v>1004</v>
      </c>
    </row>
    <row r="23" spans="1:10" x14ac:dyDescent="0.2">
      <c r="I23" s="11" t="s">
        <v>1475</v>
      </c>
      <c r="J23" s="11" t="s">
        <v>1476</v>
      </c>
    </row>
    <row r="24" spans="1:10" x14ac:dyDescent="0.2">
      <c r="A24">
        <v>1803</v>
      </c>
      <c r="B24">
        <v>1313</v>
      </c>
      <c r="C24">
        <f>1800+2200-B24</f>
        <v>2687</v>
      </c>
      <c r="D24">
        <f>2200-1800+A24</f>
        <v>2203</v>
      </c>
      <c r="I24" s="11" t="s">
        <v>1407</v>
      </c>
      <c r="J24" s="11" t="s">
        <v>1408</v>
      </c>
    </row>
    <row r="25" spans="1:10" x14ac:dyDescent="0.2">
      <c r="A25">
        <v>1778</v>
      </c>
      <c r="B25">
        <v>1612</v>
      </c>
      <c r="C25">
        <f t="shared" ref="C25:C26" si="2">1800+2200-B25</f>
        <v>2388</v>
      </c>
      <c r="D25">
        <f t="shared" ref="D25:D26" si="3">2200-1800+A25</f>
        <v>2178</v>
      </c>
      <c r="I25" s="11" t="s">
        <v>1409</v>
      </c>
      <c r="J25" s="11" t="s">
        <v>1408</v>
      </c>
    </row>
    <row r="26" spans="1:10" x14ac:dyDescent="0.2">
      <c r="A26">
        <v>1132</v>
      </c>
      <c r="B26">
        <v>1899</v>
      </c>
      <c r="C26">
        <f t="shared" si="2"/>
        <v>2101</v>
      </c>
      <c r="D26">
        <f t="shared" si="3"/>
        <v>1532</v>
      </c>
      <c r="I26" s="11" t="s">
        <v>1279</v>
      </c>
      <c r="J26" s="11" t="s">
        <v>1280</v>
      </c>
    </row>
    <row r="27" spans="1:10" x14ac:dyDescent="0.2">
      <c r="A27">
        <f>D27-400</f>
        <v>1803</v>
      </c>
      <c r="B27">
        <f>4000-C27</f>
        <v>1313</v>
      </c>
      <c r="C27">
        <v>2687</v>
      </c>
      <c r="D27">
        <v>2203</v>
      </c>
      <c r="I27" s="11" t="s">
        <v>1460</v>
      </c>
      <c r="J27" s="11" t="s">
        <v>1280</v>
      </c>
    </row>
    <row r="28" spans="1:10" x14ac:dyDescent="0.2">
      <c r="A28">
        <f t="shared" ref="A28:A30" si="4">D28-400</f>
        <v>1778</v>
      </c>
      <c r="B28">
        <f t="shared" ref="B28:B30" si="5">4000-C28</f>
        <v>1612</v>
      </c>
      <c r="C28">
        <v>2388</v>
      </c>
      <c r="D28">
        <v>2178</v>
      </c>
      <c r="I28" s="11" t="s">
        <v>1340</v>
      </c>
      <c r="J28" s="11" t="s">
        <v>1341</v>
      </c>
    </row>
    <row r="29" spans="1:10" x14ac:dyDescent="0.2">
      <c r="A29">
        <f t="shared" si="4"/>
        <v>1132</v>
      </c>
      <c r="B29">
        <f t="shared" si="5"/>
        <v>1899</v>
      </c>
      <c r="C29">
        <v>2101</v>
      </c>
      <c r="D29">
        <v>1532</v>
      </c>
      <c r="I29" s="11" t="s">
        <v>1405</v>
      </c>
      <c r="J29" s="11" t="s">
        <v>1341</v>
      </c>
    </row>
    <row r="30" spans="1:10" x14ac:dyDescent="0.2">
      <c r="A30">
        <f t="shared" si="4"/>
        <v>1213</v>
      </c>
      <c r="B30">
        <f t="shared" si="5"/>
        <v>2113</v>
      </c>
      <c r="C30">
        <v>1887</v>
      </c>
      <c r="D30">
        <v>1613</v>
      </c>
      <c r="I30" s="11" t="s">
        <v>1463</v>
      </c>
      <c r="J30" s="11" t="s">
        <v>1464</v>
      </c>
    </row>
    <row r="31" spans="1:10" x14ac:dyDescent="0.2">
      <c r="I31" s="11" t="s">
        <v>1278</v>
      </c>
      <c r="J31" s="11" t="s">
        <v>1230</v>
      </c>
    </row>
    <row r="32" spans="1:10" x14ac:dyDescent="0.2">
      <c r="I32" s="11" t="s">
        <v>1051</v>
      </c>
      <c r="J32" s="11" t="s">
        <v>1052</v>
      </c>
    </row>
    <row r="33" spans="9:10" x14ac:dyDescent="0.2">
      <c r="I33" s="11" t="s">
        <v>1345</v>
      </c>
      <c r="J33" s="11" t="s">
        <v>1052</v>
      </c>
    </row>
    <row r="34" spans="9:10" x14ac:dyDescent="0.2">
      <c r="I34" s="11" t="s">
        <v>1348</v>
      </c>
      <c r="J34" s="11" t="s">
        <v>1052</v>
      </c>
    </row>
    <row r="35" spans="9:10" x14ac:dyDescent="0.2">
      <c r="I35" s="11" t="s">
        <v>1151</v>
      </c>
      <c r="J35" s="11" t="s">
        <v>1152</v>
      </c>
    </row>
    <row r="36" spans="9:10" x14ac:dyDescent="0.2">
      <c r="I36" s="11" t="s">
        <v>1225</v>
      </c>
      <c r="J36" s="11" t="s">
        <v>1226</v>
      </c>
    </row>
    <row r="37" spans="9:10" x14ac:dyDescent="0.2">
      <c r="I37" s="11" t="s">
        <v>1359</v>
      </c>
      <c r="J37" s="11" t="s">
        <v>1226</v>
      </c>
    </row>
    <row r="38" spans="9:10" x14ac:dyDescent="0.2">
      <c r="I38" s="11" t="s">
        <v>1100</v>
      </c>
      <c r="J38" s="11" t="s">
        <v>1101</v>
      </c>
    </row>
    <row r="39" spans="9:10" x14ac:dyDescent="0.2">
      <c r="I39" s="11" t="s">
        <v>1461</v>
      </c>
      <c r="J39" s="11" t="s">
        <v>1462</v>
      </c>
    </row>
    <row r="40" spans="9:10" x14ac:dyDescent="0.2">
      <c r="I40" s="11" t="s">
        <v>1075</v>
      </c>
      <c r="J40" s="11" t="s">
        <v>1076</v>
      </c>
    </row>
    <row r="41" spans="9:10" x14ac:dyDescent="0.2">
      <c r="I41" s="11" t="s">
        <v>1222</v>
      </c>
      <c r="J41" s="11" t="s">
        <v>1223</v>
      </c>
    </row>
    <row r="42" spans="9:10" x14ac:dyDescent="0.2">
      <c r="I42" s="11" t="s">
        <v>1113</v>
      </c>
      <c r="J42" s="11" t="s">
        <v>1114</v>
      </c>
    </row>
    <row r="43" spans="9:10" x14ac:dyDescent="0.2">
      <c r="I43" s="11" t="s">
        <v>1053</v>
      </c>
      <c r="J43" s="11" t="s">
        <v>1054</v>
      </c>
    </row>
    <row r="44" spans="9:10" x14ac:dyDescent="0.2">
      <c r="I44" s="11" t="s">
        <v>1115</v>
      </c>
      <c r="J44" s="11" t="s">
        <v>1054</v>
      </c>
    </row>
    <row r="45" spans="9:10" x14ac:dyDescent="0.2">
      <c r="I45" s="11" t="s">
        <v>1349</v>
      </c>
      <c r="J45" s="11" t="s">
        <v>1350</v>
      </c>
    </row>
    <row r="46" spans="9:10" x14ac:dyDescent="0.2">
      <c r="I46" s="11" t="s">
        <v>1055</v>
      </c>
      <c r="J46" s="11" t="s">
        <v>1056</v>
      </c>
    </row>
    <row r="47" spans="9:10" x14ac:dyDescent="0.2">
      <c r="I47" s="11" t="s">
        <v>1402</v>
      </c>
      <c r="J47" s="11" t="s">
        <v>1403</v>
      </c>
    </row>
    <row r="48" spans="9:10" x14ac:dyDescent="0.2">
      <c r="I48" s="11" t="s">
        <v>1118</v>
      </c>
      <c r="J48" s="11" t="s">
        <v>1119</v>
      </c>
    </row>
    <row r="49" spans="9:10" x14ac:dyDescent="0.2">
      <c r="I49" s="11" t="s">
        <v>1122</v>
      </c>
      <c r="J49" s="11" t="s">
        <v>1119</v>
      </c>
    </row>
    <row r="50" spans="9:10" x14ac:dyDescent="0.2">
      <c r="I50" s="11" t="s">
        <v>1049</v>
      </c>
      <c r="J50" s="11" t="s">
        <v>1050</v>
      </c>
    </row>
    <row r="51" spans="9:10" x14ac:dyDescent="0.2">
      <c r="I51" s="11" t="s">
        <v>1333</v>
      </c>
      <c r="J51" s="11" t="s">
        <v>1334</v>
      </c>
    </row>
    <row r="52" spans="9:10" x14ac:dyDescent="0.2">
      <c r="I52" s="11" t="s">
        <v>1155</v>
      </c>
      <c r="J52" s="11" t="s">
        <v>1156</v>
      </c>
    </row>
    <row r="53" spans="9:10" x14ac:dyDescent="0.2">
      <c r="I53" s="11" t="s">
        <v>1477</v>
      </c>
      <c r="J53" s="11" t="s">
        <v>1156</v>
      </c>
    </row>
    <row r="54" spans="9:10" x14ac:dyDescent="0.2">
      <c r="I54" s="11" t="s">
        <v>982</v>
      </c>
      <c r="J54" s="11" t="s">
        <v>983</v>
      </c>
    </row>
    <row r="55" spans="9:10" x14ac:dyDescent="0.2">
      <c r="I55" s="11" t="s">
        <v>1005</v>
      </c>
      <c r="J55" s="11" t="s">
        <v>983</v>
      </c>
    </row>
    <row r="56" spans="9:10" x14ac:dyDescent="0.2">
      <c r="I56" s="11" t="s">
        <v>1107</v>
      </c>
      <c r="J56" s="11" t="s">
        <v>983</v>
      </c>
    </row>
    <row r="57" spans="9:10" x14ac:dyDescent="0.2">
      <c r="I57" s="11" t="s">
        <v>1008</v>
      </c>
      <c r="J57" s="11" t="s">
        <v>1009</v>
      </c>
    </row>
    <row r="58" spans="9:10" x14ac:dyDescent="0.2">
      <c r="I58" s="11" t="s">
        <v>1169</v>
      </c>
      <c r="J58" s="11" t="s">
        <v>1009</v>
      </c>
    </row>
    <row r="59" spans="9:10" x14ac:dyDescent="0.2">
      <c r="I59" s="11" t="s">
        <v>1366</v>
      </c>
      <c r="J59" s="11" t="s">
        <v>1009</v>
      </c>
    </row>
    <row r="60" spans="9:10" x14ac:dyDescent="0.2">
      <c r="I60" s="11" t="s">
        <v>1445</v>
      </c>
      <c r="J60" s="11" t="s">
        <v>1009</v>
      </c>
    </row>
    <row r="61" spans="9:10" x14ac:dyDescent="0.2">
      <c r="I61" s="11" t="s">
        <v>1105</v>
      </c>
      <c r="J61" s="11" t="s">
        <v>1106</v>
      </c>
    </row>
    <row r="62" spans="9:10" x14ac:dyDescent="0.2">
      <c r="I62" s="11" t="s">
        <v>1179</v>
      </c>
      <c r="J62" s="11" t="s">
        <v>1180</v>
      </c>
    </row>
    <row r="63" spans="9:10" x14ac:dyDescent="0.2">
      <c r="I63" s="11" t="s">
        <v>1212</v>
      </c>
      <c r="J63" s="11" t="s">
        <v>1180</v>
      </c>
    </row>
    <row r="64" spans="9:10" x14ac:dyDescent="0.2">
      <c r="I64" s="11" t="s">
        <v>1271</v>
      </c>
      <c r="J64" s="11" t="s">
        <v>1232</v>
      </c>
    </row>
    <row r="65" spans="9:10" x14ac:dyDescent="0.2">
      <c r="I65" s="11" t="s">
        <v>986</v>
      </c>
      <c r="J65" s="11" t="s">
        <v>987</v>
      </c>
    </row>
    <row r="66" spans="9:10" x14ac:dyDescent="0.2">
      <c r="I66" s="11" t="s">
        <v>1144</v>
      </c>
      <c r="J66" s="11" t="s">
        <v>1145</v>
      </c>
    </row>
    <row r="67" spans="9:10" x14ac:dyDescent="0.2">
      <c r="I67" s="11" t="s">
        <v>1224</v>
      </c>
      <c r="J67" s="11" t="s">
        <v>1145</v>
      </c>
    </row>
    <row r="68" spans="9:10" x14ac:dyDescent="0.2">
      <c r="I68" s="11" t="s">
        <v>1474</v>
      </c>
      <c r="J68" s="11" t="s">
        <v>1145</v>
      </c>
    </row>
    <row r="69" spans="9:10" x14ac:dyDescent="0.2">
      <c r="I69" s="11" t="s">
        <v>1253</v>
      </c>
      <c r="J69" s="11" t="s">
        <v>1231</v>
      </c>
    </row>
    <row r="70" spans="9:10" x14ac:dyDescent="0.2">
      <c r="I70" s="11" t="s">
        <v>970</v>
      </c>
      <c r="J70" s="11" t="s">
        <v>971</v>
      </c>
    </row>
    <row r="71" spans="9:10" x14ac:dyDescent="0.2">
      <c r="I71" s="11" t="s">
        <v>1172</v>
      </c>
      <c r="J71" s="11" t="s">
        <v>971</v>
      </c>
    </row>
    <row r="72" spans="9:10" x14ac:dyDescent="0.2">
      <c r="I72" s="11" t="s">
        <v>1216</v>
      </c>
      <c r="J72" s="11" t="s">
        <v>1217</v>
      </c>
    </row>
    <row r="73" spans="9:10" x14ac:dyDescent="0.2">
      <c r="I73" s="11" t="s">
        <v>1396</v>
      </c>
      <c r="J73" s="11" t="s">
        <v>1397</v>
      </c>
    </row>
    <row r="74" spans="9:10" x14ac:dyDescent="0.2">
      <c r="I74" s="11" t="s">
        <v>998</v>
      </c>
      <c r="J74" s="11" t="s">
        <v>999</v>
      </c>
    </row>
    <row r="75" spans="9:10" x14ac:dyDescent="0.2">
      <c r="I75" s="11" t="s">
        <v>1110</v>
      </c>
      <c r="J75" s="11" t="s">
        <v>999</v>
      </c>
    </row>
    <row r="76" spans="9:10" x14ac:dyDescent="0.2">
      <c r="I76" s="11" t="s">
        <v>1173</v>
      </c>
      <c r="J76" s="11" t="s">
        <v>999</v>
      </c>
    </row>
    <row r="77" spans="9:10" x14ac:dyDescent="0.2">
      <c r="I77" s="11" t="s">
        <v>1164</v>
      </c>
      <c r="J77" s="11" t="s">
        <v>1165</v>
      </c>
    </row>
    <row r="78" spans="9:10" x14ac:dyDescent="0.2">
      <c r="I78" s="11" t="s">
        <v>1335</v>
      </c>
      <c r="J78" s="11" t="s">
        <v>1165</v>
      </c>
    </row>
    <row r="79" spans="9:10" x14ac:dyDescent="0.2">
      <c r="I79" s="11" t="s">
        <v>1411</v>
      </c>
      <c r="J79" s="11" t="s">
        <v>1412</v>
      </c>
    </row>
    <row r="80" spans="9:10" x14ac:dyDescent="0.2">
      <c r="I80" s="11" t="s">
        <v>1260</v>
      </c>
      <c r="J80" s="11" t="s">
        <v>1234</v>
      </c>
    </row>
    <row r="81" spans="9:10" x14ac:dyDescent="0.2">
      <c r="I81" s="11" t="s">
        <v>1218</v>
      </c>
      <c r="J81" s="11" t="s">
        <v>1219</v>
      </c>
    </row>
    <row r="82" spans="9:10" x14ac:dyDescent="0.2">
      <c r="I82" s="11" t="s">
        <v>1146</v>
      </c>
      <c r="J82" s="11" t="s">
        <v>1147</v>
      </c>
    </row>
    <row r="83" spans="9:10" x14ac:dyDescent="0.2">
      <c r="I83" s="11" t="s">
        <v>1001</v>
      </c>
      <c r="J83" s="11" t="s">
        <v>1002</v>
      </c>
    </row>
    <row r="84" spans="9:10" x14ac:dyDescent="0.2">
      <c r="I84" s="11" t="s">
        <v>1148</v>
      </c>
      <c r="J84" s="11" t="s">
        <v>1002</v>
      </c>
    </row>
    <row r="85" spans="9:10" x14ac:dyDescent="0.2">
      <c r="I85" s="11" t="s">
        <v>1149</v>
      </c>
      <c r="J85" s="11" t="s">
        <v>1002</v>
      </c>
    </row>
    <row r="86" spans="9:10" x14ac:dyDescent="0.2">
      <c r="I86" s="11" t="s">
        <v>1423</v>
      </c>
      <c r="J86" s="11" t="s">
        <v>1002</v>
      </c>
    </row>
    <row r="87" spans="9:10" x14ac:dyDescent="0.2">
      <c r="I87" s="11" t="s">
        <v>1331</v>
      </c>
      <c r="J87" s="11" t="s">
        <v>1332</v>
      </c>
    </row>
    <row r="88" spans="9:10" x14ac:dyDescent="0.2">
      <c r="I88" s="11" t="s">
        <v>1435</v>
      </c>
      <c r="J88" s="11" t="s">
        <v>1332</v>
      </c>
    </row>
    <row r="89" spans="9:10" x14ac:dyDescent="0.2">
      <c r="I89" s="11" t="s">
        <v>1176</v>
      </c>
      <c r="J89" s="11" t="s">
        <v>1177</v>
      </c>
    </row>
    <row r="90" spans="9:10" x14ac:dyDescent="0.2">
      <c r="I90" s="11" t="s">
        <v>1209</v>
      </c>
      <c r="J90" s="11" t="s">
        <v>1177</v>
      </c>
    </row>
    <row r="91" spans="9:10" x14ac:dyDescent="0.2">
      <c r="I91" s="11" t="s">
        <v>1006</v>
      </c>
      <c r="J91" s="11" t="s">
        <v>1007</v>
      </c>
    </row>
    <row r="92" spans="9:10" x14ac:dyDescent="0.2">
      <c r="I92" s="11" t="s">
        <v>1048</v>
      </c>
      <c r="J92" s="11" t="s">
        <v>1007</v>
      </c>
    </row>
    <row r="93" spans="9:10" x14ac:dyDescent="0.2">
      <c r="I93" s="11" t="s">
        <v>976</v>
      </c>
      <c r="J93" s="11" t="s">
        <v>977</v>
      </c>
    </row>
    <row r="94" spans="9:10" x14ac:dyDescent="0.2">
      <c r="I94" s="11" t="s">
        <v>1265</v>
      </c>
      <c r="J94" s="11" t="s">
        <v>977</v>
      </c>
    </row>
    <row r="95" spans="9:10" x14ac:dyDescent="0.2">
      <c r="I95" s="11" t="s">
        <v>1398</v>
      </c>
      <c r="J95" s="11" t="s">
        <v>977</v>
      </c>
    </row>
    <row r="96" spans="9:10" x14ac:dyDescent="0.2">
      <c r="I96" s="11" t="s">
        <v>1342</v>
      </c>
      <c r="J96" s="11" t="s">
        <v>1343</v>
      </c>
    </row>
    <row r="97" spans="9:10" x14ac:dyDescent="0.2">
      <c r="I97" s="11" t="s">
        <v>1044</v>
      </c>
      <c r="J97" s="11" t="s">
        <v>1045</v>
      </c>
    </row>
    <row r="98" spans="9:10" x14ac:dyDescent="0.2">
      <c r="I98" s="11" t="s">
        <v>1109</v>
      </c>
      <c r="J98" s="11" t="s">
        <v>1045</v>
      </c>
    </row>
    <row r="99" spans="9:10" x14ac:dyDescent="0.2">
      <c r="I99" s="11" t="s">
        <v>1394</v>
      </c>
      <c r="J99" s="11" t="s">
        <v>1395</v>
      </c>
    </row>
    <row r="100" spans="9:10" x14ac:dyDescent="0.2">
      <c r="I100" s="11" t="s">
        <v>992</v>
      </c>
      <c r="J100" s="11" t="s">
        <v>993</v>
      </c>
    </row>
    <row r="101" spans="9:10" x14ac:dyDescent="0.2">
      <c r="I101" s="11" t="s">
        <v>1157</v>
      </c>
      <c r="J101" s="11" t="s">
        <v>1158</v>
      </c>
    </row>
    <row r="102" spans="9:10" x14ac:dyDescent="0.2">
      <c r="I102" s="11" t="s">
        <v>1434</v>
      </c>
      <c r="J102" s="11" t="s">
        <v>1158</v>
      </c>
    </row>
    <row r="103" spans="9:10" x14ac:dyDescent="0.2">
      <c r="I103" s="11" t="s">
        <v>1469</v>
      </c>
      <c r="J103" s="11" t="s">
        <v>1158</v>
      </c>
    </row>
    <row r="104" spans="9:10" x14ac:dyDescent="0.2">
      <c r="I104" s="11" t="s">
        <v>1010</v>
      </c>
      <c r="J104" s="11" t="s">
        <v>1011</v>
      </c>
    </row>
    <row r="105" spans="9:10" x14ac:dyDescent="0.2">
      <c r="I105" s="11" t="s">
        <v>1150</v>
      </c>
      <c r="J105" s="11" t="s">
        <v>1011</v>
      </c>
    </row>
    <row r="106" spans="9:10" x14ac:dyDescent="0.2">
      <c r="I106" s="11" t="s">
        <v>1346</v>
      </c>
      <c r="J106" s="11" t="s">
        <v>1347</v>
      </c>
    </row>
    <row r="107" spans="9:10" x14ac:dyDescent="0.2">
      <c r="I107" s="13" t="s">
        <v>1377</v>
      </c>
      <c r="J107" s="13" t="s">
        <v>1347</v>
      </c>
    </row>
    <row r="108" spans="9:10" x14ac:dyDescent="0.2">
      <c r="I108" s="11" t="s">
        <v>1468</v>
      </c>
      <c r="J108" s="11" t="s">
        <v>1233</v>
      </c>
    </row>
    <row r="109" spans="9:10" x14ac:dyDescent="0.2">
      <c r="I109" s="11" t="s">
        <v>1258</v>
      </c>
      <c r="J109" s="11" t="s">
        <v>1259</v>
      </c>
    </row>
    <row r="110" spans="9:10" x14ac:dyDescent="0.2">
      <c r="I110" s="11" t="s">
        <v>1441</v>
      </c>
      <c r="J110" s="11" t="s">
        <v>1259</v>
      </c>
    </row>
    <row r="111" spans="9:10" x14ac:dyDescent="0.2">
      <c r="I111" s="11" t="s">
        <v>1038</v>
      </c>
      <c r="J111" s="11" t="s">
        <v>1039</v>
      </c>
    </row>
    <row r="112" spans="9:10" x14ac:dyDescent="0.2">
      <c r="I112" s="11" t="s">
        <v>1040</v>
      </c>
      <c r="J112" s="11" t="s">
        <v>1041</v>
      </c>
    </row>
    <row r="113" spans="9:10" x14ac:dyDescent="0.2">
      <c r="I113" s="11" t="s">
        <v>1178</v>
      </c>
      <c r="J113" s="11" t="s">
        <v>1041</v>
      </c>
    </row>
    <row r="114" spans="9:10" x14ac:dyDescent="0.2">
      <c r="I114" s="11" t="s">
        <v>1123</v>
      </c>
      <c r="J114" s="11" t="s">
        <v>1124</v>
      </c>
    </row>
    <row r="115" spans="9:10" x14ac:dyDescent="0.2">
      <c r="I115" s="11" t="s">
        <v>1263</v>
      </c>
      <c r="J115" s="11" t="s">
        <v>1264</v>
      </c>
    </row>
    <row r="116" spans="9:10" x14ac:dyDescent="0.2">
      <c r="I116" s="11" t="s">
        <v>1406</v>
      </c>
      <c r="J116" s="11" t="s">
        <v>1235</v>
      </c>
    </row>
    <row r="117" spans="9:10" x14ac:dyDescent="0.2">
      <c r="I117" s="11" t="s">
        <v>1196</v>
      </c>
      <c r="J117" s="11" t="s">
        <v>1197</v>
      </c>
    </row>
    <row r="118" spans="9:10" x14ac:dyDescent="0.2">
      <c r="I118" s="11" t="s">
        <v>1215</v>
      </c>
      <c r="J118" s="11" t="s">
        <v>1197</v>
      </c>
    </row>
    <row r="119" spans="9:10" x14ac:dyDescent="0.2">
      <c r="I119" s="11" t="s">
        <v>1317</v>
      </c>
      <c r="J119" s="11" t="s">
        <v>1197</v>
      </c>
    </row>
    <row r="120" spans="9:10" x14ac:dyDescent="0.2">
      <c r="I120" s="11" t="s">
        <v>1404</v>
      </c>
      <c r="J120" s="11" t="s">
        <v>1197</v>
      </c>
    </row>
    <row r="121" spans="9:10" x14ac:dyDescent="0.2">
      <c r="I121" s="11" t="s">
        <v>1436</v>
      </c>
      <c r="J121" s="11" t="s">
        <v>1197</v>
      </c>
    </row>
    <row r="122" spans="9:10" x14ac:dyDescent="0.2">
      <c r="I122" s="11" t="s">
        <v>1077</v>
      </c>
      <c r="J122" s="11" t="s">
        <v>1078</v>
      </c>
    </row>
    <row r="123" spans="9:10" x14ac:dyDescent="0.2">
      <c r="I123" s="11" t="s">
        <v>1102</v>
      </c>
      <c r="J123" s="11" t="s">
        <v>1078</v>
      </c>
    </row>
    <row r="124" spans="9:10" x14ac:dyDescent="0.2">
      <c r="I124" s="11" t="s">
        <v>1250</v>
      </c>
      <c r="J124" s="11" t="s">
        <v>1078</v>
      </c>
    </row>
    <row r="125" spans="9:10" x14ac:dyDescent="0.2">
      <c r="I125" s="11" t="s">
        <v>1421</v>
      </c>
      <c r="J125" s="11" t="s">
        <v>1422</v>
      </c>
    </row>
    <row r="126" spans="9:10" x14ac:dyDescent="0.2">
      <c r="I126" s="11" t="s">
        <v>1028</v>
      </c>
      <c r="J126" s="11" t="s">
        <v>1029</v>
      </c>
    </row>
    <row r="127" spans="9:10" x14ac:dyDescent="0.2">
      <c r="I127" s="11" t="s">
        <v>1205</v>
      </c>
      <c r="J127" s="11" t="s">
        <v>1206</v>
      </c>
    </row>
    <row r="128" spans="9:10" x14ac:dyDescent="0.2">
      <c r="I128" s="11" t="s">
        <v>1318</v>
      </c>
      <c r="J128" s="11" t="s">
        <v>1206</v>
      </c>
    </row>
    <row r="129" spans="9:10" x14ac:dyDescent="0.2">
      <c r="I129" s="11" t="s">
        <v>1032</v>
      </c>
      <c r="J129" s="11" t="s">
        <v>1033</v>
      </c>
    </row>
    <row r="130" spans="9:10" x14ac:dyDescent="0.2">
      <c r="I130" s="11" t="s">
        <v>1095</v>
      </c>
      <c r="J130" s="11" t="s">
        <v>1033</v>
      </c>
    </row>
    <row r="131" spans="9:10" x14ac:dyDescent="0.2">
      <c r="I131" s="11" t="s">
        <v>1410</v>
      </c>
      <c r="J131" s="11" t="s">
        <v>1033</v>
      </c>
    </row>
    <row r="132" spans="9:10" x14ac:dyDescent="0.2">
      <c r="I132" s="11" t="s">
        <v>1440</v>
      </c>
      <c r="J132" s="11" t="s">
        <v>1033</v>
      </c>
    </row>
    <row r="133" spans="9:10" x14ac:dyDescent="0.2">
      <c r="I133" s="11" t="s">
        <v>1275</v>
      </c>
      <c r="J133" s="11" t="s">
        <v>1276</v>
      </c>
    </row>
    <row r="134" spans="9:10" x14ac:dyDescent="0.2">
      <c r="I134" s="11" t="s">
        <v>990</v>
      </c>
      <c r="J134" s="11" t="s">
        <v>991</v>
      </c>
    </row>
    <row r="135" spans="9:10" x14ac:dyDescent="0.2">
      <c r="I135" s="11" t="s">
        <v>1249</v>
      </c>
      <c r="J135" s="11" t="s">
        <v>991</v>
      </c>
    </row>
    <row r="136" spans="9:10" x14ac:dyDescent="0.2">
      <c r="I136" s="11" t="s">
        <v>1073</v>
      </c>
      <c r="J136" s="11" t="s">
        <v>1074</v>
      </c>
    </row>
    <row r="137" spans="9:10" x14ac:dyDescent="0.2">
      <c r="I137" s="11" t="s">
        <v>1442</v>
      </c>
      <c r="J137" s="11" t="s">
        <v>1443</v>
      </c>
    </row>
    <row r="138" spans="9:10" x14ac:dyDescent="0.2">
      <c r="I138" s="11" t="s">
        <v>1313</v>
      </c>
      <c r="J138" s="11" t="s">
        <v>1314</v>
      </c>
    </row>
    <row r="139" spans="9:10" x14ac:dyDescent="0.2">
      <c r="I139" s="11" t="s">
        <v>1439</v>
      </c>
      <c r="J139" s="11" t="s">
        <v>1314</v>
      </c>
    </row>
    <row r="140" spans="9:10" x14ac:dyDescent="0.2">
      <c r="I140" s="11" t="s">
        <v>1336</v>
      </c>
      <c r="J140" s="11" t="s">
        <v>1337</v>
      </c>
    </row>
    <row r="141" spans="9:10" x14ac:dyDescent="0.2">
      <c r="I141" s="11" t="s">
        <v>1064</v>
      </c>
      <c r="J141" s="11" t="s">
        <v>1065</v>
      </c>
    </row>
    <row r="142" spans="9:10" x14ac:dyDescent="0.2">
      <c r="I142" s="11" t="s">
        <v>1470</v>
      </c>
      <c r="J142" s="11" t="s">
        <v>1065</v>
      </c>
    </row>
    <row r="143" spans="9:10" x14ac:dyDescent="0.2">
      <c r="I143" s="11" t="s">
        <v>1472</v>
      </c>
      <c r="J143" s="11" t="s">
        <v>1473</v>
      </c>
    </row>
    <row r="144" spans="9:10" x14ac:dyDescent="0.2">
      <c r="I144" s="11" t="s">
        <v>980</v>
      </c>
      <c r="J144" s="11" t="s">
        <v>981</v>
      </c>
    </row>
    <row r="145" spans="9:10" x14ac:dyDescent="0.2">
      <c r="I145" s="11" t="s">
        <v>1204</v>
      </c>
      <c r="J145" s="11" t="s">
        <v>981</v>
      </c>
    </row>
    <row r="146" spans="9:10" x14ac:dyDescent="0.2">
      <c r="I146" s="11" t="s">
        <v>1071</v>
      </c>
      <c r="J146" s="11" t="s">
        <v>1072</v>
      </c>
    </row>
    <row r="147" spans="9:10" x14ac:dyDescent="0.2">
      <c r="I147" s="11" t="s">
        <v>1251</v>
      </c>
      <c r="J147" s="11" t="s">
        <v>1252</v>
      </c>
    </row>
    <row r="148" spans="9:10" x14ac:dyDescent="0.2">
      <c r="I148" s="11" t="s">
        <v>1291</v>
      </c>
      <c r="J148" s="11" t="s">
        <v>1252</v>
      </c>
    </row>
    <row r="149" spans="9:10" x14ac:dyDescent="0.2">
      <c r="I149" s="11" t="s">
        <v>1367</v>
      </c>
      <c r="J149" s="11" t="s">
        <v>1252</v>
      </c>
    </row>
    <row r="150" spans="9:10" x14ac:dyDescent="0.2">
      <c r="I150" s="13" t="s">
        <v>1378</v>
      </c>
      <c r="J150" s="13" t="s">
        <v>1379</v>
      </c>
    </row>
    <row r="151" spans="9:10" x14ac:dyDescent="0.2">
      <c r="I151" s="11" t="s">
        <v>1427</v>
      </c>
      <c r="J151" s="11" t="s">
        <v>1428</v>
      </c>
    </row>
    <row r="152" spans="9:10" x14ac:dyDescent="0.2">
      <c r="I152" s="11" t="s">
        <v>1266</v>
      </c>
      <c r="J152" s="11" t="s">
        <v>1267</v>
      </c>
    </row>
    <row r="153" spans="9:10" x14ac:dyDescent="0.2">
      <c r="I153" s="11" t="s">
        <v>1450</v>
      </c>
      <c r="J153" s="11" t="s">
        <v>1267</v>
      </c>
    </row>
    <row r="154" spans="9:10" x14ac:dyDescent="0.2">
      <c r="I154" s="11" t="s">
        <v>1170</v>
      </c>
      <c r="J154" s="11" t="s">
        <v>1171</v>
      </c>
    </row>
    <row r="155" spans="9:10" x14ac:dyDescent="0.2">
      <c r="I155" s="11" t="s">
        <v>1272</v>
      </c>
      <c r="J155" s="11" t="s">
        <v>1171</v>
      </c>
    </row>
    <row r="156" spans="9:10" x14ac:dyDescent="0.2">
      <c r="I156" s="11" t="s">
        <v>1200</v>
      </c>
      <c r="J156" s="11" t="s">
        <v>1201</v>
      </c>
    </row>
    <row r="157" spans="9:10" x14ac:dyDescent="0.2">
      <c r="I157" s="11" t="s">
        <v>968</v>
      </c>
      <c r="J157" s="11" t="s">
        <v>969</v>
      </c>
    </row>
    <row r="158" spans="9:10" x14ac:dyDescent="0.2">
      <c r="I158" s="11" t="s">
        <v>1000</v>
      </c>
      <c r="J158" s="11" t="s">
        <v>969</v>
      </c>
    </row>
    <row r="159" spans="9:10" x14ac:dyDescent="0.2">
      <c r="I159" s="11" t="s">
        <v>1289</v>
      </c>
      <c r="J159" s="11" t="s">
        <v>969</v>
      </c>
    </row>
    <row r="160" spans="9:10" x14ac:dyDescent="0.2">
      <c r="I160" s="11" t="s">
        <v>1399</v>
      </c>
      <c r="J160" s="11" t="s">
        <v>1400</v>
      </c>
    </row>
    <row r="161" spans="9:10" x14ac:dyDescent="0.2">
      <c r="I161" s="13" t="s">
        <v>1189</v>
      </c>
      <c r="J161" s="13" t="s">
        <v>1190</v>
      </c>
    </row>
    <row r="162" spans="9:10" x14ac:dyDescent="0.2">
      <c r="I162" s="11" t="s">
        <v>1277</v>
      </c>
      <c r="J162" s="11" t="s">
        <v>1190</v>
      </c>
    </row>
    <row r="163" spans="9:10" x14ac:dyDescent="0.2">
      <c r="I163" s="11" t="s">
        <v>1285</v>
      </c>
      <c r="J163" s="11" t="s">
        <v>1190</v>
      </c>
    </row>
    <row r="164" spans="9:10" x14ac:dyDescent="0.2">
      <c r="I164" s="11" t="s">
        <v>988</v>
      </c>
      <c r="J164" s="11" t="s">
        <v>989</v>
      </c>
    </row>
    <row r="165" spans="9:10" x14ac:dyDescent="0.2">
      <c r="I165" s="11" t="s">
        <v>1068</v>
      </c>
      <c r="J165" s="11" t="s">
        <v>989</v>
      </c>
    </row>
    <row r="166" spans="9:10" x14ac:dyDescent="0.2">
      <c r="I166" s="11" t="s">
        <v>1069</v>
      </c>
      <c r="J166" s="11" t="s">
        <v>1070</v>
      </c>
    </row>
    <row r="167" spans="9:10" x14ac:dyDescent="0.2">
      <c r="I167" s="11" t="s">
        <v>1142</v>
      </c>
      <c r="J167" s="11" t="s">
        <v>1143</v>
      </c>
    </row>
    <row r="168" spans="9:10" x14ac:dyDescent="0.2">
      <c r="I168" s="11" t="s">
        <v>1290</v>
      </c>
      <c r="J168" s="11" t="s">
        <v>1143</v>
      </c>
    </row>
    <row r="169" spans="9:10" x14ac:dyDescent="0.2">
      <c r="I169" s="11" t="s">
        <v>1261</v>
      </c>
      <c r="J169" s="11" t="s">
        <v>1262</v>
      </c>
    </row>
    <row r="170" spans="9:10" x14ac:dyDescent="0.2">
      <c r="I170" s="11" t="s">
        <v>1021</v>
      </c>
      <c r="J170" s="11" t="s">
        <v>1022</v>
      </c>
    </row>
    <row r="171" spans="9:10" x14ac:dyDescent="0.2">
      <c r="I171" s="11" t="s">
        <v>1166</v>
      </c>
      <c r="J171" s="11" t="s">
        <v>1022</v>
      </c>
    </row>
    <row r="172" spans="9:10" x14ac:dyDescent="0.2">
      <c r="I172" s="11" t="s">
        <v>1429</v>
      </c>
      <c r="J172" s="11" t="s">
        <v>1022</v>
      </c>
    </row>
    <row r="173" spans="9:10" x14ac:dyDescent="0.2">
      <c r="I173" s="11" t="s">
        <v>1220</v>
      </c>
      <c r="J173" s="11" t="s">
        <v>1221</v>
      </c>
    </row>
    <row r="174" spans="9:10" x14ac:dyDescent="0.2">
      <c r="I174" s="11" t="s">
        <v>1210</v>
      </c>
      <c r="J174" s="11" t="s">
        <v>1211</v>
      </c>
    </row>
    <row r="175" spans="9:10" x14ac:dyDescent="0.2">
      <c r="I175" s="13" t="s">
        <v>1419</v>
      </c>
      <c r="J175" s="13" t="s">
        <v>1229</v>
      </c>
    </row>
    <row r="176" spans="9:10" x14ac:dyDescent="0.2">
      <c r="I176" s="11" t="s">
        <v>1042</v>
      </c>
      <c r="J176" s="11" t="s">
        <v>1043</v>
      </c>
    </row>
    <row r="177" spans="9:10" x14ac:dyDescent="0.2">
      <c r="I177" s="11" t="s">
        <v>1136</v>
      </c>
      <c r="J177" s="11" t="s">
        <v>1043</v>
      </c>
    </row>
    <row r="178" spans="9:10" x14ac:dyDescent="0.2">
      <c r="I178" s="13" t="s">
        <v>1387</v>
      </c>
      <c r="J178" s="13" t="s">
        <v>1043</v>
      </c>
    </row>
    <row r="179" spans="9:10" x14ac:dyDescent="0.2">
      <c r="I179" s="11" t="s">
        <v>1162</v>
      </c>
      <c r="J179" s="11" t="s">
        <v>1163</v>
      </c>
    </row>
    <row r="180" spans="9:10" x14ac:dyDescent="0.2">
      <c r="I180" s="11" t="s">
        <v>1458</v>
      </c>
      <c r="J180" s="11" t="s">
        <v>1459</v>
      </c>
    </row>
    <row r="181" spans="9:10" x14ac:dyDescent="0.2">
      <c r="I181" s="11" t="s">
        <v>1030</v>
      </c>
      <c r="J181" s="11" t="s">
        <v>1031</v>
      </c>
    </row>
    <row r="182" spans="9:10" x14ac:dyDescent="0.2">
      <c r="I182" s="13" t="s">
        <v>1382</v>
      </c>
      <c r="J182" s="13" t="s">
        <v>1031</v>
      </c>
    </row>
    <row r="183" spans="9:10" x14ac:dyDescent="0.2">
      <c r="I183" s="13" t="s">
        <v>1090</v>
      </c>
      <c r="J183" s="13" t="s">
        <v>1091</v>
      </c>
    </row>
    <row r="184" spans="9:10" x14ac:dyDescent="0.2">
      <c r="I184" s="11" t="s">
        <v>1094</v>
      </c>
      <c r="J184" s="11" t="s">
        <v>1091</v>
      </c>
    </row>
    <row r="185" spans="9:10" x14ac:dyDescent="0.2">
      <c r="I185" s="11" t="s">
        <v>1325</v>
      </c>
      <c r="J185" s="11" t="s">
        <v>1326</v>
      </c>
    </row>
    <row r="186" spans="9:10" x14ac:dyDescent="0.2">
      <c r="I186" s="11" t="s">
        <v>1131</v>
      </c>
      <c r="J186" s="11" t="s">
        <v>1132</v>
      </c>
    </row>
    <row r="187" spans="9:10" x14ac:dyDescent="0.2">
      <c r="I187" s="11" t="s">
        <v>1437</v>
      </c>
      <c r="J187" s="11" t="s">
        <v>1132</v>
      </c>
    </row>
    <row r="188" spans="9:10" x14ac:dyDescent="0.2">
      <c r="I188" s="11" t="s">
        <v>1444</v>
      </c>
      <c r="J188" s="11" t="s">
        <v>1132</v>
      </c>
    </row>
    <row r="189" spans="9:10" x14ac:dyDescent="0.2">
      <c r="I189" s="11" t="s">
        <v>984</v>
      </c>
      <c r="J189" s="11" t="s">
        <v>985</v>
      </c>
    </row>
    <row r="190" spans="9:10" x14ac:dyDescent="0.2">
      <c r="I190" s="11" t="s">
        <v>1020</v>
      </c>
      <c r="J190" s="11" t="s">
        <v>985</v>
      </c>
    </row>
    <row r="191" spans="9:10" x14ac:dyDescent="0.2">
      <c r="I191" s="13" t="s">
        <v>1413</v>
      </c>
      <c r="J191" s="13" t="s">
        <v>985</v>
      </c>
    </row>
    <row r="192" spans="9:10" x14ac:dyDescent="0.2">
      <c r="I192" s="11" t="s">
        <v>1198</v>
      </c>
      <c r="J192" s="11" t="s">
        <v>1199</v>
      </c>
    </row>
    <row r="193" spans="9:10" x14ac:dyDescent="0.2">
      <c r="I193" s="11" t="s">
        <v>1248</v>
      </c>
      <c r="J193" s="11" t="s">
        <v>1199</v>
      </c>
    </row>
    <row r="194" spans="9:10" x14ac:dyDescent="0.2">
      <c r="I194" s="11" t="s">
        <v>994</v>
      </c>
      <c r="J194" s="11" t="s">
        <v>995</v>
      </c>
    </row>
    <row r="195" spans="9:10" x14ac:dyDescent="0.2">
      <c r="I195" s="11" t="s">
        <v>1129</v>
      </c>
      <c r="J195" s="11" t="s">
        <v>1130</v>
      </c>
    </row>
    <row r="196" spans="9:10" x14ac:dyDescent="0.2">
      <c r="I196" s="11" t="s">
        <v>1188</v>
      </c>
      <c r="J196" s="11" t="s">
        <v>1130</v>
      </c>
    </row>
    <row r="197" spans="9:10" x14ac:dyDescent="0.2">
      <c r="I197" s="11" t="s">
        <v>1315</v>
      </c>
      <c r="J197" s="11" t="s">
        <v>1316</v>
      </c>
    </row>
    <row r="198" spans="9:10" x14ac:dyDescent="0.2">
      <c r="I198" s="11" t="s">
        <v>1323</v>
      </c>
      <c r="J198" s="11" t="s">
        <v>1324</v>
      </c>
    </row>
    <row r="199" spans="9:10" x14ac:dyDescent="0.2">
      <c r="I199" s="11" t="s">
        <v>996</v>
      </c>
      <c r="J199" s="11" t="s">
        <v>997</v>
      </c>
    </row>
    <row r="200" spans="9:10" x14ac:dyDescent="0.2">
      <c r="I200" s="11" t="s">
        <v>1098</v>
      </c>
      <c r="J200" s="11" t="s">
        <v>1099</v>
      </c>
    </row>
    <row r="201" spans="9:10" x14ac:dyDescent="0.2">
      <c r="I201" s="11" t="s">
        <v>1133</v>
      </c>
      <c r="J201" s="11" t="s">
        <v>1099</v>
      </c>
    </row>
    <row r="202" spans="9:10" x14ac:dyDescent="0.2">
      <c r="I202" s="11" t="s">
        <v>1327</v>
      </c>
      <c r="J202" s="11" t="s">
        <v>1328</v>
      </c>
    </row>
    <row r="203" spans="9:10" x14ac:dyDescent="0.2">
      <c r="I203" s="11" t="s">
        <v>1388</v>
      </c>
      <c r="J203" s="11" t="s">
        <v>1328</v>
      </c>
    </row>
    <row r="204" spans="9:10" x14ac:dyDescent="0.2">
      <c r="I204" s="11" t="s">
        <v>1389</v>
      </c>
      <c r="J204" s="11" t="s">
        <v>1328</v>
      </c>
    </row>
    <row r="205" spans="9:10" x14ac:dyDescent="0.2">
      <c r="I205" s="11" t="s">
        <v>1424</v>
      </c>
      <c r="J205" s="11" t="s">
        <v>1328</v>
      </c>
    </row>
    <row r="206" spans="9:10" x14ac:dyDescent="0.2">
      <c r="I206" s="11" t="s">
        <v>1202</v>
      </c>
      <c r="J206" s="11" t="s">
        <v>1203</v>
      </c>
    </row>
    <row r="207" spans="9:10" x14ac:dyDescent="0.2">
      <c r="I207" s="11" t="s">
        <v>1046</v>
      </c>
      <c r="J207" s="11" t="s">
        <v>1047</v>
      </c>
    </row>
    <row r="208" spans="9:10" x14ac:dyDescent="0.2">
      <c r="I208" s="11" t="s">
        <v>1139</v>
      </c>
      <c r="J208" s="11" t="s">
        <v>1047</v>
      </c>
    </row>
    <row r="209" spans="9:10" x14ac:dyDescent="0.2">
      <c r="I209" s="11" t="s">
        <v>1438</v>
      </c>
      <c r="J209" s="11" t="s">
        <v>1047</v>
      </c>
    </row>
    <row r="210" spans="9:10" x14ac:dyDescent="0.2">
      <c r="I210" s="11" t="s">
        <v>1329</v>
      </c>
      <c r="J210" s="11" t="s">
        <v>1330</v>
      </c>
    </row>
    <row r="211" spans="9:10" x14ac:dyDescent="0.2">
      <c r="I211" s="11" t="s">
        <v>1256</v>
      </c>
      <c r="J211" s="11" t="s">
        <v>1257</v>
      </c>
    </row>
    <row r="212" spans="9:10" x14ac:dyDescent="0.2">
      <c r="I212" s="11" t="s">
        <v>1309</v>
      </c>
      <c r="J212" s="11" t="s">
        <v>1310</v>
      </c>
    </row>
    <row r="213" spans="9:10" x14ac:dyDescent="0.2">
      <c r="I213" s="11" t="s">
        <v>1471</v>
      </c>
      <c r="J213" s="11" t="s">
        <v>1310</v>
      </c>
    </row>
    <row r="214" spans="9:10" x14ac:dyDescent="0.2">
      <c r="I214" s="11" t="s">
        <v>1390</v>
      </c>
      <c r="J214" s="11" t="s">
        <v>1391</v>
      </c>
    </row>
    <row r="215" spans="9:10" x14ac:dyDescent="0.2">
      <c r="I215" s="11" t="s">
        <v>1213</v>
      </c>
      <c r="J215" s="11" t="s">
        <v>1214</v>
      </c>
    </row>
    <row r="216" spans="9:10" x14ac:dyDescent="0.2">
      <c r="I216" s="11" t="s">
        <v>1369</v>
      </c>
      <c r="J216" s="11" t="s">
        <v>1214</v>
      </c>
    </row>
    <row r="217" spans="9:10" x14ac:dyDescent="0.2">
      <c r="I217" s="11" t="s">
        <v>1420</v>
      </c>
      <c r="J217" s="11" t="s">
        <v>1214</v>
      </c>
    </row>
    <row r="218" spans="9:10" x14ac:dyDescent="0.2">
      <c r="I218" s="11" t="s">
        <v>1159</v>
      </c>
      <c r="J218" s="11" t="s">
        <v>1160</v>
      </c>
    </row>
    <row r="219" spans="9:10" x14ac:dyDescent="0.2">
      <c r="I219" s="11" t="s">
        <v>1187</v>
      </c>
      <c r="J219" s="11" t="s">
        <v>1160</v>
      </c>
    </row>
    <row r="220" spans="9:10" x14ac:dyDescent="0.2">
      <c r="I220" s="11" t="s">
        <v>1207</v>
      </c>
      <c r="J220" s="11" t="s">
        <v>1208</v>
      </c>
    </row>
    <row r="221" spans="9:10" x14ac:dyDescent="0.2">
      <c r="I221" s="11" t="s">
        <v>1283</v>
      </c>
      <c r="J221" s="11" t="s">
        <v>1208</v>
      </c>
    </row>
    <row r="222" spans="9:10" x14ac:dyDescent="0.2">
      <c r="I222" s="11" t="s">
        <v>1303</v>
      </c>
      <c r="J222" s="11" t="s">
        <v>1208</v>
      </c>
    </row>
    <row r="223" spans="9:10" x14ac:dyDescent="0.2">
      <c r="I223" s="11" t="s">
        <v>1268</v>
      </c>
      <c r="J223" s="11" t="s">
        <v>1269</v>
      </c>
    </row>
    <row r="224" spans="9:10" x14ac:dyDescent="0.2">
      <c r="I224" s="11" t="s">
        <v>1167</v>
      </c>
      <c r="J224" s="11" t="s">
        <v>1168</v>
      </c>
    </row>
    <row r="225" spans="9:10" x14ac:dyDescent="0.2">
      <c r="I225" s="11" t="s">
        <v>1284</v>
      </c>
      <c r="J225" s="11" t="s">
        <v>1168</v>
      </c>
    </row>
    <row r="226" spans="9:10" x14ac:dyDescent="0.2">
      <c r="I226" s="11" t="s">
        <v>978</v>
      </c>
      <c r="J226" s="11" t="s">
        <v>979</v>
      </c>
    </row>
    <row r="227" spans="9:10" x14ac:dyDescent="0.2">
      <c r="I227" s="11" t="s">
        <v>1034</v>
      </c>
      <c r="J227" s="11" t="s">
        <v>1035</v>
      </c>
    </row>
    <row r="228" spans="9:10" x14ac:dyDescent="0.2">
      <c r="I228" s="11" t="s">
        <v>1368</v>
      </c>
      <c r="J228" s="11" t="s">
        <v>1035</v>
      </c>
    </row>
    <row r="229" spans="9:10" x14ac:dyDescent="0.2">
      <c r="I229" s="11" t="s">
        <v>1414</v>
      </c>
      <c r="J229" s="11" t="s">
        <v>1035</v>
      </c>
    </row>
    <row r="230" spans="9:10" x14ac:dyDescent="0.2">
      <c r="I230" s="11" t="s">
        <v>1025</v>
      </c>
      <c r="J230" s="11" t="s">
        <v>1026</v>
      </c>
    </row>
    <row r="231" spans="9:10" x14ac:dyDescent="0.2">
      <c r="I231" s="13" t="s">
        <v>1392</v>
      </c>
      <c r="J231" s="13" t="s">
        <v>1026</v>
      </c>
    </row>
    <row r="232" spans="9:10" x14ac:dyDescent="0.2">
      <c r="I232" s="11" t="s">
        <v>1036</v>
      </c>
      <c r="J232" s="11" t="s">
        <v>1037</v>
      </c>
    </row>
    <row r="233" spans="9:10" x14ac:dyDescent="0.2">
      <c r="I233" s="11" t="s">
        <v>1063</v>
      </c>
      <c r="J233" s="11" t="s">
        <v>1037</v>
      </c>
    </row>
    <row r="234" spans="9:10" x14ac:dyDescent="0.2">
      <c r="I234" s="11" t="s">
        <v>1125</v>
      </c>
      <c r="J234" s="11" t="s">
        <v>1126</v>
      </c>
    </row>
    <row r="235" spans="9:10" x14ac:dyDescent="0.2">
      <c r="I235" s="11" t="s">
        <v>1393</v>
      </c>
      <c r="J235" s="11" t="s">
        <v>1126</v>
      </c>
    </row>
    <row r="236" spans="9:10" x14ac:dyDescent="0.2">
      <c r="I236" s="11" t="s">
        <v>1014</v>
      </c>
      <c r="J236" s="11" t="s">
        <v>1015</v>
      </c>
    </row>
    <row r="237" spans="9:10" x14ac:dyDescent="0.2">
      <c r="I237" s="11" t="s">
        <v>1023</v>
      </c>
      <c r="J237" s="11" t="s">
        <v>1024</v>
      </c>
    </row>
    <row r="238" spans="9:10" x14ac:dyDescent="0.2">
      <c r="I238" s="11" t="s">
        <v>1372</v>
      </c>
      <c r="J238" s="11" t="s">
        <v>1024</v>
      </c>
    </row>
    <row r="239" spans="9:10" x14ac:dyDescent="0.2">
      <c r="I239" s="11" t="s">
        <v>1244</v>
      </c>
      <c r="J239" s="11" t="s">
        <v>1245</v>
      </c>
    </row>
    <row r="240" spans="9:10" x14ac:dyDescent="0.2">
      <c r="I240" s="11" t="s">
        <v>1270</v>
      </c>
      <c r="J240" s="11" t="s">
        <v>1245</v>
      </c>
    </row>
    <row r="241" spans="9:10" x14ac:dyDescent="0.2">
      <c r="I241" s="13" t="s">
        <v>1417</v>
      </c>
      <c r="J241" s="13" t="s">
        <v>1418</v>
      </c>
    </row>
    <row r="242" spans="9:10" x14ac:dyDescent="0.2">
      <c r="I242" s="11" t="s">
        <v>1127</v>
      </c>
      <c r="J242" s="11" t="s">
        <v>1128</v>
      </c>
    </row>
    <row r="243" spans="9:10" x14ac:dyDescent="0.2">
      <c r="I243" s="11" t="s">
        <v>1254</v>
      </c>
      <c r="J243" s="11" t="s">
        <v>1255</v>
      </c>
    </row>
    <row r="244" spans="9:10" x14ac:dyDescent="0.2">
      <c r="I244" s="11" t="s">
        <v>1246</v>
      </c>
      <c r="J244" s="11" t="s">
        <v>1247</v>
      </c>
    </row>
    <row r="245" spans="9:10" x14ac:dyDescent="0.2">
      <c r="I245" s="11" t="s">
        <v>1286</v>
      </c>
      <c r="J245" s="11" t="s">
        <v>1247</v>
      </c>
    </row>
    <row r="246" spans="9:10" x14ac:dyDescent="0.2">
      <c r="I246" s="11" t="s">
        <v>1079</v>
      </c>
      <c r="J246" s="11" t="s">
        <v>1080</v>
      </c>
    </row>
    <row r="247" spans="9:10" x14ac:dyDescent="0.2">
      <c r="I247" s="11" t="s">
        <v>1305</v>
      </c>
      <c r="J247" s="11" t="s">
        <v>1306</v>
      </c>
    </row>
    <row r="248" spans="9:10" x14ac:dyDescent="0.2">
      <c r="I248" s="11" t="s">
        <v>1061</v>
      </c>
      <c r="J248" s="11" t="s">
        <v>1062</v>
      </c>
    </row>
    <row r="249" spans="9:10" x14ac:dyDescent="0.2">
      <c r="I249" s="11" t="s">
        <v>1140</v>
      </c>
      <c r="J249" s="11" t="s">
        <v>1141</v>
      </c>
    </row>
    <row r="250" spans="9:10" x14ac:dyDescent="0.2">
      <c r="I250" s="11" t="s">
        <v>1092</v>
      </c>
      <c r="J250" s="11" t="s">
        <v>1093</v>
      </c>
    </row>
    <row r="251" spans="9:10" x14ac:dyDescent="0.2">
      <c r="I251" s="11" t="s">
        <v>1066</v>
      </c>
      <c r="J251" s="11" t="s">
        <v>1067</v>
      </c>
    </row>
    <row r="252" spans="9:10" x14ac:dyDescent="0.2">
      <c r="I252" s="11" t="s">
        <v>1449</v>
      </c>
      <c r="J252" s="11" t="s">
        <v>1067</v>
      </c>
    </row>
    <row r="253" spans="9:10" x14ac:dyDescent="0.2">
      <c r="I253" s="11" t="s">
        <v>1287</v>
      </c>
      <c r="J253" s="11" t="s">
        <v>1288</v>
      </c>
    </row>
    <row r="254" spans="9:10" x14ac:dyDescent="0.2">
      <c r="I254" s="11" t="s">
        <v>1307</v>
      </c>
      <c r="J254" s="11" t="s">
        <v>1308</v>
      </c>
    </row>
    <row r="255" spans="9:10" x14ac:dyDescent="0.2">
      <c r="I255" s="13" t="s">
        <v>1383</v>
      </c>
      <c r="J255" s="13" t="s">
        <v>1384</v>
      </c>
    </row>
    <row r="256" spans="9:10" x14ac:dyDescent="0.2">
      <c r="I256" s="11" t="s">
        <v>1311</v>
      </c>
      <c r="J256" s="11" t="s">
        <v>1312</v>
      </c>
    </row>
    <row r="257" spans="9:10" x14ac:dyDescent="0.2">
      <c r="I257" s="11" t="s">
        <v>1447</v>
      </c>
      <c r="J257" s="11" t="s">
        <v>1448</v>
      </c>
    </row>
    <row r="258" spans="9:10" x14ac:dyDescent="0.2">
      <c r="I258" s="11" t="s">
        <v>1373</v>
      </c>
      <c r="J258" s="11" t="s">
        <v>1374</v>
      </c>
    </row>
    <row r="259" spans="9:10" x14ac:dyDescent="0.2">
      <c r="I259" s="13" t="s">
        <v>1375</v>
      </c>
      <c r="J259" s="13" t="s">
        <v>1376</v>
      </c>
    </row>
    <row r="260" spans="9:10" x14ac:dyDescent="0.2">
      <c r="I260" s="11" t="s">
        <v>1059</v>
      </c>
      <c r="J260" s="11" t="s">
        <v>1060</v>
      </c>
    </row>
    <row r="261" spans="9:10" x14ac:dyDescent="0.2">
      <c r="I261" s="11" t="s">
        <v>1453</v>
      </c>
      <c r="J261" s="11" t="s">
        <v>1060</v>
      </c>
    </row>
    <row r="262" spans="9:10" x14ac:dyDescent="0.2">
      <c r="I262" s="11" t="s">
        <v>966</v>
      </c>
      <c r="J262" s="11" t="s">
        <v>967</v>
      </c>
    </row>
    <row r="263" spans="9:10" x14ac:dyDescent="0.2">
      <c r="I263" s="11" t="s">
        <v>1057</v>
      </c>
      <c r="J263" s="11" t="s">
        <v>1058</v>
      </c>
    </row>
    <row r="264" spans="9:10" x14ac:dyDescent="0.2">
      <c r="I264" s="11" t="s">
        <v>1108</v>
      </c>
      <c r="J264" s="11" t="s">
        <v>1058</v>
      </c>
    </row>
    <row r="265" spans="9:10" x14ac:dyDescent="0.2">
      <c r="I265" s="11" t="s">
        <v>1161</v>
      </c>
      <c r="J265" s="11" t="s">
        <v>1058</v>
      </c>
    </row>
    <row r="266" spans="9:10" x14ac:dyDescent="0.2">
      <c r="I266" s="11" t="s">
        <v>1298</v>
      </c>
      <c r="J266" s="11" t="s">
        <v>1058</v>
      </c>
    </row>
    <row r="267" spans="9:10" x14ac:dyDescent="0.2">
      <c r="I267" s="11" t="s">
        <v>1137</v>
      </c>
      <c r="J267" s="11" t="s">
        <v>1138</v>
      </c>
    </row>
    <row r="268" spans="9:10" x14ac:dyDescent="0.2">
      <c r="I268" s="11" t="s">
        <v>1242</v>
      </c>
      <c r="J268" s="11" t="s">
        <v>1243</v>
      </c>
    </row>
    <row r="269" spans="9:10" x14ac:dyDescent="0.2">
      <c r="I269" s="11" t="s">
        <v>1321</v>
      </c>
      <c r="J269" s="11" t="s">
        <v>1322</v>
      </c>
    </row>
    <row r="270" spans="9:10" x14ac:dyDescent="0.2">
      <c r="I270" s="11" t="s">
        <v>1281</v>
      </c>
      <c r="J270" s="11" t="s">
        <v>1282</v>
      </c>
    </row>
    <row r="271" spans="9:10" x14ac:dyDescent="0.2">
      <c r="I271" s="11" t="s">
        <v>1457</v>
      </c>
      <c r="J271" s="11" t="s">
        <v>1282</v>
      </c>
    </row>
    <row r="272" spans="9:10" x14ac:dyDescent="0.2">
      <c r="I272" s="11" t="s">
        <v>963</v>
      </c>
      <c r="J272" s="11" t="s">
        <v>964</v>
      </c>
    </row>
    <row r="273" spans="9:10" x14ac:dyDescent="0.2">
      <c r="I273" s="11" t="s">
        <v>965</v>
      </c>
      <c r="J273" s="11" t="s">
        <v>964</v>
      </c>
    </row>
    <row r="274" spans="9:10" x14ac:dyDescent="0.2">
      <c r="I274" s="11" t="s">
        <v>1304</v>
      </c>
      <c r="J274" s="11" t="s">
        <v>964</v>
      </c>
    </row>
    <row r="275" spans="9:10" x14ac:dyDescent="0.2">
      <c r="I275" s="11" t="s">
        <v>1301</v>
      </c>
      <c r="J275" s="11" t="s">
        <v>1302</v>
      </c>
    </row>
    <row r="276" spans="9:10" x14ac:dyDescent="0.2">
      <c r="I276" s="11" t="s">
        <v>1081</v>
      </c>
      <c r="J276" s="11" t="s">
        <v>1082</v>
      </c>
    </row>
    <row r="277" spans="9:10" x14ac:dyDescent="0.2">
      <c r="I277" s="11" t="s">
        <v>1425</v>
      </c>
      <c r="J277" s="11" t="s">
        <v>1426</v>
      </c>
    </row>
    <row r="278" spans="9:10" x14ac:dyDescent="0.2">
      <c r="I278" s="11" t="s">
        <v>1456</v>
      </c>
      <c r="J278" s="11" t="s">
        <v>1426</v>
      </c>
    </row>
    <row r="279" spans="9:10" x14ac:dyDescent="0.2">
      <c r="I279" s="11" t="s">
        <v>1012</v>
      </c>
      <c r="J279" s="11" t="s">
        <v>1013</v>
      </c>
    </row>
    <row r="280" spans="9:10" x14ac:dyDescent="0.2">
      <c r="I280" s="11" t="s">
        <v>1084</v>
      </c>
      <c r="J280" s="11" t="s">
        <v>1085</v>
      </c>
    </row>
    <row r="281" spans="9:10" x14ac:dyDescent="0.2">
      <c r="I281" s="11" t="s">
        <v>1191</v>
      </c>
      <c r="J281" s="11" t="s">
        <v>1085</v>
      </c>
    </row>
    <row r="282" spans="9:10" x14ac:dyDescent="0.2">
      <c r="I282" s="11" t="s">
        <v>1227</v>
      </c>
      <c r="J282" s="11" t="s">
        <v>1085</v>
      </c>
    </row>
    <row r="283" spans="9:10" x14ac:dyDescent="0.2">
      <c r="I283" s="11" t="s">
        <v>1194</v>
      </c>
      <c r="J283" s="11" t="s">
        <v>1195</v>
      </c>
    </row>
    <row r="284" spans="9:10" x14ac:dyDescent="0.2">
      <c r="I284" s="11" t="s">
        <v>1018</v>
      </c>
      <c r="J284" s="11" t="s">
        <v>1019</v>
      </c>
    </row>
    <row r="285" spans="9:10" x14ac:dyDescent="0.2">
      <c r="I285" s="13" t="s">
        <v>1380</v>
      </c>
      <c r="J285" s="13" t="s">
        <v>1381</v>
      </c>
    </row>
    <row r="286" spans="9:10" x14ac:dyDescent="0.2">
      <c r="I286" s="11" t="s">
        <v>1454</v>
      </c>
      <c r="J286" s="11" t="s">
        <v>1455</v>
      </c>
    </row>
    <row r="287" spans="9:10" x14ac:dyDescent="0.2">
      <c r="I287" s="13" t="s">
        <v>1415</v>
      </c>
      <c r="J287" s="13" t="s">
        <v>1416</v>
      </c>
    </row>
    <row r="288" spans="9:10" x14ac:dyDescent="0.2">
      <c r="I288" s="11" t="s">
        <v>1086</v>
      </c>
      <c r="J288" s="11" t="s">
        <v>1087</v>
      </c>
    </row>
    <row r="289" spans="9:10" x14ac:dyDescent="0.2">
      <c r="I289" s="11" t="s">
        <v>1319</v>
      </c>
      <c r="J289" s="11" t="s">
        <v>1320</v>
      </c>
    </row>
    <row r="290" spans="9:10" x14ac:dyDescent="0.2">
      <c r="I290" s="11" t="s">
        <v>1446</v>
      </c>
      <c r="J290" s="11" t="s">
        <v>1320</v>
      </c>
    </row>
    <row r="291" spans="9:10" x14ac:dyDescent="0.2">
      <c r="I291" s="11" t="s">
        <v>1451</v>
      </c>
      <c r="J291" s="11" t="s">
        <v>1452</v>
      </c>
    </row>
    <row r="292" spans="9:10" x14ac:dyDescent="0.2">
      <c r="I292" s="11" t="s">
        <v>1299</v>
      </c>
      <c r="J292" s="11" t="s">
        <v>1300</v>
      </c>
    </row>
    <row r="293" spans="9:10" x14ac:dyDescent="0.2">
      <c r="I293" s="11" t="s">
        <v>1432</v>
      </c>
      <c r="J293" s="11" t="s">
        <v>1433</v>
      </c>
    </row>
    <row r="294" spans="9:10" x14ac:dyDescent="0.2">
      <c r="I294" s="11" t="s">
        <v>1296</v>
      </c>
      <c r="J294" s="11" t="s">
        <v>1297</v>
      </c>
    </row>
    <row r="295" spans="9:10" x14ac:dyDescent="0.2">
      <c r="I295" s="13" t="s">
        <v>1385</v>
      </c>
      <c r="J295" s="13" t="s">
        <v>1386</v>
      </c>
    </row>
    <row r="296" spans="9:10" x14ac:dyDescent="0.2">
      <c r="I296" s="13" t="s">
        <v>1088</v>
      </c>
      <c r="J296" s="13" t="s">
        <v>1089</v>
      </c>
    </row>
    <row r="297" spans="9:10" x14ac:dyDescent="0.2">
      <c r="I297" s="11" t="s">
        <v>1240</v>
      </c>
      <c r="J297" s="11" t="s">
        <v>1241</v>
      </c>
    </row>
    <row r="298" spans="9:10" x14ac:dyDescent="0.2">
      <c r="I298" s="11" t="s">
        <v>1134</v>
      </c>
      <c r="J298" s="11" t="s">
        <v>1135</v>
      </c>
    </row>
    <row r="299" spans="9:10" x14ac:dyDescent="0.2">
      <c r="I299" s="13" t="s">
        <v>1338</v>
      </c>
      <c r="J299" s="13" t="s">
        <v>1339</v>
      </c>
    </row>
    <row r="300" spans="9:10" x14ac:dyDescent="0.2">
      <c r="I300" s="11" t="s">
        <v>1192</v>
      </c>
      <c r="J300" s="11" t="s">
        <v>1193</v>
      </c>
    </row>
    <row r="301" spans="9:10" x14ac:dyDescent="0.2">
      <c r="I301" s="11" t="s">
        <v>1466</v>
      </c>
      <c r="J301" s="11" t="s">
        <v>1467</v>
      </c>
    </row>
    <row r="302" spans="9:10" x14ac:dyDescent="0.2">
      <c r="I302" s="11" t="s">
        <v>1370</v>
      </c>
      <c r="J302" s="11" t="s">
        <v>1371</v>
      </c>
    </row>
    <row r="303" spans="9:10" x14ac:dyDescent="0.2">
      <c r="I303" s="11" t="s">
        <v>1430</v>
      </c>
      <c r="J303" s="11" t="s">
        <v>1431</v>
      </c>
    </row>
    <row r="304" spans="9:10" x14ac:dyDescent="0.2">
      <c r="I304" s="11" t="s">
        <v>974</v>
      </c>
      <c r="J304" s="11" t="s">
        <v>975</v>
      </c>
    </row>
    <row r="305" spans="9:10" x14ac:dyDescent="0.2">
      <c r="I305" s="11" t="s">
        <v>1292</v>
      </c>
      <c r="J305" s="11" t="s">
        <v>1293</v>
      </c>
    </row>
    <row r="306" spans="9:10" x14ac:dyDescent="0.2">
      <c r="I306" s="13" t="s">
        <v>1185</v>
      </c>
      <c r="J306" s="13" t="s">
        <v>1186</v>
      </c>
    </row>
    <row r="307" spans="9:10" x14ac:dyDescent="0.2">
      <c r="I307" s="11" t="s">
        <v>1096</v>
      </c>
      <c r="J307" s="11" t="s">
        <v>1097</v>
      </c>
    </row>
    <row r="308" spans="9:10" x14ac:dyDescent="0.2">
      <c r="I308" s="11" t="s">
        <v>1294</v>
      </c>
      <c r="J308" s="11" t="s">
        <v>1295</v>
      </c>
    </row>
    <row r="309" spans="9:10" x14ac:dyDescent="0.2">
      <c r="I309" s="11" t="s">
        <v>1016</v>
      </c>
      <c r="J309" s="11" t="s">
        <v>1017</v>
      </c>
    </row>
    <row r="310" spans="9:10" x14ac:dyDescent="0.2">
      <c r="I310" s="11" t="s">
        <v>1273</v>
      </c>
      <c r="J310" s="11" t="s">
        <v>1274</v>
      </c>
    </row>
    <row r="311" spans="9:10" x14ac:dyDescent="0.2">
      <c r="I311" s="11" t="s">
        <v>1027</v>
      </c>
      <c r="J311" s="11">
        <v>-0.04</v>
      </c>
    </row>
    <row r="312" spans="9:10" x14ac:dyDescent="0.2">
      <c r="I312" s="11" t="s">
        <v>1083</v>
      </c>
      <c r="J312" s="11">
        <v>-1.46</v>
      </c>
    </row>
  </sheetData>
  <sortState xmlns:xlrd2="http://schemas.microsoft.com/office/spreadsheetml/2017/richdata2" ref="I2:J312">
    <sortCondition descending="1" ref="J2:J312"/>
  </sortState>
  <pageMargins left="0.7" right="0.7" top="0.78740157499999996" bottom="0.78740157499999996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1DC5-C70F-344D-A9E9-F3DEC73D9655}">
  <dimension ref="A1:C7"/>
  <sheetViews>
    <sheetView workbookViewId="0">
      <selection activeCell="B4" sqref="B4:C7"/>
    </sheetView>
  </sheetViews>
  <sheetFormatPr baseColWidth="10" defaultRowHeight="16" x14ac:dyDescent="0.2"/>
  <sheetData>
    <row r="1" spans="1:3" x14ac:dyDescent="0.2">
      <c r="A1" s="15">
        <v>23.436205999999999</v>
      </c>
      <c r="B1">
        <f>32/60/2</f>
        <v>0.26666666666666666</v>
      </c>
    </row>
    <row r="2" spans="1:3" x14ac:dyDescent="0.2">
      <c r="A2">
        <f>A1+B1</f>
        <v>23.702872666666664</v>
      </c>
      <c r="B2">
        <f>TAN(PI()/4-A2*PI()/360)*1000</f>
        <v>653.10025944960739</v>
      </c>
    </row>
    <row r="3" spans="1:3" x14ac:dyDescent="0.2">
      <c r="A3">
        <f>A1-B1</f>
        <v>23.169539333333333</v>
      </c>
      <c r="B3">
        <f t="shared" ref="B3:B7" si="0">TAN(PI()/4-A3*PI()/360)*1000</f>
        <v>659.7599692393278</v>
      </c>
      <c r="C3">
        <f>B3-B2</f>
        <v>6.6597097897204094</v>
      </c>
    </row>
    <row r="4" spans="1:3" x14ac:dyDescent="0.2">
      <c r="A4">
        <f>-A3</f>
        <v>-23.169539333333333</v>
      </c>
      <c r="B4">
        <f t="shared" si="0"/>
        <v>1515.7027504305131</v>
      </c>
    </row>
    <row r="5" spans="1:3" x14ac:dyDescent="0.2">
      <c r="A5">
        <f>-A2</f>
        <v>-23.702872666666664</v>
      </c>
      <c r="B5">
        <f t="shared" si="0"/>
        <v>1531.1584791632731</v>
      </c>
      <c r="C5">
        <f>B5-B4</f>
        <v>15.455728732760008</v>
      </c>
    </row>
    <row r="6" spans="1:3" x14ac:dyDescent="0.2">
      <c r="A6">
        <f>B1</f>
        <v>0.26666666666666666</v>
      </c>
      <c r="B6">
        <f t="shared" si="0"/>
        <v>995.35658599438909</v>
      </c>
    </row>
    <row r="7" spans="1:3" x14ac:dyDescent="0.2">
      <c r="A7">
        <f>-B1</f>
        <v>-0.26666666666666666</v>
      </c>
      <c r="B7">
        <f t="shared" si="0"/>
        <v>1004.6650758843092</v>
      </c>
      <c r="C7">
        <f>B7-B6</f>
        <v>9.3084898899201107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Stars</vt:lpstr>
      <vt:lpstr>Tabelle11</vt:lpstr>
      <vt:lpstr>Tabelle1</vt:lpstr>
      <vt:lpstr>Tabelle2</vt:lpstr>
      <vt:lpstr>Tabelle4</vt:lpstr>
      <vt:lpstr>Tabelle5</vt:lpstr>
      <vt:lpstr>Tabelle3</vt:lpstr>
      <vt:lpstr>Tabelle6</vt:lpstr>
      <vt:lpstr>Tabelle7</vt:lpstr>
      <vt:lpstr>Tabelle8</vt:lpstr>
      <vt:lpstr>Tabelle9</vt:lpstr>
      <vt:lpstr>Tabelle10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Tochtermann</dc:creator>
  <cp:lastModifiedBy>Jonas Tochtermann</cp:lastModifiedBy>
  <dcterms:created xsi:type="dcterms:W3CDTF">2024-08-26T07:43:53Z</dcterms:created>
  <dcterms:modified xsi:type="dcterms:W3CDTF">2024-09-01T19:02:52Z</dcterms:modified>
</cp:coreProperties>
</file>