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7880" yWindow="0" windowWidth="23280" windowHeight="28200" tabRatio="500"/>
  </bookViews>
  <sheets>
    <sheet name="Sheet1" sheetId="1" r:id="rId1"/>
  </sheets>
  <definedNames>
    <definedName name="solver_adj" localSheetId="0" hidden="1">Sheet1!$B$18:$H$25,Sheet1!$B$56:$J$62,Sheet1!$B$65:$J$71,Sheet1!$J$18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Sheet1!$B$27:$H$27</definedName>
    <definedName name="solver_lhs2" localSheetId="0" hidden="1">Sheet1!$B$33:$H$33</definedName>
    <definedName name="solver_lhs3" localSheetId="0" hidden="1">Sheet1!$B$65:$J$71</definedName>
    <definedName name="solver_lhs4" localSheetId="0" hidden="1">Sheet1!$B$74:$J$80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Sheet1!$J$21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Sheet1!$B$29:$H$29</definedName>
    <definedName name="solver_rhs2" localSheetId="0" hidden="1">Sheet1!$B$35:$H$35</definedName>
    <definedName name="solver_rhs3" localSheetId="0" hidden="1">Sheet1!$J$18</definedName>
    <definedName name="solver_rhs4" localSheetId="0" hidden="1">Sheet1!$B$47:$J$53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B80" i="1"/>
  <c r="B79" i="1"/>
  <c r="B78" i="1"/>
  <c r="B77" i="1"/>
  <c r="B76" i="1"/>
  <c r="B75" i="1"/>
  <c r="B74" i="1"/>
  <c r="C35" i="1"/>
  <c r="D35" i="1"/>
  <c r="E35" i="1"/>
  <c r="F35" i="1"/>
  <c r="G35" i="1"/>
  <c r="H35" i="1"/>
  <c r="B35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C47" i="1"/>
  <c r="D47" i="1"/>
  <c r="E47" i="1"/>
  <c r="F47" i="1"/>
  <c r="G47" i="1"/>
  <c r="H47" i="1"/>
  <c r="I47" i="1"/>
  <c r="J47" i="1"/>
  <c r="B47" i="1"/>
  <c r="C33" i="1"/>
  <c r="D33" i="1"/>
  <c r="E33" i="1"/>
  <c r="F33" i="1"/>
  <c r="G33" i="1"/>
  <c r="H33" i="1"/>
  <c r="B33" i="1"/>
  <c r="C27" i="1"/>
  <c r="D27" i="1"/>
  <c r="E27" i="1"/>
  <c r="F27" i="1"/>
  <c r="G27" i="1"/>
  <c r="H27" i="1"/>
  <c r="B27" i="1"/>
</calcChain>
</file>

<file path=xl/sharedStrings.xml><?xml version="1.0" encoding="utf-8"?>
<sst xmlns="http://schemas.openxmlformats.org/spreadsheetml/2006/main" count="146" uniqueCount="46">
  <si>
    <t>LeBron</t>
  </si>
  <si>
    <t>Dwade</t>
  </si>
  <si>
    <t>Bosh</t>
  </si>
  <si>
    <t>Chalmers</t>
  </si>
  <si>
    <t>Haslem</t>
  </si>
  <si>
    <t>Allen</t>
  </si>
  <si>
    <t>Battier</t>
  </si>
  <si>
    <t>Cole</t>
  </si>
  <si>
    <t>Andersen</t>
  </si>
  <si>
    <t>Avg min/game</t>
  </si>
  <si>
    <t>Games played</t>
  </si>
  <si>
    <t>Lineup 1</t>
  </si>
  <si>
    <t>Lineup 2</t>
  </si>
  <si>
    <t>Lineup 3</t>
  </si>
  <si>
    <t>Lineup 4</t>
  </si>
  <si>
    <t>Lineup 5</t>
  </si>
  <si>
    <t>Lineup 6</t>
  </si>
  <si>
    <t>Lineup 7</t>
  </si>
  <si>
    <t>Lineup 8</t>
  </si>
  <si>
    <t>(+/-)</t>
  </si>
  <si>
    <t>Bulls</t>
  </si>
  <si>
    <t>76ers</t>
  </si>
  <si>
    <t>Nets</t>
  </si>
  <si>
    <t>Wizards</t>
  </si>
  <si>
    <t>Raptors</t>
  </si>
  <si>
    <t>Clippers</t>
  </si>
  <si>
    <t>Celtics</t>
  </si>
  <si>
    <t>Xik</t>
  </si>
  <si>
    <t>=</t>
  </si>
  <si>
    <t>Opp. plus-minus</t>
  </si>
  <si>
    <t>Req. production</t>
  </si>
  <si>
    <t>Req. difference</t>
  </si>
  <si>
    <t>Expect. Prod.</t>
  </si>
  <si>
    <t>&lt;=</t>
  </si>
  <si>
    <t>Lineup usage %</t>
  </si>
  <si>
    <t>Mjk</t>
  </si>
  <si>
    <t>Play/No Play</t>
  </si>
  <si>
    <t>Ujk</t>
  </si>
  <si>
    <t>Ojk</t>
  </si>
  <si>
    <t>Objective: minimize max minute overages</t>
  </si>
  <si>
    <t>Actual+U-O</t>
  </si>
  <si>
    <t>Objective: minimize total minute overages</t>
  </si>
  <si>
    <t>&lt;-- Data from 2012-2013 season (stats.nba.com)</t>
  </si>
  <si>
    <t>&lt;-- Data from 2012-2013 season (waynewinston.com, plus my guesses)</t>
  </si>
  <si>
    <t>&lt;--</t>
  </si>
  <si>
    <t>&lt;-- Data from 2012-2013 season (espn.com)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</si>
</sst>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ill="1"/>
    <xf numFmtId="2" fontId="0" fillId="2" borderId="0" xfId="0" applyNumberFormat="1" applyFill="1" applyAlignment="1">
      <alignment horizontal="center"/>
    </xf>
    <xf numFmtId="0" fontId="1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0" fontId="4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/>
  </sheetViews>
  <sheetFormatPr baseColWidth="10" defaultRowHeight="15" x14ac:dyDescent="0"/>
  <cols>
    <col min="1" max="1" width="14.5" bestFit="1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L2" s="2"/>
    </row>
    <row r="3" spans="1:13">
      <c r="A3" s="2" t="s">
        <v>9</v>
      </c>
      <c r="B3" s="1">
        <v>37.9</v>
      </c>
      <c r="C3" s="1">
        <v>34.700000000000003</v>
      </c>
      <c r="D3" s="1">
        <v>33.200000000000003</v>
      </c>
      <c r="E3" s="1">
        <v>26.9</v>
      </c>
      <c r="F3" s="1">
        <v>18.899999999999999</v>
      </c>
      <c r="G3" s="1">
        <v>25.8</v>
      </c>
      <c r="H3" s="1">
        <v>24.8</v>
      </c>
      <c r="I3" s="1">
        <v>19.899999999999999</v>
      </c>
      <c r="J3" s="1">
        <v>14.9</v>
      </c>
      <c r="K3" s="13" t="s">
        <v>45</v>
      </c>
      <c r="L3" s="1"/>
    </row>
    <row r="4" spans="1:13">
      <c r="A4" s="2" t="s">
        <v>10</v>
      </c>
      <c r="B4" s="1">
        <v>76</v>
      </c>
      <c r="C4" s="1">
        <v>69</v>
      </c>
      <c r="D4" s="1">
        <v>74</v>
      </c>
      <c r="E4" s="1">
        <v>77</v>
      </c>
      <c r="F4" s="1">
        <v>75</v>
      </c>
      <c r="G4" s="1">
        <v>79</v>
      </c>
      <c r="H4" s="1">
        <v>72</v>
      </c>
      <c r="I4" s="1">
        <v>80</v>
      </c>
      <c r="J4" s="1">
        <v>42</v>
      </c>
      <c r="K4" s="13" t="s">
        <v>44</v>
      </c>
      <c r="L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2" t="s">
        <v>19</v>
      </c>
      <c r="L5" s="13" t="s">
        <v>42</v>
      </c>
    </row>
    <row r="6" spans="1:13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/>
      <c r="G6" s="1">
        <v>1</v>
      </c>
      <c r="H6" s="1"/>
      <c r="I6" s="1"/>
      <c r="J6" s="1"/>
      <c r="K6" s="3">
        <v>36.9</v>
      </c>
      <c r="L6" s="1"/>
    </row>
    <row r="7" spans="1:13">
      <c r="A7" s="2" t="s">
        <v>12</v>
      </c>
      <c r="B7" s="1">
        <v>1</v>
      </c>
      <c r="C7" s="1">
        <v>1</v>
      </c>
      <c r="D7" s="1"/>
      <c r="E7" s="1">
        <v>1</v>
      </c>
      <c r="F7" s="1">
        <v>1</v>
      </c>
      <c r="G7" s="1"/>
      <c r="H7" s="1">
        <v>1</v>
      </c>
      <c r="I7" s="1"/>
      <c r="J7" s="1"/>
      <c r="K7" s="3">
        <v>28.2</v>
      </c>
      <c r="L7" s="1"/>
    </row>
    <row r="8" spans="1:13">
      <c r="A8" s="2" t="s">
        <v>13</v>
      </c>
      <c r="B8" s="1">
        <v>1</v>
      </c>
      <c r="C8" s="1">
        <v>1</v>
      </c>
      <c r="D8" s="1">
        <v>1</v>
      </c>
      <c r="E8" s="1">
        <v>1</v>
      </c>
      <c r="F8" s="1"/>
      <c r="G8" s="1"/>
      <c r="H8" s="1">
        <v>1</v>
      </c>
      <c r="I8" s="1"/>
      <c r="J8" s="1"/>
      <c r="K8" s="3">
        <v>18.899999999999999</v>
      </c>
      <c r="L8" s="1"/>
    </row>
    <row r="9" spans="1:13">
      <c r="A9" s="2" t="s">
        <v>14</v>
      </c>
      <c r="B9" s="1">
        <v>1</v>
      </c>
      <c r="C9" s="1"/>
      <c r="D9" s="1"/>
      <c r="E9" s="1"/>
      <c r="F9" s="1"/>
      <c r="G9" s="1">
        <v>1</v>
      </c>
      <c r="H9" s="1">
        <v>1</v>
      </c>
      <c r="I9" s="1">
        <v>1</v>
      </c>
      <c r="J9" s="1">
        <v>1</v>
      </c>
      <c r="K9" s="3">
        <v>13</v>
      </c>
      <c r="L9" s="1"/>
    </row>
    <row r="10" spans="1:13">
      <c r="A10" s="2" t="s">
        <v>15</v>
      </c>
      <c r="B10" s="1">
        <v>1</v>
      </c>
      <c r="C10" s="1"/>
      <c r="D10" s="1">
        <v>1</v>
      </c>
      <c r="E10" s="1">
        <v>1</v>
      </c>
      <c r="F10" s="1"/>
      <c r="G10" s="1">
        <v>1</v>
      </c>
      <c r="H10" s="1">
        <v>1</v>
      </c>
      <c r="I10" s="1"/>
      <c r="J10" s="1"/>
      <c r="K10" s="3">
        <v>11.5</v>
      </c>
      <c r="L10" s="1"/>
    </row>
    <row r="11" spans="1:13">
      <c r="A11" s="2" t="s">
        <v>16</v>
      </c>
      <c r="B11" s="1"/>
      <c r="C11" s="1">
        <v>1</v>
      </c>
      <c r="D11" s="1"/>
      <c r="E11" s="1"/>
      <c r="F11" s="1"/>
      <c r="G11" s="1">
        <v>1</v>
      </c>
      <c r="H11" s="1">
        <v>1</v>
      </c>
      <c r="I11" s="1">
        <v>1</v>
      </c>
      <c r="J11" s="1">
        <v>1</v>
      </c>
      <c r="K11" s="3">
        <v>0.4</v>
      </c>
      <c r="L11" s="1"/>
    </row>
    <row r="12" spans="1:13">
      <c r="A12" s="2" t="s">
        <v>17</v>
      </c>
      <c r="B12" s="1"/>
      <c r="C12" s="1">
        <v>1</v>
      </c>
      <c r="D12" s="1">
        <v>1</v>
      </c>
      <c r="E12" s="1"/>
      <c r="F12" s="1"/>
      <c r="G12" s="1">
        <v>1</v>
      </c>
      <c r="H12" s="1">
        <v>1</v>
      </c>
      <c r="I12" s="1">
        <v>1</v>
      </c>
      <c r="J12" s="1"/>
      <c r="K12" s="3">
        <v>-4.8</v>
      </c>
      <c r="L12" s="1"/>
    </row>
    <row r="13" spans="1:13">
      <c r="A13" s="2" t="s">
        <v>18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/>
      <c r="H13" s="1"/>
      <c r="I13" s="1"/>
      <c r="J13" s="1"/>
      <c r="K13" s="3">
        <v>11</v>
      </c>
      <c r="L13" s="1"/>
    </row>
    <row r="14" spans="1:13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2" t="s">
        <v>27</v>
      </c>
      <c r="B17" s="2" t="s">
        <v>20</v>
      </c>
      <c r="C17" s="2" t="s">
        <v>21</v>
      </c>
      <c r="D17" s="2" t="s">
        <v>22</v>
      </c>
      <c r="E17" s="2" t="s">
        <v>23</v>
      </c>
      <c r="F17" s="2" t="s">
        <v>24</v>
      </c>
      <c r="G17" s="2" t="s">
        <v>25</v>
      </c>
      <c r="H17" s="2" t="s">
        <v>26</v>
      </c>
      <c r="I17" s="8"/>
      <c r="J17" s="7" t="s">
        <v>39</v>
      </c>
    </row>
    <row r="18" spans="1:12">
      <c r="A18" s="2" t="s">
        <v>11</v>
      </c>
      <c r="B18" s="10">
        <v>5.0000000000000114E-2</v>
      </c>
      <c r="C18" s="10">
        <v>0.4395833333333336</v>
      </c>
      <c r="D18" s="10">
        <v>5.0000000000000162E-2</v>
      </c>
      <c r="E18" s="10">
        <v>0</v>
      </c>
      <c r="F18" s="10">
        <v>0</v>
      </c>
      <c r="G18" s="10">
        <v>0.48333333333333328</v>
      </c>
      <c r="H18" s="10">
        <v>8.9583333333333515E-2</v>
      </c>
      <c r="I18" s="4"/>
      <c r="J18" s="10">
        <v>26.9</v>
      </c>
    </row>
    <row r="19" spans="1:12">
      <c r="A19" s="2" t="s">
        <v>12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4"/>
      <c r="J19" s="4"/>
      <c r="K19" s="4"/>
      <c r="L19" s="1"/>
    </row>
    <row r="20" spans="1:12">
      <c r="A20" s="2" t="s">
        <v>13</v>
      </c>
      <c r="B20" s="10">
        <v>2.9166666666666719E-2</v>
      </c>
      <c r="C20" s="10">
        <v>0.12083333333333297</v>
      </c>
      <c r="D20" s="10">
        <v>2.9166666666666754E-2</v>
      </c>
      <c r="E20" s="10">
        <v>0.19166666666666676</v>
      </c>
      <c r="F20" s="10">
        <v>0</v>
      </c>
      <c r="G20" s="10">
        <v>0.10208333333333335</v>
      </c>
      <c r="H20" s="10">
        <v>2.9166666666666397E-2</v>
      </c>
      <c r="I20" s="4"/>
      <c r="J20" s="11" t="s">
        <v>41</v>
      </c>
      <c r="K20" s="4"/>
      <c r="L20" s="1"/>
    </row>
    <row r="21" spans="1:12">
      <c r="A21" s="2" t="s">
        <v>14</v>
      </c>
      <c r="B21" s="10">
        <v>0.20416666666666661</v>
      </c>
      <c r="C21" s="10">
        <v>0.43958333333333338</v>
      </c>
      <c r="D21" s="10">
        <v>0.20416666666666666</v>
      </c>
      <c r="E21" s="10">
        <v>0.2041666666666665</v>
      </c>
      <c r="F21" s="10">
        <v>0</v>
      </c>
      <c r="G21" s="10">
        <v>0.27708333333333318</v>
      </c>
      <c r="H21" s="10">
        <v>9.7916666666666541E-2</v>
      </c>
      <c r="I21" s="4"/>
      <c r="J21" s="12">
        <f>SUM(B65:J71)</f>
        <v>302.2000000000001</v>
      </c>
      <c r="K21" s="4"/>
      <c r="L21" s="1"/>
    </row>
    <row r="22" spans="1:12">
      <c r="A22" s="2" t="s">
        <v>15</v>
      </c>
      <c r="B22" s="10">
        <v>7.291666666666663E-2</v>
      </c>
      <c r="C22" s="10">
        <v>0</v>
      </c>
      <c r="D22" s="10">
        <v>7.2916666666666546E-2</v>
      </c>
      <c r="E22" s="10">
        <v>0</v>
      </c>
      <c r="F22" s="10">
        <v>0</v>
      </c>
      <c r="G22" s="10">
        <v>0</v>
      </c>
      <c r="H22" s="10">
        <v>0.17916666666666684</v>
      </c>
      <c r="I22" s="4"/>
      <c r="J22" s="4"/>
      <c r="K22" s="4"/>
      <c r="L22" s="1"/>
    </row>
    <row r="23" spans="1:12">
      <c r="A23" s="2" t="s">
        <v>16</v>
      </c>
      <c r="B23" s="10">
        <v>0.10625000000000007</v>
      </c>
      <c r="C23" s="10">
        <v>0</v>
      </c>
      <c r="D23" s="10">
        <v>0.10625000000000001</v>
      </c>
      <c r="E23" s="10">
        <v>0</v>
      </c>
      <c r="F23" s="10">
        <v>0.31041666666666662</v>
      </c>
      <c r="G23" s="10">
        <v>3.1249999999999993E-2</v>
      </c>
      <c r="H23" s="10">
        <v>0.21041666666666681</v>
      </c>
      <c r="I23" s="4"/>
      <c r="J23" s="4"/>
      <c r="K23" s="4"/>
      <c r="L23" s="1"/>
    </row>
    <row r="24" spans="1:12">
      <c r="A24" s="2" t="s">
        <v>17</v>
      </c>
      <c r="B24" s="10">
        <v>0.10416666666666663</v>
      </c>
      <c r="C24" s="10">
        <v>0</v>
      </c>
      <c r="D24" s="10">
        <v>0.10416666666666663</v>
      </c>
      <c r="E24" s="10">
        <v>0.21041666666666681</v>
      </c>
      <c r="F24" s="10">
        <v>0.25000000000000017</v>
      </c>
      <c r="G24" s="10">
        <v>0.10625000000000014</v>
      </c>
      <c r="H24" s="10">
        <v>0</v>
      </c>
      <c r="I24" s="4"/>
      <c r="J24" s="4"/>
      <c r="K24" s="4"/>
      <c r="L24" s="1"/>
    </row>
    <row r="25" spans="1:12">
      <c r="A25" s="2" t="s">
        <v>18</v>
      </c>
      <c r="B25" s="10">
        <v>0.43333333333333313</v>
      </c>
      <c r="C25" s="10">
        <v>0</v>
      </c>
      <c r="D25" s="10">
        <v>0.43333333333333329</v>
      </c>
      <c r="E25" s="10">
        <v>0.39374999999999993</v>
      </c>
      <c r="F25" s="10">
        <v>0.4395833333333336</v>
      </c>
      <c r="G25" s="10">
        <v>0</v>
      </c>
      <c r="H25" s="10">
        <v>0.39374999999999988</v>
      </c>
      <c r="I25" s="4"/>
      <c r="J25" s="4"/>
      <c r="K25" s="4"/>
      <c r="L25" s="1"/>
    </row>
    <row r="26" spans="1:12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2">
      <c r="A27" s="6" t="s">
        <v>34</v>
      </c>
      <c r="B27" s="1">
        <f t="shared" ref="B27:H27" si="0">SUM(B18:B25)</f>
        <v>0.99999999999999989</v>
      </c>
      <c r="C27" s="1">
        <f t="shared" si="0"/>
        <v>1</v>
      </c>
      <c r="D27" s="1">
        <f t="shared" si="0"/>
        <v>1</v>
      </c>
      <c r="E27" s="1">
        <f t="shared" si="0"/>
        <v>1</v>
      </c>
      <c r="F27" s="1">
        <f t="shared" si="0"/>
        <v>1.0000000000000004</v>
      </c>
      <c r="G27" s="1">
        <f t="shared" si="0"/>
        <v>1</v>
      </c>
      <c r="H27" s="1">
        <f t="shared" si="0"/>
        <v>1</v>
      </c>
      <c r="I27" s="4"/>
      <c r="J27" s="4"/>
      <c r="K27" s="4"/>
    </row>
    <row r="28" spans="1:12">
      <c r="B28" s="1" t="s">
        <v>28</v>
      </c>
      <c r="C28" s="1" t="s">
        <v>28</v>
      </c>
      <c r="D28" s="1" t="s">
        <v>28</v>
      </c>
      <c r="E28" s="1" t="s">
        <v>28</v>
      </c>
      <c r="F28" s="1" t="s">
        <v>28</v>
      </c>
      <c r="G28" s="1" t="s">
        <v>28</v>
      </c>
      <c r="H28" s="1" t="s">
        <v>28</v>
      </c>
      <c r="I28" s="4"/>
      <c r="J28" s="4"/>
      <c r="K28" s="4"/>
    </row>
    <row r="29" spans="1:12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4"/>
      <c r="J29" s="4"/>
      <c r="K29" s="4"/>
    </row>
    <row r="30" spans="1:12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2">
      <c r="A31" t="s">
        <v>29</v>
      </c>
      <c r="B31" s="5">
        <v>7.5</v>
      </c>
      <c r="C31" s="5">
        <v>-3.24</v>
      </c>
      <c r="D31" s="5">
        <v>6.88</v>
      </c>
      <c r="E31" s="5">
        <v>-2.4300000000000002</v>
      </c>
      <c r="F31" s="5">
        <v>-3.52</v>
      </c>
      <c r="G31" s="5">
        <v>6.22</v>
      </c>
      <c r="H31" s="5">
        <v>-0.99</v>
      </c>
      <c r="I31" s="13" t="s">
        <v>43</v>
      </c>
      <c r="J31" s="3"/>
      <c r="K31" s="3"/>
    </row>
    <row r="32" spans="1:12">
      <c r="A32" t="s">
        <v>31</v>
      </c>
      <c r="B32" s="5">
        <v>0.5</v>
      </c>
      <c r="C32" s="5">
        <v>0.5</v>
      </c>
      <c r="D32" s="5">
        <v>0.5</v>
      </c>
      <c r="E32" s="5">
        <v>0.5</v>
      </c>
      <c r="F32" s="5">
        <v>0.5</v>
      </c>
      <c r="G32" s="5">
        <v>0.5</v>
      </c>
      <c r="H32" s="5">
        <v>0.5</v>
      </c>
      <c r="I32" s="3"/>
      <c r="J32" s="3"/>
      <c r="K32" s="3"/>
    </row>
    <row r="33" spans="1:12">
      <c r="A33" t="s">
        <v>30</v>
      </c>
      <c r="B33" s="5">
        <f>B31+B32</f>
        <v>8</v>
      </c>
      <c r="C33" s="5">
        <f t="shared" ref="C33:H33" si="1">C31+C32</f>
        <v>-2.74</v>
      </c>
      <c r="D33" s="5">
        <f t="shared" si="1"/>
        <v>7.38</v>
      </c>
      <c r="E33" s="5">
        <f t="shared" si="1"/>
        <v>-1.9300000000000002</v>
      </c>
      <c r="F33" s="5">
        <f t="shared" si="1"/>
        <v>-3.02</v>
      </c>
      <c r="G33" s="5">
        <f t="shared" si="1"/>
        <v>6.72</v>
      </c>
      <c r="H33" s="5">
        <f t="shared" si="1"/>
        <v>-0.49</v>
      </c>
      <c r="I33" s="5"/>
      <c r="J33" s="5"/>
      <c r="K33" s="5"/>
    </row>
    <row r="34" spans="1:12">
      <c r="B34" s="1" t="s">
        <v>33</v>
      </c>
      <c r="C34" s="1" t="s">
        <v>33</v>
      </c>
      <c r="D34" s="1" t="s">
        <v>33</v>
      </c>
      <c r="E34" s="1" t="s">
        <v>33</v>
      </c>
      <c r="F34" s="1" t="s">
        <v>33</v>
      </c>
      <c r="G34" s="1" t="s">
        <v>33</v>
      </c>
      <c r="H34" s="1" t="s">
        <v>33</v>
      </c>
      <c r="I34" s="1"/>
      <c r="J34" s="1"/>
      <c r="K34" s="1"/>
    </row>
    <row r="35" spans="1:12">
      <c r="A35" t="s">
        <v>32</v>
      </c>
      <c r="B35" s="3">
        <f>SUMPRODUCT(B18:B25,$K$6:$K$13)</f>
        <v>10.198125000000001</v>
      </c>
      <c r="C35" s="3">
        <f t="shared" ref="C35:H35" si="2">SUMPRODUCT(C18:C25,$K$6:$K$13)</f>
        <v>24.218958333333337</v>
      </c>
      <c r="D35" s="3">
        <f t="shared" si="2"/>
        <v>10.198125000000006</v>
      </c>
      <c r="E35" s="3">
        <f t="shared" si="2"/>
        <v>9.5979166666666629</v>
      </c>
      <c r="F35" s="3">
        <f t="shared" si="2"/>
        <v>3.7595833333333357</v>
      </c>
      <c r="G35" s="3">
        <f t="shared" si="2"/>
        <v>22.868958333333328</v>
      </c>
      <c r="H35" s="3">
        <f t="shared" si="2"/>
        <v>11.605625</v>
      </c>
      <c r="I35" s="3"/>
      <c r="J35" s="3"/>
      <c r="K35" s="3"/>
    </row>
    <row r="36" spans="1:12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2">
      <c r="A37" s="2" t="s">
        <v>36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L37" s="2"/>
    </row>
    <row r="38" spans="1:12">
      <c r="A38" s="2" t="s">
        <v>20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L38" s="1"/>
    </row>
    <row r="39" spans="1:12">
      <c r="A39" s="2" t="s">
        <v>21</v>
      </c>
      <c r="B39" s="1">
        <v>1</v>
      </c>
      <c r="C39" s="1"/>
      <c r="D39" s="1"/>
      <c r="E39" s="1">
        <v>1</v>
      </c>
      <c r="F39" s="1"/>
      <c r="G39" s="1">
        <v>1</v>
      </c>
      <c r="H39" s="1"/>
      <c r="I39" s="1">
        <v>1</v>
      </c>
      <c r="J39" s="1">
        <v>1</v>
      </c>
      <c r="L39" s="1"/>
    </row>
    <row r="40" spans="1:12">
      <c r="A40" s="2" t="s">
        <v>22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L40" s="1"/>
    </row>
    <row r="41" spans="1:12">
      <c r="A41" s="2" t="s">
        <v>23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/>
      <c r="H41" s="1">
        <v>1</v>
      </c>
      <c r="I41" s="1">
        <v>1</v>
      </c>
      <c r="J41" s="1"/>
      <c r="L41" s="1"/>
    </row>
    <row r="42" spans="1:12">
      <c r="A42" s="2" t="s">
        <v>24</v>
      </c>
      <c r="B42" s="1"/>
      <c r="C42" s="1">
        <v>1</v>
      </c>
      <c r="D42" s="1">
        <v>1</v>
      </c>
      <c r="E42" s="1"/>
      <c r="F42" s="1">
        <v>1</v>
      </c>
      <c r="G42" s="1">
        <v>1</v>
      </c>
      <c r="H42" s="1"/>
      <c r="I42" s="1">
        <v>1</v>
      </c>
      <c r="J42" s="1">
        <v>1</v>
      </c>
      <c r="L42" s="1"/>
    </row>
    <row r="43" spans="1:12">
      <c r="A43" s="2" t="s">
        <v>25</v>
      </c>
      <c r="B43" s="1">
        <v>1</v>
      </c>
      <c r="C43" s="1">
        <v>1</v>
      </c>
      <c r="D43" s="1">
        <v>1</v>
      </c>
      <c r="E43" s="1">
        <v>1</v>
      </c>
      <c r="F43" s="1"/>
      <c r="G43" s="1">
        <v>1</v>
      </c>
      <c r="H43" s="1">
        <v>1</v>
      </c>
      <c r="I43" s="1">
        <v>1</v>
      </c>
      <c r="J43" s="1">
        <v>1</v>
      </c>
      <c r="L43" s="1"/>
    </row>
    <row r="44" spans="1:12">
      <c r="A44" s="2" t="s">
        <v>26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/>
      <c r="J44" s="1">
        <v>1</v>
      </c>
      <c r="L44" s="1"/>
    </row>
    <row r="45" spans="1:1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2" t="s">
        <v>35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L46" s="8"/>
    </row>
    <row r="47" spans="1:12">
      <c r="A47" s="2" t="s">
        <v>20</v>
      </c>
      <c r="B47" s="1">
        <f t="shared" ref="B47:J47" si="3">B$3*B38</f>
        <v>37.9</v>
      </c>
      <c r="C47" s="1">
        <f t="shared" si="3"/>
        <v>34.700000000000003</v>
      </c>
      <c r="D47" s="1">
        <f t="shared" si="3"/>
        <v>33.200000000000003</v>
      </c>
      <c r="E47" s="1">
        <f t="shared" si="3"/>
        <v>26.9</v>
      </c>
      <c r="F47" s="1">
        <f t="shared" si="3"/>
        <v>18.899999999999999</v>
      </c>
      <c r="G47" s="1">
        <f t="shared" si="3"/>
        <v>25.8</v>
      </c>
      <c r="H47" s="1">
        <f t="shared" si="3"/>
        <v>24.8</v>
      </c>
      <c r="I47" s="1">
        <f t="shared" si="3"/>
        <v>19.899999999999999</v>
      </c>
      <c r="J47" s="1">
        <f t="shared" si="3"/>
        <v>14.9</v>
      </c>
      <c r="L47" s="4"/>
    </row>
    <row r="48" spans="1:12">
      <c r="A48" s="2" t="s">
        <v>21</v>
      </c>
      <c r="B48" s="1">
        <f t="shared" ref="B48:J48" si="4">B$3*B39</f>
        <v>37.9</v>
      </c>
      <c r="C48" s="1">
        <f t="shared" si="4"/>
        <v>0</v>
      </c>
      <c r="D48" s="1">
        <f t="shared" si="4"/>
        <v>0</v>
      </c>
      <c r="E48" s="1">
        <f t="shared" si="4"/>
        <v>26.9</v>
      </c>
      <c r="F48" s="1">
        <f t="shared" si="4"/>
        <v>0</v>
      </c>
      <c r="G48" s="1">
        <f t="shared" si="4"/>
        <v>25.8</v>
      </c>
      <c r="H48" s="1">
        <f t="shared" si="4"/>
        <v>0</v>
      </c>
      <c r="I48" s="1">
        <f t="shared" si="4"/>
        <v>19.899999999999999</v>
      </c>
      <c r="J48" s="1">
        <f t="shared" si="4"/>
        <v>14.9</v>
      </c>
      <c r="L48" s="4"/>
    </row>
    <row r="49" spans="1:12">
      <c r="A49" s="2" t="s">
        <v>22</v>
      </c>
      <c r="B49" s="1">
        <f t="shared" ref="B49:J49" si="5">B$3*B40</f>
        <v>37.9</v>
      </c>
      <c r="C49" s="1">
        <f t="shared" si="5"/>
        <v>34.700000000000003</v>
      </c>
      <c r="D49" s="1">
        <f t="shared" si="5"/>
        <v>33.200000000000003</v>
      </c>
      <c r="E49" s="1">
        <f t="shared" si="5"/>
        <v>26.9</v>
      </c>
      <c r="F49" s="1">
        <f t="shared" si="5"/>
        <v>18.899999999999999</v>
      </c>
      <c r="G49" s="1">
        <f t="shared" si="5"/>
        <v>25.8</v>
      </c>
      <c r="H49" s="1">
        <f t="shared" si="5"/>
        <v>24.8</v>
      </c>
      <c r="I49" s="1">
        <f t="shared" si="5"/>
        <v>19.899999999999999</v>
      </c>
      <c r="J49" s="1">
        <f t="shared" si="5"/>
        <v>14.9</v>
      </c>
      <c r="L49" s="4"/>
    </row>
    <row r="50" spans="1:12">
      <c r="A50" s="2" t="s">
        <v>23</v>
      </c>
      <c r="B50" s="1">
        <f t="shared" ref="B50:J50" si="6">B$3*B41</f>
        <v>37.9</v>
      </c>
      <c r="C50" s="1">
        <f t="shared" si="6"/>
        <v>34.700000000000003</v>
      </c>
      <c r="D50" s="1">
        <f t="shared" si="6"/>
        <v>33.200000000000003</v>
      </c>
      <c r="E50" s="1">
        <f t="shared" si="6"/>
        <v>26.9</v>
      </c>
      <c r="F50" s="1">
        <f t="shared" si="6"/>
        <v>18.899999999999999</v>
      </c>
      <c r="G50" s="1">
        <f t="shared" si="6"/>
        <v>0</v>
      </c>
      <c r="H50" s="1">
        <f t="shared" si="6"/>
        <v>24.8</v>
      </c>
      <c r="I50" s="1">
        <f t="shared" si="6"/>
        <v>19.899999999999999</v>
      </c>
      <c r="J50" s="1">
        <f t="shared" si="6"/>
        <v>0</v>
      </c>
      <c r="L50" s="4"/>
    </row>
    <row r="51" spans="1:12">
      <c r="A51" s="2" t="s">
        <v>24</v>
      </c>
      <c r="B51" s="1">
        <f t="shared" ref="B51:J51" si="7">B$3*B42</f>
        <v>0</v>
      </c>
      <c r="C51" s="1">
        <f t="shared" si="7"/>
        <v>34.700000000000003</v>
      </c>
      <c r="D51" s="1">
        <f t="shared" si="7"/>
        <v>33.200000000000003</v>
      </c>
      <c r="E51" s="1">
        <f t="shared" si="7"/>
        <v>0</v>
      </c>
      <c r="F51" s="1">
        <f t="shared" si="7"/>
        <v>18.899999999999999</v>
      </c>
      <c r="G51" s="1">
        <f t="shared" si="7"/>
        <v>25.8</v>
      </c>
      <c r="H51" s="1">
        <f t="shared" si="7"/>
        <v>0</v>
      </c>
      <c r="I51" s="1">
        <f t="shared" si="7"/>
        <v>19.899999999999999</v>
      </c>
      <c r="J51" s="1">
        <f t="shared" si="7"/>
        <v>14.9</v>
      </c>
      <c r="L51" s="4"/>
    </row>
    <row r="52" spans="1:12">
      <c r="A52" s="2" t="s">
        <v>25</v>
      </c>
      <c r="B52" s="1">
        <f t="shared" ref="B52:J52" si="8">B$3*B43</f>
        <v>37.9</v>
      </c>
      <c r="C52" s="1">
        <f t="shared" si="8"/>
        <v>34.700000000000003</v>
      </c>
      <c r="D52" s="1">
        <f t="shared" si="8"/>
        <v>33.200000000000003</v>
      </c>
      <c r="E52" s="1">
        <f t="shared" si="8"/>
        <v>26.9</v>
      </c>
      <c r="F52" s="1">
        <f t="shared" si="8"/>
        <v>0</v>
      </c>
      <c r="G52" s="1">
        <f t="shared" si="8"/>
        <v>25.8</v>
      </c>
      <c r="H52" s="1">
        <f t="shared" si="8"/>
        <v>24.8</v>
      </c>
      <c r="I52" s="1">
        <f t="shared" si="8"/>
        <v>19.899999999999999</v>
      </c>
      <c r="J52" s="1">
        <f t="shared" si="8"/>
        <v>14.9</v>
      </c>
      <c r="L52" s="4"/>
    </row>
    <row r="53" spans="1:12">
      <c r="A53" s="2" t="s">
        <v>26</v>
      </c>
      <c r="B53" s="1">
        <f t="shared" ref="B53:J53" si="9">B$3*B44</f>
        <v>37.9</v>
      </c>
      <c r="C53" s="1">
        <f t="shared" si="9"/>
        <v>34.700000000000003</v>
      </c>
      <c r="D53" s="1">
        <f t="shared" si="9"/>
        <v>33.200000000000003</v>
      </c>
      <c r="E53" s="1">
        <f t="shared" si="9"/>
        <v>26.9</v>
      </c>
      <c r="F53" s="1">
        <f t="shared" si="9"/>
        <v>18.899999999999999</v>
      </c>
      <c r="G53" s="1">
        <f t="shared" si="9"/>
        <v>25.8</v>
      </c>
      <c r="H53" s="1">
        <f t="shared" si="9"/>
        <v>24.8</v>
      </c>
      <c r="I53" s="1">
        <f t="shared" si="9"/>
        <v>0</v>
      </c>
      <c r="J53" s="1">
        <f t="shared" si="9"/>
        <v>14.9</v>
      </c>
      <c r="L53" s="4"/>
    </row>
    <row r="54" spans="1:12">
      <c r="L54" s="9"/>
    </row>
    <row r="55" spans="1:12">
      <c r="A55" s="2" t="s">
        <v>37</v>
      </c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  <c r="H55" s="2" t="s">
        <v>6</v>
      </c>
      <c r="I55" s="2" t="s">
        <v>7</v>
      </c>
      <c r="J55" s="2" t="s">
        <v>8</v>
      </c>
      <c r="L55" s="8"/>
    </row>
    <row r="56" spans="1:12">
      <c r="A56" s="2" t="s">
        <v>20</v>
      </c>
      <c r="B56" s="10">
        <v>0</v>
      </c>
      <c r="C56" s="10">
        <v>0</v>
      </c>
      <c r="D56" s="10">
        <v>0.10000000000000342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L56" s="4"/>
    </row>
    <row r="57" spans="1:12">
      <c r="A57" s="2" t="s">
        <v>21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L57" s="4"/>
    </row>
    <row r="58" spans="1:12">
      <c r="A58" s="2" t="s">
        <v>22</v>
      </c>
      <c r="B58" s="10">
        <v>0</v>
      </c>
      <c r="C58" s="10">
        <v>0</v>
      </c>
      <c r="D58" s="10">
        <v>0.10000000000000889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L58" s="4"/>
    </row>
    <row r="59" spans="1:12">
      <c r="A59" s="2" t="s">
        <v>23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L59" s="4"/>
    </row>
    <row r="60" spans="1:12">
      <c r="A60" s="2" t="s">
        <v>24</v>
      </c>
      <c r="B60" s="10">
        <v>0</v>
      </c>
      <c r="C60" s="10">
        <v>0</v>
      </c>
      <c r="D60" s="10">
        <v>9.999999999994523E-2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L60" s="4"/>
    </row>
    <row r="61" spans="1:12">
      <c r="A61" s="2" t="s">
        <v>25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0.10000000000000808</v>
      </c>
      <c r="L61" s="4"/>
    </row>
    <row r="62" spans="1:12">
      <c r="A62" s="2" t="s">
        <v>26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0.10000000000000053</v>
      </c>
      <c r="L62" s="4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L63" s="4"/>
    </row>
    <row r="64" spans="1:12">
      <c r="A64" s="2" t="s">
        <v>38</v>
      </c>
      <c r="B64" s="2" t="s">
        <v>0</v>
      </c>
      <c r="C64" s="2" t="s">
        <v>1</v>
      </c>
      <c r="D64" s="2" t="s">
        <v>2</v>
      </c>
      <c r="E64" s="2" t="s">
        <v>3</v>
      </c>
      <c r="F64" s="2" t="s">
        <v>4</v>
      </c>
      <c r="G64" s="2" t="s">
        <v>5</v>
      </c>
      <c r="H64" s="2" t="s">
        <v>6</v>
      </c>
      <c r="I64" s="2" t="s">
        <v>7</v>
      </c>
      <c r="J64" s="2" t="s">
        <v>8</v>
      </c>
      <c r="L64" s="8"/>
    </row>
    <row r="65" spans="1:12">
      <c r="A65" s="2" t="s">
        <v>20</v>
      </c>
      <c r="B65" s="10">
        <v>0</v>
      </c>
      <c r="C65" s="10">
        <v>0</v>
      </c>
      <c r="D65" s="10">
        <v>0</v>
      </c>
      <c r="E65" s="10">
        <v>1.1999999999999629</v>
      </c>
      <c r="F65" s="10">
        <v>1.8999999999999975</v>
      </c>
      <c r="G65" s="10">
        <v>0</v>
      </c>
      <c r="H65" s="10">
        <v>0</v>
      </c>
      <c r="I65" s="10">
        <v>0</v>
      </c>
      <c r="J65" s="10">
        <v>0</v>
      </c>
      <c r="L65" s="4"/>
    </row>
    <row r="66" spans="1:12">
      <c r="A66" s="2" t="s">
        <v>21</v>
      </c>
      <c r="B66" s="10">
        <v>10.100000000000005</v>
      </c>
      <c r="C66" s="10">
        <v>26.899999999999995</v>
      </c>
      <c r="D66" s="10">
        <v>26.899999999999991</v>
      </c>
      <c r="E66" s="10">
        <v>0</v>
      </c>
      <c r="F66" s="10">
        <v>0</v>
      </c>
      <c r="G66" s="10">
        <v>16.400000000000016</v>
      </c>
      <c r="H66" s="10">
        <v>26.9</v>
      </c>
      <c r="I66" s="10">
        <v>1.2000000000000342</v>
      </c>
      <c r="J66" s="10">
        <v>6.2000000000000339</v>
      </c>
      <c r="L66" s="4"/>
    </row>
    <row r="67" spans="1:12">
      <c r="A67" s="2" t="s">
        <v>22</v>
      </c>
      <c r="B67" s="10">
        <v>0</v>
      </c>
      <c r="C67" s="10">
        <v>0</v>
      </c>
      <c r="D67" s="10">
        <v>0</v>
      </c>
      <c r="E67" s="10">
        <v>1.1999999999999573</v>
      </c>
      <c r="F67" s="10">
        <v>1.8999999999999937</v>
      </c>
      <c r="G67" s="10">
        <v>0</v>
      </c>
      <c r="H67" s="10">
        <v>0</v>
      </c>
      <c r="I67" s="10">
        <v>0</v>
      </c>
      <c r="J67" s="10">
        <v>0</v>
      </c>
      <c r="L67" s="4"/>
    </row>
    <row r="68" spans="1:12">
      <c r="A68" s="2" t="s">
        <v>23</v>
      </c>
      <c r="B68" s="10">
        <v>0</v>
      </c>
      <c r="C68" s="10">
        <v>3.5000000000000107</v>
      </c>
      <c r="D68" s="10">
        <v>5.0000000000000089</v>
      </c>
      <c r="E68" s="10">
        <v>1.2000000000000064</v>
      </c>
      <c r="F68" s="10">
        <v>0</v>
      </c>
      <c r="G68" s="10">
        <v>19.899999999999999</v>
      </c>
      <c r="H68" s="10">
        <v>4.3000000000000078</v>
      </c>
      <c r="I68" s="10">
        <v>0</v>
      </c>
      <c r="J68" s="10">
        <v>9.7999999999999918</v>
      </c>
      <c r="L68" s="4"/>
    </row>
    <row r="69" spans="1:12">
      <c r="A69" s="2" t="s">
        <v>24</v>
      </c>
      <c r="B69" s="10">
        <v>21.100000000000016</v>
      </c>
      <c r="C69" s="10">
        <v>13.30000000000001</v>
      </c>
      <c r="D69" s="10">
        <v>0</v>
      </c>
      <c r="E69" s="10">
        <v>21.100000000000016</v>
      </c>
      <c r="F69" s="10">
        <v>2.2000000000000166</v>
      </c>
      <c r="G69" s="10">
        <v>1.1000000000000012</v>
      </c>
      <c r="H69" s="10">
        <v>26.9</v>
      </c>
      <c r="I69" s="10">
        <v>7.0000000000000053</v>
      </c>
      <c r="J69" s="10">
        <v>0</v>
      </c>
      <c r="L69" s="4"/>
    </row>
    <row r="70" spans="1:12">
      <c r="A70" s="2" t="s">
        <v>25</v>
      </c>
      <c r="B70" s="10">
        <v>3.4999999999999902</v>
      </c>
      <c r="C70" s="10">
        <v>0</v>
      </c>
      <c r="D70" s="10">
        <v>0</v>
      </c>
      <c r="E70" s="10">
        <v>1.2000000000000011</v>
      </c>
      <c r="F70" s="10">
        <v>0</v>
      </c>
      <c r="G70" s="10">
        <v>17.299999999999997</v>
      </c>
      <c r="H70" s="10">
        <v>0</v>
      </c>
      <c r="I70" s="10">
        <v>0</v>
      </c>
      <c r="J70" s="10">
        <v>0</v>
      </c>
      <c r="L70" s="4"/>
    </row>
    <row r="71" spans="1:12">
      <c r="A71" s="2" t="s">
        <v>26</v>
      </c>
      <c r="B71" s="10">
        <v>0</v>
      </c>
      <c r="C71" s="10">
        <v>0</v>
      </c>
      <c r="D71" s="10">
        <v>0</v>
      </c>
      <c r="E71" s="10">
        <v>6.2999999999999714</v>
      </c>
      <c r="F71" s="10">
        <v>0</v>
      </c>
      <c r="G71" s="10">
        <v>1.9000000000000177</v>
      </c>
      <c r="H71" s="10">
        <v>0</v>
      </c>
      <c r="I71" s="10">
        <v>14.8</v>
      </c>
      <c r="J71" s="10">
        <v>0</v>
      </c>
      <c r="L71" s="4"/>
    </row>
    <row r="72" spans="1:12">
      <c r="L72" s="9"/>
    </row>
    <row r="73" spans="1:12">
      <c r="A73" s="2" t="s">
        <v>40</v>
      </c>
      <c r="B73" s="2" t="s">
        <v>0</v>
      </c>
      <c r="C73" s="2" t="s">
        <v>1</v>
      </c>
      <c r="D73" s="2" t="s">
        <v>2</v>
      </c>
      <c r="E73" s="2" t="s">
        <v>3</v>
      </c>
      <c r="F73" s="2" t="s">
        <v>4</v>
      </c>
      <c r="G73" s="2" t="s">
        <v>5</v>
      </c>
      <c r="H73" s="2" t="s">
        <v>6</v>
      </c>
      <c r="I73" s="2" t="s">
        <v>7</v>
      </c>
      <c r="J73" s="2" t="s">
        <v>8</v>
      </c>
      <c r="L73" s="8"/>
    </row>
    <row r="74" spans="1:12">
      <c r="A74" s="2" t="s">
        <v>20</v>
      </c>
      <c r="B74" s="1">
        <f>48*SUMIF(B6:B13,1,$B$18:$B$25)+B56-B65</f>
        <v>37.899999999999991</v>
      </c>
      <c r="C74" s="1">
        <f t="shared" ref="C74:J74" si="10">48*SUMIF(C6:C13,1,$B$18:$B$25)+C56-C65</f>
        <v>34.700000000000003</v>
      </c>
      <c r="D74" s="1">
        <f t="shared" si="10"/>
        <v>33.199999999999996</v>
      </c>
      <c r="E74" s="1">
        <f t="shared" si="10"/>
        <v>26.900000000000031</v>
      </c>
      <c r="F74" s="1">
        <f t="shared" si="10"/>
        <v>18.899999999999991</v>
      </c>
      <c r="G74" s="1">
        <f t="shared" si="10"/>
        <v>25.800000000000004</v>
      </c>
      <c r="H74" s="1">
        <f t="shared" si="10"/>
        <v>24.799999999999997</v>
      </c>
      <c r="I74" s="1">
        <f t="shared" si="10"/>
        <v>19.899999999999999</v>
      </c>
      <c r="J74" s="1">
        <f t="shared" si="10"/>
        <v>14.9</v>
      </c>
      <c r="L74" s="4"/>
    </row>
    <row r="75" spans="1:12">
      <c r="A75" s="2" t="s">
        <v>21</v>
      </c>
      <c r="B75" s="1">
        <f>48*SUMIF(B6:B13,1,$C$18:$C$25)+B57-B66</f>
        <v>37.899999999999991</v>
      </c>
      <c r="C75" s="1">
        <f t="shared" ref="C75:J75" si="11">48*SUMIF(C6:C13,1,$C$18:$C$25)+C57-C66</f>
        <v>0</v>
      </c>
      <c r="D75" s="1">
        <f t="shared" si="11"/>
        <v>0</v>
      </c>
      <c r="E75" s="1">
        <f t="shared" si="11"/>
        <v>26.899999999999995</v>
      </c>
      <c r="F75" s="1">
        <f t="shared" si="11"/>
        <v>0</v>
      </c>
      <c r="G75" s="1">
        <f t="shared" si="11"/>
        <v>25.8</v>
      </c>
      <c r="H75" s="1">
        <f t="shared" si="11"/>
        <v>0</v>
      </c>
      <c r="I75" s="1">
        <f t="shared" si="11"/>
        <v>19.899999999999967</v>
      </c>
      <c r="J75" s="1">
        <f t="shared" si="11"/>
        <v>14.899999999999967</v>
      </c>
      <c r="L75" s="4"/>
    </row>
    <row r="76" spans="1:12">
      <c r="A76" s="2" t="s">
        <v>22</v>
      </c>
      <c r="B76" s="1">
        <f>48*SUMIF(B6:B13,1,$D$18:$D$25)+B58-B67</f>
        <v>37.9</v>
      </c>
      <c r="C76" s="1">
        <f t="shared" ref="C76:J76" si="12">48*SUMIF(C6:C13,1,$D$18:$D$25)+C58-C67</f>
        <v>34.70000000000001</v>
      </c>
      <c r="D76" s="1">
        <f t="shared" si="12"/>
        <v>33.200000000000017</v>
      </c>
      <c r="E76" s="1">
        <f t="shared" si="12"/>
        <v>26.900000000000045</v>
      </c>
      <c r="F76" s="1">
        <f t="shared" si="12"/>
        <v>18.900000000000002</v>
      </c>
      <c r="G76" s="1">
        <f t="shared" si="12"/>
        <v>25.800000000000004</v>
      </c>
      <c r="H76" s="1">
        <f t="shared" si="12"/>
        <v>24.799999999999997</v>
      </c>
      <c r="I76" s="1">
        <f t="shared" si="12"/>
        <v>19.899999999999999</v>
      </c>
      <c r="J76" s="1">
        <f t="shared" si="12"/>
        <v>14.9</v>
      </c>
      <c r="L76" s="4"/>
    </row>
    <row r="77" spans="1:12">
      <c r="A77" s="2" t="s">
        <v>23</v>
      </c>
      <c r="B77" s="1">
        <f>48*SUMIF(B6:B13,1,$E$18:$E$25)+B59-B68</f>
        <v>37.899999999999991</v>
      </c>
      <c r="C77" s="1">
        <f t="shared" ref="C77:J77" si="13">48*SUMIF(C6:C13,1,$E$18:$E$25)+C59-C68</f>
        <v>34.700000000000003</v>
      </c>
      <c r="D77" s="1">
        <f t="shared" si="13"/>
        <v>33.200000000000003</v>
      </c>
      <c r="E77" s="1">
        <f t="shared" si="13"/>
        <v>26.899999999999995</v>
      </c>
      <c r="F77" s="1">
        <f t="shared" si="13"/>
        <v>18.899999999999999</v>
      </c>
      <c r="G77" s="1">
        <f t="shared" si="13"/>
        <v>0</v>
      </c>
      <c r="H77" s="1">
        <f t="shared" si="13"/>
        <v>24.799999999999994</v>
      </c>
      <c r="I77" s="1">
        <f t="shared" si="13"/>
        <v>19.899999999999999</v>
      </c>
      <c r="J77" s="1">
        <f t="shared" si="13"/>
        <v>0</v>
      </c>
      <c r="L77" s="4"/>
    </row>
    <row r="78" spans="1:12">
      <c r="A78" s="2" t="s">
        <v>24</v>
      </c>
      <c r="B78" s="1">
        <f>48*SUMIF(B6:B13,1,$F$18:$F$25)+B60-B69</f>
        <v>0</v>
      </c>
      <c r="C78" s="1">
        <f t="shared" ref="C78:J78" si="14">48*SUMIF(C6:C13,1,$F$18:$F$25)+C60-C69</f>
        <v>34.70000000000001</v>
      </c>
      <c r="D78" s="1">
        <f t="shared" si="14"/>
        <v>33.199999999999967</v>
      </c>
      <c r="E78" s="1">
        <f t="shared" si="14"/>
        <v>0</v>
      </c>
      <c r="F78" s="1">
        <f t="shared" si="14"/>
        <v>18.899999999999995</v>
      </c>
      <c r="G78" s="1">
        <f t="shared" si="14"/>
        <v>25.800000000000004</v>
      </c>
      <c r="H78" s="1">
        <f t="shared" si="14"/>
        <v>0</v>
      </c>
      <c r="I78" s="1">
        <f t="shared" si="14"/>
        <v>19.899999999999999</v>
      </c>
      <c r="J78" s="1">
        <f t="shared" si="14"/>
        <v>14.899999999999999</v>
      </c>
      <c r="L78" s="4"/>
    </row>
    <row r="79" spans="1:12">
      <c r="A79" s="2" t="s">
        <v>25</v>
      </c>
      <c r="B79" s="1">
        <f>48*SUMIF(B6:B13,1,$G$18:$G$25)+B61-B70</f>
        <v>37.9</v>
      </c>
      <c r="C79" s="1">
        <f t="shared" ref="C79:J79" si="15">48*SUMIF(C6:C13,1,$G$18:$G$25)+C61-C70</f>
        <v>34.700000000000003</v>
      </c>
      <c r="D79" s="1">
        <f t="shared" si="15"/>
        <v>33.200000000000003</v>
      </c>
      <c r="E79" s="1">
        <f t="shared" si="15"/>
        <v>26.899999999999991</v>
      </c>
      <c r="F79" s="1">
        <f t="shared" si="15"/>
        <v>0</v>
      </c>
      <c r="G79" s="1">
        <f t="shared" si="15"/>
        <v>25.800000000000004</v>
      </c>
      <c r="H79" s="1">
        <f t="shared" si="15"/>
        <v>24.800000000000004</v>
      </c>
      <c r="I79" s="1">
        <f t="shared" si="15"/>
        <v>19.899999999999999</v>
      </c>
      <c r="J79" s="1">
        <f t="shared" si="15"/>
        <v>14.900000000000002</v>
      </c>
      <c r="L79" s="4"/>
    </row>
    <row r="80" spans="1:12">
      <c r="A80" s="2" t="s">
        <v>26</v>
      </c>
      <c r="B80" s="1">
        <f>48*SUMIF(B6:B13,1,$H$18:$H$25)+B62-B71</f>
        <v>37.899999999999991</v>
      </c>
      <c r="C80" s="1">
        <f t="shared" ref="C80:J80" si="16">48*SUMIF(C6:C13,1,$H$18:$H$25)+C62-C71</f>
        <v>34.700000000000003</v>
      </c>
      <c r="D80" s="1">
        <f t="shared" si="16"/>
        <v>33.200000000000003</v>
      </c>
      <c r="E80" s="1">
        <f t="shared" si="16"/>
        <v>26.900000000000031</v>
      </c>
      <c r="F80" s="1">
        <f t="shared" si="16"/>
        <v>18.899999999999995</v>
      </c>
      <c r="G80" s="1">
        <f t="shared" si="16"/>
        <v>25.8</v>
      </c>
      <c r="H80" s="1">
        <f t="shared" si="16"/>
        <v>24.799999999999997</v>
      </c>
      <c r="I80" s="1">
        <f t="shared" si="16"/>
        <v>0</v>
      </c>
      <c r="J80" s="1">
        <f t="shared" si="16"/>
        <v>14.900000000000002</v>
      </c>
      <c r="L80" s="4"/>
    </row>
  </sheetData>
  <pageMargins left="0.75" right="0.75" top="1" bottom="1" header="0.5" footer="0.5"/>
  <pageSetup orientation="portrait" horizontalDpi="4294967292" verticalDpi="4294967292"/>
  <ignoredErrors>
    <ignoredError sqref="B74:J80 B47:J51 F52:I5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Tallys Yunes</dc:creator>
  <cp:lastModifiedBy>Tallys Yunes</cp:lastModifiedBy>
  <dcterms:created xsi:type="dcterms:W3CDTF">2013-10-30T01:24:44Z</dcterms:created>
  <dcterms:modified xsi:type="dcterms:W3CDTF">2013-10-30T17:46:06Z</dcterms:modified>
</cp:coreProperties>
</file>