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8915" windowHeight="7485"/>
  </bookViews>
  <sheets>
    <sheet name="Nombre de reads" sheetId="1" r:id="rId1"/>
  </sheets>
  <calcPr calcId="125725"/>
</workbook>
</file>

<file path=xl/calcChain.xml><?xml version="1.0" encoding="utf-8"?>
<calcChain xmlns="http://schemas.openxmlformats.org/spreadsheetml/2006/main">
  <c r="D37" i="1"/>
  <c r="D36"/>
  <c r="E35"/>
  <c r="D35"/>
  <c r="D33"/>
  <c r="D32"/>
  <c r="D31"/>
  <c r="D30"/>
  <c r="E29"/>
  <c r="D29"/>
  <c r="D28"/>
  <c r="D27"/>
  <c r="D26"/>
  <c r="D25"/>
  <c r="D24"/>
  <c r="D23"/>
  <c r="E22"/>
  <c r="D22"/>
  <c r="D16"/>
  <c r="D15"/>
  <c r="D14"/>
  <c r="D13"/>
  <c r="D12"/>
  <c r="E11"/>
  <c r="D11"/>
  <c r="D10"/>
  <c r="D9"/>
  <c r="D8"/>
  <c r="D7"/>
  <c r="E6"/>
  <c r="D6"/>
  <c r="D5"/>
  <c r="E4"/>
  <c r="D4"/>
</calcChain>
</file>

<file path=xl/sharedStrings.xml><?xml version="1.0" encoding="utf-8"?>
<sst xmlns="http://schemas.openxmlformats.org/spreadsheetml/2006/main" count="104" uniqueCount="60">
  <si>
    <r>
      <t xml:space="preserve">Première élution / </t>
    </r>
    <r>
      <rPr>
        <sz val="11"/>
        <color rgb="FF0070C0"/>
        <rFont val="Calibri"/>
        <family val="2"/>
        <scheme val="minor"/>
      </rPr>
      <t>2ème élution</t>
    </r>
  </si>
  <si>
    <t>MATIN Salle 1 = TP 36.0.3 (JCA)</t>
  </si>
  <si>
    <t>F1 salle 1 (RB5, RB6, RB10, RB11)</t>
  </si>
  <si>
    <t>Stress</t>
  </si>
  <si>
    <t>Echantillon</t>
  </si>
  <si>
    <t>ng/µl</t>
  </si>
  <si>
    <t>ng</t>
  </si>
  <si>
    <t>Total (ng)</t>
  </si>
  <si>
    <t>Barcode</t>
  </si>
  <si>
    <t>Flowcell</t>
  </si>
  <si>
    <t>Nb reads</t>
  </si>
  <si>
    <t>%  de reads</t>
  </si>
  <si>
    <t>F2 salle 1 (RB1, RB2, RB3, RB4, RB7, RB8, RB9)</t>
  </si>
  <si>
    <t>28°C (au passage 25)</t>
  </si>
  <si>
    <t>P1.C</t>
  </si>
  <si>
    <t>RB1</t>
  </si>
  <si>
    <t>F2 salle 1</t>
  </si>
  <si>
    <t>P10.C6</t>
  </si>
  <si>
    <t>RB2</t>
  </si>
  <si>
    <t>P20.C6</t>
  </si>
  <si>
    <t>RB3</t>
  </si>
  <si>
    <t>P30.C6</t>
  </si>
  <si>
    <t>RB4</t>
  </si>
  <si>
    <t>F2 salle1</t>
  </si>
  <si>
    <t>P40.C6</t>
  </si>
  <si>
    <t>RB5</t>
  </si>
  <si>
    <t>F1 salle 1</t>
  </si>
  <si>
    <t>P50.C6</t>
  </si>
  <si>
    <t>RB6</t>
  </si>
  <si>
    <t>P10.C10</t>
  </si>
  <si>
    <t>RB7</t>
  </si>
  <si>
    <t>P20.C10</t>
  </si>
  <si>
    <t>RB8</t>
  </si>
  <si>
    <t>P30.C10</t>
  </si>
  <si>
    <t>RB9</t>
  </si>
  <si>
    <t>P40.C10</t>
  </si>
  <si>
    <t>RB10</t>
  </si>
  <si>
    <t>P50.C10</t>
  </si>
  <si>
    <t>RB11</t>
  </si>
  <si>
    <t>unclassified</t>
  </si>
  <si>
    <t>APREM Salle 2 = TP 36.0.4 (Marie-Ka et AS)</t>
  </si>
  <si>
    <t>F1 salle 2 (RB1, RB4, RB7, RB8, RB9, RB10)</t>
  </si>
  <si>
    <t>F2 salle 2 (RB2, RB3, RB5, RB6, RB10)</t>
  </si>
  <si>
    <t>15°C (au passage 25)</t>
  </si>
  <si>
    <t>P10.C1</t>
  </si>
  <si>
    <t>F2 salle 2</t>
  </si>
  <si>
    <t>P20.C1</t>
  </si>
  <si>
    <t>P30.C1</t>
  </si>
  <si>
    <t>F1 salle 2</t>
  </si>
  <si>
    <t>P40.C1</t>
  </si>
  <si>
    <t>P50.C1</t>
  </si>
  <si>
    <t>P10.C5</t>
  </si>
  <si>
    <t>non barcodé</t>
  </si>
  <si>
    <t>P20.C5</t>
  </si>
  <si>
    <t>P30.C5</t>
  </si>
  <si>
    <t>P40.C5</t>
  </si>
  <si>
    <t>P50.C5</t>
  </si>
  <si>
    <t>P1.A</t>
  </si>
  <si>
    <t>P1.B</t>
  </si>
  <si>
    <t>P1.ABC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</si>
</sst>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7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1" fontId="2" fillId="0" borderId="10" xfId="0" applyNumberFormat="1" applyFont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2" fillId="0" borderId="15" xfId="0" applyNumberFormat="1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" fontId="2" fillId="0" borderId="19" xfId="0" applyNumberFormat="1" applyFont="1" applyBorder="1" applyAlignment="1">
      <alignment horizontal="center" vertical="center"/>
    </xf>
    <xf numFmtId="1" fontId="2" fillId="0" borderId="19" xfId="0" applyNumberFormat="1" applyFont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1" fontId="4" fillId="0" borderId="24" xfId="0" applyNumberFormat="1" applyFont="1" applyBorder="1" applyAlignment="1">
      <alignment horizontal="center" vertical="center"/>
    </xf>
    <xf numFmtId="1" fontId="2" fillId="0" borderId="24" xfId="0" applyNumberFormat="1" applyFont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" fontId="2" fillId="0" borderId="26" xfId="0" applyNumberFormat="1" applyFont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1" fontId="2" fillId="0" borderId="29" xfId="0" applyNumberFormat="1" applyFont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1" fontId="2" fillId="0" borderId="32" xfId="0" applyNumberFormat="1" applyFont="1" applyFill="1" applyBorder="1" applyAlignment="1">
      <alignment horizontal="center" vertical="center"/>
    </xf>
    <xf numFmtId="1" fontId="2" fillId="0" borderId="32" xfId="0" applyNumberFormat="1" applyFont="1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1" fontId="4" fillId="0" borderId="24" xfId="0" applyNumberFormat="1" applyFont="1" applyFill="1" applyBorder="1" applyAlignment="1">
      <alignment horizontal="center" vertical="center"/>
    </xf>
    <xf numFmtId="1" fontId="2" fillId="0" borderId="24" xfId="0" applyNumberFormat="1" applyFont="1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/>
    </xf>
    <xf numFmtId="0" fontId="1" fillId="3" borderId="14" xfId="0" applyFont="1" applyFill="1" applyBorder="1" applyAlignment="1">
      <alignment vertical="center"/>
    </xf>
    <xf numFmtId="0" fontId="1" fillId="3" borderId="16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4" borderId="0" xfId="0" applyFont="1" applyFill="1" applyAlignment="1">
      <alignment horizontal="left"/>
    </xf>
    <xf numFmtId="0" fontId="0" fillId="4" borderId="0" xfId="0" applyFill="1"/>
    <xf numFmtId="0" fontId="0" fillId="0" borderId="0" xfId="0" applyFill="1"/>
    <xf numFmtId="0" fontId="0" fillId="0" borderId="35" xfId="0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5" fillId="5" borderId="0" xfId="0" applyFont="1" applyFill="1" applyAlignment="1">
      <alignment horizontal="left" vertical="center"/>
    </xf>
    <xf numFmtId="0" fontId="0" fillId="5" borderId="0" xfId="0" applyFill="1" applyAlignment="1">
      <alignment vertical="center"/>
    </xf>
    <xf numFmtId="0" fontId="0" fillId="0" borderId="3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" fontId="2" fillId="0" borderId="32" xfId="0" applyNumberFormat="1" applyFont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3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5" borderId="26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 vertical="center"/>
    </xf>
    <xf numFmtId="1" fontId="2" fillId="0" borderId="41" xfId="0" applyNumberFormat="1" applyFont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 vertical="center"/>
    </xf>
    <xf numFmtId="1" fontId="7" fillId="0" borderId="15" xfId="0" applyNumberFormat="1" applyFont="1" applyFill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6" fillId="0" borderId="17" xfId="0" applyFont="1" applyBorder="1" applyAlignment="1">
      <alignment vertical="center"/>
    </xf>
    <xf numFmtId="0" fontId="6" fillId="0" borderId="12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0" xfId="0" applyFont="1"/>
    <xf numFmtId="0" fontId="0" fillId="0" borderId="18" xfId="0" applyBorder="1" applyAlignment="1">
      <alignment horizontal="center" vertical="center" wrapText="1"/>
    </xf>
    <xf numFmtId="1" fontId="2" fillId="0" borderId="10" xfId="0" applyNumberFormat="1" applyFont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5" fillId="4" borderId="42" xfId="0" applyFont="1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/>
    </xf>
    <xf numFmtId="0" fontId="5" fillId="4" borderId="39" xfId="0" applyFont="1" applyFill="1" applyBorder="1" applyAlignment="1">
      <alignment horizontal="center" vertical="center"/>
    </xf>
    <xf numFmtId="1" fontId="2" fillId="0" borderId="24" xfId="0" applyNumberFormat="1" applyFont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43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1" fontId="2" fillId="0" borderId="29" xfId="0" applyNumberFormat="1" applyFont="1" applyBorder="1" applyAlignment="1">
      <alignment horizontal="center" vertical="center"/>
    </xf>
    <xf numFmtId="0" fontId="0" fillId="5" borderId="44" xfId="0" applyFill="1" applyBorder="1" applyAlignment="1">
      <alignment horizontal="center" vertical="center"/>
    </xf>
    <xf numFmtId="0" fontId="0" fillId="0" borderId="45" xfId="0" applyBorder="1" applyAlignment="1">
      <alignment horizontal="center"/>
    </xf>
    <xf numFmtId="0" fontId="0" fillId="0" borderId="14" xfId="0" applyBorder="1" applyAlignment="1">
      <alignment horizontal="center"/>
    </xf>
    <xf numFmtId="1" fontId="2" fillId="0" borderId="15" xfId="0" applyNumberFormat="1" applyFont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37" xfId="0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0" fillId="4" borderId="10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3" fillId="0" borderId="41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1" fontId="1" fillId="5" borderId="17" xfId="0" applyNumberFormat="1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zoomScale="90" zoomScaleNormal="90" workbookViewId="0">
      <selection activeCell="J4" sqref="J4"/>
    </sheetView>
  </sheetViews>
  <sheetFormatPr baseColWidth="10" defaultRowHeight="15"/>
  <cols>
    <col min="1" max="1" width="11.7109375" style="2" customWidth="1"/>
    <col min="2" max="2" width="12.42578125" style="2" customWidth="1"/>
    <col min="3" max="4" width="7" style="3" customWidth="1"/>
    <col min="5" max="5" width="10.7109375" style="3" customWidth="1"/>
    <col min="6" max="6" width="12.85546875" style="2" customWidth="1"/>
    <col min="7" max="7" width="12.85546875" customWidth="1"/>
    <col min="8" max="9" width="14" style="2" customWidth="1"/>
  </cols>
  <sheetData>
    <row r="1" spans="1:14" ht="15.75" thickBot="1">
      <c r="A1" s="1" t="s">
        <v>0</v>
      </c>
    </row>
    <row r="2" spans="1:14" s="7" customFormat="1" ht="15.75" thickBot="1">
      <c r="A2" s="4" t="s">
        <v>1</v>
      </c>
      <c r="B2" s="5"/>
      <c r="C2" s="5"/>
      <c r="D2" s="5"/>
      <c r="E2" s="5"/>
      <c r="F2" s="5"/>
      <c r="G2" s="5"/>
      <c r="H2" s="5"/>
      <c r="I2" s="6"/>
      <c r="K2" s="8" t="s">
        <v>2</v>
      </c>
      <c r="L2" s="8"/>
      <c r="M2" s="8"/>
      <c r="N2" s="8"/>
    </row>
    <row r="3" spans="1:14" s="7" customFormat="1" ht="18" customHeight="1" thickBot="1">
      <c r="A3" s="9" t="s">
        <v>3</v>
      </c>
      <c r="B3" s="10" t="s">
        <v>4</v>
      </c>
      <c r="C3" s="11" t="s">
        <v>5</v>
      </c>
      <c r="D3" s="12" t="s">
        <v>6</v>
      </c>
      <c r="E3" s="12" t="s">
        <v>7</v>
      </c>
      <c r="F3" s="13" t="s">
        <v>8</v>
      </c>
      <c r="G3" s="14" t="s">
        <v>9</v>
      </c>
      <c r="H3" s="10" t="s">
        <v>10</v>
      </c>
      <c r="I3" s="15" t="s">
        <v>11</v>
      </c>
      <c r="J3" s="3"/>
      <c r="K3" s="16" t="s">
        <v>12</v>
      </c>
      <c r="L3" s="16"/>
      <c r="M3" s="16"/>
      <c r="N3" s="16"/>
    </row>
    <row r="4" spans="1:14" s="7" customFormat="1" ht="18" customHeight="1" thickBot="1">
      <c r="A4" s="17" t="s">
        <v>13</v>
      </c>
      <c r="B4" s="18" t="s">
        <v>14</v>
      </c>
      <c r="C4" s="19">
        <v>6.12</v>
      </c>
      <c r="D4" s="20">
        <f>11.5*C4</f>
        <v>70.38</v>
      </c>
      <c r="E4" s="20">
        <f>70+85</f>
        <v>155</v>
      </c>
      <c r="F4" s="21" t="s">
        <v>15</v>
      </c>
      <c r="G4" s="22" t="s">
        <v>16</v>
      </c>
      <c r="H4" s="23">
        <v>80868</v>
      </c>
      <c r="I4" s="24">
        <v>25.2</v>
      </c>
      <c r="J4" s="25"/>
      <c r="K4" s="25"/>
      <c r="L4" s="25"/>
    </row>
    <row r="5" spans="1:14" s="7" customFormat="1" ht="18" customHeight="1">
      <c r="A5" s="17"/>
      <c r="B5" s="26" t="s">
        <v>17</v>
      </c>
      <c r="C5" s="27">
        <v>13.8</v>
      </c>
      <c r="D5" s="28">
        <f>11.5*C5</f>
        <v>158.70000000000002</v>
      </c>
      <c r="E5" s="28">
        <v>159</v>
      </c>
      <c r="F5" s="29" t="s">
        <v>18</v>
      </c>
      <c r="G5" s="30" t="s">
        <v>16</v>
      </c>
      <c r="H5" s="31">
        <v>0</v>
      </c>
      <c r="I5" s="32">
        <v>0</v>
      </c>
    </row>
    <row r="6" spans="1:14" s="7" customFormat="1" ht="9.75" customHeight="1">
      <c r="A6" s="17"/>
      <c r="B6" s="33" t="s">
        <v>19</v>
      </c>
      <c r="C6" s="34">
        <v>7.12</v>
      </c>
      <c r="D6" s="35">
        <f>11.5*C6</f>
        <v>81.88</v>
      </c>
      <c r="E6" s="36">
        <f>82+37</f>
        <v>119</v>
      </c>
      <c r="F6" s="37" t="s">
        <v>20</v>
      </c>
      <c r="G6" s="38" t="s">
        <v>16</v>
      </c>
      <c r="H6" s="39">
        <v>37831</v>
      </c>
      <c r="I6" s="40">
        <v>11.8</v>
      </c>
    </row>
    <row r="7" spans="1:14" s="7" customFormat="1" ht="9.75" customHeight="1">
      <c r="A7" s="17"/>
      <c r="B7" s="41"/>
      <c r="C7" s="42">
        <v>3.68</v>
      </c>
      <c r="D7" s="43">
        <f>10*C7</f>
        <v>36.800000000000004</v>
      </c>
      <c r="E7" s="44"/>
      <c r="F7" s="45"/>
      <c r="G7" s="46"/>
      <c r="H7" s="39"/>
      <c r="I7" s="40"/>
    </row>
    <row r="8" spans="1:14" s="7" customFormat="1" ht="18" customHeight="1">
      <c r="A8" s="17"/>
      <c r="B8" s="47" t="s">
        <v>21</v>
      </c>
      <c r="C8" s="48">
        <v>12.2</v>
      </c>
      <c r="D8" s="49">
        <f t="shared" ref="D8:D16" si="0">11.5*C8</f>
        <v>140.29999999999998</v>
      </c>
      <c r="E8" s="49">
        <v>140</v>
      </c>
      <c r="F8" s="50" t="s">
        <v>22</v>
      </c>
      <c r="G8" s="51" t="s">
        <v>23</v>
      </c>
      <c r="H8" s="52">
        <v>73959</v>
      </c>
      <c r="I8" s="53">
        <v>23.1</v>
      </c>
    </row>
    <row r="9" spans="1:14" s="7" customFormat="1" ht="18" customHeight="1">
      <c r="A9" s="17"/>
      <c r="B9" s="47" t="s">
        <v>24</v>
      </c>
      <c r="C9" s="48">
        <v>33.1</v>
      </c>
      <c r="D9" s="49">
        <f t="shared" si="0"/>
        <v>380.65000000000003</v>
      </c>
      <c r="E9" s="49">
        <v>381</v>
      </c>
      <c r="F9" s="54" t="s">
        <v>25</v>
      </c>
      <c r="G9" s="55" t="s">
        <v>26</v>
      </c>
      <c r="H9" s="56">
        <v>1061</v>
      </c>
      <c r="I9" s="57">
        <v>0.115</v>
      </c>
    </row>
    <row r="10" spans="1:14" s="7" customFormat="1" ht="18" customHeight="1" thickBot="1">
      <c r="A10" s="17"/>
      <c r="B10" s="58" t="s">
        <v>27</v>
      </c>
      <c r="C10" s="59">
        <v>48.6</v>
      </c>
      <c r="D10" s="60">
        <f t="shared" si="0"/>
        <v>558.9</v>
      </c>
      <c r="E10" s="60">
        <v>559</v>
      </c>
      <c r="F10" s="61" t="s">
        <v>28</v>
      </c>
      <c r="G10" s="62" t="s">
        <v>26</v>
      </c>
      <c r="H10" s="63">
        <v>529617</v>
      </c>
      <c r="I10" s="64">
        <v>57.6</v>
      </c>
    </row>
    <row r="11" spans="1:14" s="7" customFormat="1" ht="9.75" customHeight="1">
      <c r="A11" s="17"/>
      <c r="B11" s="65" t="s">
        <v>29</v>
      </c>
      <c r="C11" s="66">
        <v>3.91</v>
      </c>
      <c r="D11" s="67">
        <f t="shared" si="0"/>
        <v>44.965000000000003</v>
      </c>
      <c r="E11" s="68">
        <f>45+17</f>
        <v>62</v>
      </c>
      <c r="F11" s="69" t="s">
        <v>30</v>
      </c>
      <c r="G11" s="38" t="s">
        <v>16</v>
      </c>
      <c r="H11" s="70">
        <v>44047</v>
      </c>
      <c r="I11" s="71">
        <v>13.7</v>
      </c>
    </row>
    <row r="12" spans="1:14" s="7" customFormat="1" ht="9.75" customHeight="1">
      <c r="A12" s="17"/>
      <c r="B12" s="41"/>
      <c r="C12" s="42">
        <v>1.68</v>
      </c>
      <c r="D12" s="72">
        <f>10*C12</f>
        <v>16.8</v>
      </c>
      <c r="E12" s="73"/>
      <c r="F12" s="45"/>
      <c r="G12" s="46"/>
      <c r="H12" s="39"/>
      <c r="I12" s="40"/>
    </row>
    <row r="13" spans="1:14" s="7" customFormat="1" ht="18" customHeight="1">
      <c r="A13" s="17"/>
      <c r="B13" s="47" t="s">
        <v>31</v>
      </c>
      <c r="C13" s="48">
        <v>5.78</v>
      </c>
      <c r="D13" s="49">
        <f t="shared" si="0"/>
        <v>66.47</v>
      </c>
      <c r="E13" s="49">
        <v>66</v>
      </c>
      <c r="F13" s="50" t="s">
        <v>32</v>
      </c>
      <c r="G13" s="51" t="s">
        <v>16</v>
      </c>
      <c r="H13" s="52">
        <v>37370</v>
      </c>
      <c r="I13" s="53">
        <v>11.7</v>
      </c>
    </row>
    <row r="14" spans="1:14" s="7" customFormat="1" ht="18" customHeight="1">
      <c r="A14" s="17"/>
      <c r="B14" s="47" t="s">
        <v>33</v>
      </c>
      <c r="C14" s="48">
        <v>6.08</v>
      </c>
      <c r="D14" s="49">
        <f t="shared" si="0"/>
        <v>69.92</v>
      </c>
      <c r="E14" s="49">
        <v>70</v>
      </c>
      <c r="F14" s="50" t="s">
        <v>34</v>
      </c>
      <c r="G14" s="51" t="s">
        <v>16</v>
      </c>
      <c r="H14" s="52">
        <v>4649</v>
      </c>
      <c r="I14" s="53">
        <v>1.45</v>
      </c>
    </row>
    <row r="15" spans="1:14" s="7" customFormat="1" ht="18" customHeight="1">
      <c r="A15" s="17"/>
      <c r="B15" s="47" t="s">
        <v>35</v>
      </c>
      <c r="C15" s="48">
        <v>35.1</v>
      </c>
      <c r="D15" s="49">
        <f t="shared" si="0"/>
        <v>403.65000000000003</v>
      </c>
      <c r="E15" s="49">
        <v>404</v>
      </c>
      <c r="F15" s="54" t="s">
        <v>36</v>
      </c>
      <c r="G15" s="74" t="s">
        <v>26</v>
      </c>
      <c r="H15" s="56">
        <v>4385</v>
      </c>
      <c r="I15" s="57">
        <v>0.47</v>
      </c>
    </row>
    <row r="16" spans="1:14" s="7" customFormat="1" ht="18" customHeight="1" thickBot="1">
      <c r="A16" s="75"/>
      <c r="B16" s="58" t="s">
        <v>37</v>
      </c>
      <c r="C16" s="59">
        <v>38.799999999999997</v>
      </c>
      <c r="D16" s="60">
        <f t="shared" si="0"/>
        <v>446.2</v>
      </c>
      <c r="E16" s="60">
        <v>446</v>
      </c>
      <c r="F16" s="61" t="s">
        <v>38</v>
      </c>
      <c r="G16" s="76" t="s">
        <v>26</v>
      </c>
      <c r="H16" s="63">
        <v>234310</v>
      </c>
      <c r="I16" s="64">
        <v>25.5</v>
      </c>
    </row>
    <row r="17" spans="1:16" s="7" customFormat="1" ht="18" customHeight="1">
      <c r="A17" s="3"/>
      <c r="B17" s="3"/>
      <c r="C17" s="3"/>
      <c r="D17" s="3"/>
      <c r="E17" s="3"/>
      <c r="F17" s="77" t="s">
        <v>39</v>
      </c>
      <c r="G17" s="78" t="s">
        <v>16</v>
      </c>
      <c r="H17" s="31">
        <v>41698</v>
      </c>
      <c r="I17" s="32">
        <v>13</v>
      </c>
    </row>
    <row r="18" spans="1:16" s="7" customFormat="1" ht="18" customHeight="1" thickBot="1">
      <c r="A18" s="3"/>
      <c r="B18" s="3"/>
      <c r="C18" s="3"/>
      <c r="D18" s="3"/>
      <c r="E18" s="3"/>
      <c r="F18" s="79" t="s">
        <v>39</v>
      </c>
      <c r="G18" s="80" t="s">
        <v>26</v>
      </c>
      <c r="H18" s="81">
        <v>150491</v>
      </c>
      <c r="I18" s="82">
        <v>16.399999999999999</v>
      </c>
    </row>
    <row r="19" spans="1:16" ht="15.75" thickBot="1">
      <c r="F19" s="83"/>
      <c r="G19" s="84"/>
      <c r="H19" s="84"/>
      <c r="I19" s="84"/>
    </row>
    <row r="20" spans="1:16" ht="15.75" customHeight="1" thickBot="1">
      <c r="A20" s="85" t="s">
        <v>40</v>
      </c>
      <c r="B20" s="86"/>
      <c r="C20" s="86"/>
      <c r="D20" s="86"/>
      <c r="E20" s="86"/>
      <c r="F20" s="86"/>
      <c r="G20" s="86"/>
      <c r="H20" s="86"/>
      <c r="I20" s="87"/>
      <c r="K20" s="88" t="s">
        <v>41</v>
      </c>
      <c r="L20" s="89"/>
      <c r="M20" s="89"/>
      <c r="N20" s="89"/>
      <c r="O20" s="90"/>
      <c r="P20" s="90"/>
    </row>
    <row r="21" spans="1:16" s="7" customFormat="1" ht="17.25" customHeight="1" thickBot="1">
      <c r="A21" s="91" t="s">
        <v>3</v>
      </c>
      <c r="B21" s="58" t="s">
        <v>4</v>
      </c>
      <c r="C21" s="59" t="s">
        <v>5</v>
      </c>
      <c r="D21" s="92" t="s">
        <v>6</v>
      </c>
      <c r="E21" s="92" t="s">
        <v>7</v>
      </c>
      <c r="F21" s="93" t="s">
        <v>8</v>
      </c>
      <c r="G21" s="94" t="s">
        <v>9</v>
      </c>
      <c r="H21" s="95" t="s">
        <v>10</v>
      </c>
      <c r="I21" s="96" t="s">
        <v>11</v>
      </c>
      <c r="K21" s="97" t="s">
        <v>42</v>
      </c>
      <c r="L21" s="98"/>
      <c r="M21" s="98"/>
      <c r="N21" s="98"/>
      <c r="O21" s="25"/>
      <c r="P21" s="25"/>
    </row>
    <row r="22" spans="1:16" ht="9.75" customHeight="1">
      <c r="A22" s="99" t="s">
        <v>43</v>
      </c>
      <c r="B22" s="100" t="s">
        <v>44</v>
      </c>
      <c r="C22" s="101">
        <v>0.91</v>
      </c>
      <c r="D22" s="20">
        <f>11.5*C22</f>
        <v>10.465</v>
      </c>
      <c r="E22" s="102">
        <f>10+26</f>
        <v>36</v>
      </c>
      <c r="F22" s="103" t="s">
        <v>18</v>
      </c>
      <c r="G22" s="104" t="s">
        <v>45</v>
      </c>
      <c r="H22" s="105">
        <v>117964</v>
      </c>
      <c r="I22" s="106">
        <v>39.1</v>
      </c>
      <c r="J22" s="25"/>
      <c r="K22" s="90"/>
      <c r="L22" s="90"/>
    </row>
    <row r="23" spans="1:16" ht="9.75" customHeight="1">
      <c r="A23" s="99"/>
      <c r="B23" s="41"/>
      <c r="C23" s="42">
        <v>2.58</v>
      </c>
      <c r="D23" s="43">
        <f>10*C23</f>
        <v>25.8</v>
      </c>
      <c r="E23" s="44"/>
      <c r="F23" s="107"/>
      <c r="G23" s="108"/>
      <c r="H23" s="109"/>
      <c r="I23" s="110"/>
      <c r="J23" s="90"/>
      <c r="K23" s="90"/>
      <c r="L23" s="90"/>
    </row>
    <row r="24" spans="1:16" ht="18" customHeight="1">
      <c r="A24" s="99"/>
      <c r="B24" s="111" t="s">
        <v>46</v>
      </c>
      <c r="C24" s="48">
        <v>0.9</v>
      </c>
      <c r="D24" s="49">
        <f t="shared" ref="D24:D27" si="1">11.5*C24</f>
        <v>10.35</v>
      </c>
      <c r="E24" s="49">
        <v>10</v>
      </c>
      <c r="F24" s="112" t="s">
        <v>20</v>
      </c>
      <c r="G24" s="113" t="s">
        <v>45</v>
      </c>
      <c r="H24" s="114">
        <v>22780</v>
      </c>
      <c r="I24" s="113">
        <v>7.55</v>
      </c>
    </row>
    <row r="25" spans="1:16" ht="18" customHeight="1">
      <c r="A25" s="99"/>
      <c r="B25" s="111" t="s">
        <v>47</v>
      </c>
      <c r="C25" s="48">
        <v>6.37</v>
      </c>
      <c r="D25" s="49">
        <f t="shared" si="1"/>
        <v>73.254999999999995</v>
      </c>
      <c r="E25" s="49">
        <v>73</v>
      </c>
      <c r="F25" s="115" t="s">
        <v>22</v>
      </c>
      <c r="G25" s="116" t="s">
        <v>48</v>
      </c>
      <c r="H25" s="117">
        <v>23428</v>
      </c>
      <c r="I25" s="116">
        <v>8.7200000000000006</v>
      </c>
    </row>
    <row r="26" spans="1:16" ht="18" customHeight="1">
      <c r="A26" s="99"/>
      <c r="B26" s="111" t="s">
        <v>49</v>
      </c>
      <c r="C26" s="48">
        <v>5.6</v>
      </c>
      <c r="D26" s="49">
        <f t="shared" si="1"/>
        <v>64.399999999999991</v>
      </c>
      <c r="E26" s="49">
        <v>64</v>
      </c>
      <c r="F26" s="112" t="s">
        <v>25</v>
      </c>
      <c r="G26" s="113" t="s">
        <v>45</v>
      </c>
      <c r="H26" s="114">
        <v>9481</v>
      </c>
      <c r="I26" s="113">
        <v>3.14</v>
      </c>
    </row>
    <row r="27" spans="1:16" ht="18" customHeight="1" thickBot="1">
      <c r="A27" s="99"/>
      <c r="B27" s="118" t="s">
        <v>50</v>
      </c>
      <c r="C27" s="119">
        <v>24</v>
      </c>
      <c r="D27" s="120">
        <f t="shared" si="1"/>
        <v>276</v>
      </c>
      <c r="E27" s="60">
        <v>276</v>
      </c>
      <c r="F27" s="121" t="s">
        <v>28</v>
      </c>
      <c r="G27" s="122" t="s">
        <v>45</v>
      </c>
      <c r="H27" s="123">
        <v>615</v>
      </c>
      <c r="I27" s="122">
        <v>0.2</v>
      </c>
    </row>
    <row r="28" spans="1:16" s="131" customFormat="1">
      <c r="A28" s="99"/>
      <c r="B28" s="124" t="s">
        <v>51</v>
      </c>
      <c r="C28" s="125">
        <v>7.3999999999999996E-2</v>
      </c>
      <c r="D28" s="126">
        <f>11.5*C28</f>
        <v>0.85099999999999998</v>
      </c>
      <c r="E28" s="126"/>
      <c r="F28" s="127" t="s">
        <v>52</v>
      </c>
      <c r="G28" s="128"/>
      <c r="H28" s="129"/>
      <c r="I28" s="130"/>
    </row>
    <row r="29" spans="1:16" ht="9.75" customHeight="1">
      <c r="A29" s="99"/>
      <c r="B29" s="132" t="s">
        <v>53</v>
      </c>
      <c r="C29" s="101">
        <v>0.8</v>
      </c>
      <c r="D29" s="20">
        <f t="shared" ref="D29:D32" si="2">11.5*C29</f>
        <v>9.2000000000000011</v>
      </c>
      <c r="E29" s="133">
        <f>9+103</f>
        <v>112</v>
      </c>
      <c r="F29" s="134" t="s">
        <v>30</v>
      </c>
      <c r="G29" s="135" t="s">
        <v>48</v>
      </c>
      <c r="H29" s="136">
        <v>21652</v>
      </c>
      <c r="I29" s="137">
        <v>8.06</v>
      </c>
    </row>
    <row r="30" spans="1:16" ht="9.75" customHeight="1">
      <c r="A30" s="99"/>
      <c r="B30" s="138"/>
      <c r="C30" s="42">
        <v>10.3</v>
      </c>
      <c r="D30" s="43">
        <f>10*C30</f>
        <v>103</v>
      </c>
      <c r="E30" s="44"/>
      <c r="F30" s="139"/>
      <c r="G30" s="140"/>
      <c r="H30" s="136"/>
      <c r="I30" s="137"/>
    </row>
    <row r="31" spans="1:16" ht="18" customHeight="1">
      <c r="A31" s="99"/>
      <c r="B31" s="111" t="s">
        <v>54</v>
      </c>
      <c r="C31" s="48">
        <v>7.04</v>
      </c>
      <c r="D31" s="49">
        <f t="shared" si="2"/>
        <v>80.959999999999994</v>
      </c>
      <c r="E31" s="49">
        <v>81</v>
      </c>
      <c r="F31" s="115" t="s">
        <v>32</v>
      </c>
      <c r="G31" s="116" t="s">
        <v>48</v>
      </c>
      <c r="H31" s="117">
        <v>118162</v>
      </c>
      <c r="I31" s="116">
        <v>44</v>
      </c>
    </row>
    <row r="32" spans="1:16" ht="18" customHeight="1">
      <c r="A32" s="99"/>
      <c r="B32" s="111" t="s">
        <v>55</v>
      </c>
      <c r="C32" s="48">
        <v>8.8800000000000008</v>
      </c>
      <c r="D32" s="49">
        <f t="shared" si="2"/>
        <v>102.12</v>
      </c>
      <c r="E32" s="141">
        <v>102</v>
      </c>
      <c r="F32" s="142" t="s">
        <v>34</v>
      </c>
      <c r="G32" s="143" t="s">
        <v>48</v>
      </c>
      <c r="H32" s="117">
        <v>742</v>
      </c>
      <c r="I32" s="116">
        <v>0.27600000000000002</v>
      </c>
    </row>
    <row r="33" spans="1:9" ht="18" customHeight="1">
      <c r="A33" s="99"/>
      <c r="B33" s="33" t="s">
        <v>56</v>
      </c>
      <c r="C33" s="144">
        <v>60</v>
      </c>
      <c r="D33" s="36">
        <f>11.5*C33</f>
        <v>690</v>
      </c>
      <c r="E33" s="20">
        <v>350</v>
      </c>
      <c r="F33" s="115" t="s">
        <v>36</v>
      </c>
      <c r="G33" s="145" t="s">
        <v>48</v>
      </c>
      <c r="H33" s="117">
        <v>68670</v>
      </c>
      <c r="I33" s="116">
        <v>25.6</v>
      </c>
    </row>
    <row r="34" spans="1:9" ht="18" customHeight="1" thickBot="1">
      <c r="A34" s="99"/>
      <c r="B34" s="146"/>
      <c r="C34" s="147"/>
      <c r="D34" s="148"/>
      <c r="E34" s="60">
        <v>350</v>
      </c>
      <c r="F34" s="121" t="s">
        <v>36</v>
      </c>
      <c r="G34" s="149" t="s">
        <v>45</v>
      </c>
      <c r="H34" s="123">
        <v>114291</v>
      </c>
      <c r="I34" s="122">
        <v>37.9</v>
      </c>
    </row>
    <row r="35" spans="1:9" ht="16.5" customHeight="1">
      <c r="A35" s="150"/>
      <c r="B35" s="151" t="s">
        <v>57</v>
      </c>
      <c r="C35" s="27">
        <v>2.86</v>
      </c>
      <c r="D35" s="152">
        <f>11.5*C35</f>
        <v>32.89</v>
      </c>
      <c r="E35" s="102">
        <f>33+14+85</f>
        <v>132</v>
      </c>
      <c r="F35" s="153" t="s">
        <v>15</v>
      </c>
      <c r="G35" s="154" t="s">
        <v>48</v>
      </c>
      <c r="H35" s="155">
        <v>0</v>
      </c>
      <c r="I35" s="156">
        <v>0</v>
      </c>
    </row>
    <row r="36" spans="1:9" ht="16.5" customHeight="1">
      <c r="A36" s="157"/>
      <c r="B36" s="111" t="s">
        <v>58</v>
      </c>
      <c r="C36" s="48">
        <v>1.24</v>
      </c>
      <c r="D36" s="49">
        <f>11.5*C36</f>
        <v>14.26</v>
      </c>
      <c r="E36" s="133"/>
      <c r="F36" s="158"/>
      <c r="G36" s="159"/>
      <c r="H36" s="155"/>
      <c r="I36" s="156"/>
    </row>
    <row r="37" spans="1:9" ht="16.5" customHeight="1" thickBot="1">
      <c r="A37" s="160"/>
      <c r="B37" s="160" t="s">
        <v>59</v>
      </c>
      <c r="C37" s="161">
        <v>8.5</v>
      </c>
      <c r="D37" s="162">
        <f>10*8.5</f>
        <v>85</v>
      </c>
      <c r="E37" s="148"/>
      <c r="F37" s="163"/>
      <c r="G37" s="164"/>
      <c r="H37" s="165"/>
      <c r="I37" s="166"/>
    </row>
    <row r="38" spans="1:9" s="7" customFormat="1" ht="18" customHeight="1">
      <c r="A38" s="3"/>
      <c r="B38" s="3"/>
      <c r="C38" s="3"/>
      <c r="D38" s="3"/>
      <c r="E38" s="3"/>
      <c r="F38" s="167" t="s">
        <v>39</v>
      </c>
      <c r="G38" s="168" t="s">
        <v>45</v>
      </c>
      <c r="H38" s="167">
        <v>36600</v>
      </c>
      <c r="I38" s="169">
        <v>12.1</v>
      </c>
    </row>
    <row r="39" spans="1:9" s="7" customFormat="1" ht="18" customHeight="1" thickBot="1">
      <c r="A39" s="3"/>
      <c r="B39" s="3"/>
      <c r="C39" s="3"/>
      <c r="D39" s="3"/>
      <c r="E39" s="3"/>
      <c r="F39" s="170" t="s">
        <v>39</v>
      </c>
      <c r="G39" s="171" t="s">
        <v>48</v>
      </c>
      <c r="H39" s="170">
        <v>36045</v>
      </c>
      <c r="I39" s="171">
        <v>13.4</v>
      </c>
    </row>
  </sheetData>
  <mergeCells count="36">
    <mergeCell ref="H35:H37"/>
    <mergeCell ref="I35:I37"/>
    <mergeCell ref="B33:B34"/>
    <mergeCell ref="C33:C34"/>
    <mergeCell ref="D33:D34"/>
    <mergeCell ref="E35:E37"/>
    <mergeCell ref="F35:F37"/>
    <mergeCell ref="G35:G37"/>
    <mergeCell ref="H22:H23"/>
    <mergeCell ref="I22:I23"/>
    <mergeCell ref="B29:B30"/>
    <mergeCell ref="E29:E30"/>
    <mergeCell ref="F29:F30"/>
    <mergeCell ref="G29:G30"/>
    <mergeCell ref="H29:H30"/>
    <mergeCell ref="I29:I30"/>
    <mergeCell ref="F11:F12"/>
    <mergeCell ref="G11:G12"/>
    <mergeCell ref="H11:H12"/>
    <mergeCell ref="I11:I12"/>
    <mergeCell ref="A20:I20"/>
    <mergeCell ref="A22:A34"/>
    <mergeCell ref="B22:B23"/>
    <mergeCell ref="E22:E23"/>
    <mergeCell ref="F22:F23"/>
    <mergeCell ref="G22:G23"/>
    <mergeCell ref="A2:I2"/>
    <mergeCell ref="A4:A16"/>
    <mergeCell ref="B6:B7"/>
    <mergeCell ref="E6:E7"/>
    <mergeCell ref="F6:F7"/>
    <mergeCell ref="G6:G7"/>
    <mergeCell ref="H6:H7"/>
    <mergeCell ref="I6:I7"/>
    <mergeCell ref="B11:B12"/>
    <mergeCell ref="E11:E1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Nombre de reads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Anonyme</dc:creator>
  <cp:lastModifiedBy>Anonyme</cp:lastModifiedBy>
  <dcterms:created xsi:type="dcterms:W3CDTF">2023-01-25T20:38:20Z</dcterms:created>
  <dcterms:modified xsi:type="dcterms:W3CDTF">2023-01-25T20:38:58Z</dcterms:modified>
</cp:coreProperties>
</file>