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ouro-my.sharepoint.com/personal/alex_lelis_tesouro_gov_br/Documents/Precatórios 2024/"/>
    </mc:Choice>
  </mc:AlternateContent>
  <xr:revisionPtr revIDLastSave="2" documentId="8_{C7DB86E0-F194-406E-A55C-BCFB814B5313}" xr6:coauthVersionLast="47" xr6:coauthVersionMax="47" xr10:uidLastSave="{0B127E7C-94F7-426A-8CFD-3FD13F8DA8F8}"/>
  <bookViews>
    <workbookView xWindow="-120" yWindow="-120" windowWidth="38640" windowHeight="15720" xr2:uid="{00000000-000D-0000-FFFF-FFFF00000000}"/>
  </bookViews>
  <sheets>
    <sheet name="Consolidado(impressão)" sheetId="9" r:id="rId1"/>
  </sheets>
  <externalReferences>
    <externalReference r:id="rId2"/>
    <externalReference r:id="rId3"/>
  </externalReferences>
  <definedNames>
    <definedName name="_xlnm.Print_Area" localSheetId="0">'Consolidado(impressão)'!$B$1:$I$42</definedName>
    <definedName name="Planilha_1ÁreaTotal">'[1]Planilha 1'!$C$14:$C$22,'[1]Planilha 1'!$G$14:$I$22</definedName>
    <definedName name="Planilha_1TítCols">'[1]Planilha 1'!$C$14,'[1]Planilha 1'!$G$14:$I$14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9" l="1"/>
  <c r="I29" i="9"/>
  <c r="H29" i="9"/>
  <c r="G29" i="9"/>
  <c r="F29" i="9"/>
  <c r="E29" i="9"/>
  <c r="H28" i="9"/>
  <c r="G28" i="9"/>
  <c r="F28" i="9"/>
  <c r="E28" i="9"/>
  <c r="H26" i="9"/>
  <c r="G26" i="9"/>
  <c r="F26" i="9"/>
  <c r="E26" i="9"/>
  <c r="H25" i="9"/>
  <c r="G25" i="9"/>
  <c r="F25" i="9"/>
  <c r="E25" i="9"/>
  <c r="H24" i="9"/>
  <c r="G24" i="9"/>
  <c r="F24" i="9"/>
  <c r="E24" i="9"/>
  <c r="H23" i="9"/>
  <c r="G23" i="9"/>
  <c r="F23" i="9"/>
  <c r="E23" i="9"/>
  <c r="H20" i="9"/>
  <c r="G20" i="9"/>
  <c r="F20" i="9"/>
  <c r="E20" i="9"/>
  <c r="H19" i="9"/>
  <c r="G19" i="9"/>
  <c r="F19" i="9"/>
  <c r="E19" i="9"/>
  <c r="H18" i="9"/>
  <c r="G18" i="9"/>
  <c r="F18" i="9"/>
  <c r="E18" i="9"/>
  <c r="H17" i="9"/>
  <c r="G17" i="9"/>
  <c r="F17" i="9"/>
  <c r="E17" i="9"/>
  <c r="F15" i="9"/>
  <c r="G15" i="9"/>
  <c r="H15" i="9"/>
  <c r="E15" i="9"/>
  <c r="I26" i="9" l="1"/>
  <c r="I25" i="9"/>
  <c r="I24" i="9"/>
  <c r="I23" i="9"/>
  <c r="H22" i="9"/>
  <c r="H21" i="9" s="1"/>
  <c r="G22" i="9"/>
  <c r="G21" i="9" s="1"/>
  <c r="F22" i="9"/>
  <c r="F21" i="9" s="1"/>
  <c r="E22" i="9"/>
  <c r="I20" i="9"/>
  <c r="I19" i="9"/>
  <c r="I18" i="9"/>
  <c r="I17" i="9"/>
  <c r="H16" i="9"/>
  <c r="H14" i="9" s="1"/>
  <c r="G16" i="9"/>
  <c r="G14" i="9" s="1"/>
  <c r="F16" i="9"/>
  <c r="F14" i="9" s="1"/>
  <c r="E16" i="9"/>
  <c r="I15" i="9"/>
  <c r="I16" i="9" l="1"/>
  <c r="I22" i="9"/>
  <c r="H27" i="9"/>
  <c r="E14" i="9"/>
  <c r="I14" i="9" s="1"/>
  <c r="G27" i="9"/>
  <c r="E21" i="9"/>
  <c r="I21" i="9" s="1"/>
  <c r="F27" i="9"/>
  <c r="E27" i="9" l="1"/>
  <c r="I27" i="9" l="1"/>
</calcChain>
</file>

<file path=xl/sharedStrings.xml><?xml version="1.0" encoding="utf-8"?>
<sst xmlns="http://schemas.openxmlformats.org/spreadsheetml/2006/main" count="44" uniqueCount="43">
  <si>
    <t>Conselho da Justiça Federal</t>
  </si>
  <si>
    <t>Secretaria de Planejamento, Orçamento e Finanças</t>
  </si>
  <si>
    <t>ÓRGÃO: 12000 - JUSTIÇA FEDERAL</t>
  </si>
  <si>
    <t>(em valores atualizados até a data de expedição do precatório)</t>
  </si>
  <si>
    <t>ANO/GND/Prioridade*</t>
  </si>
  <si>
    <t>Total</t>
  </si>
  <si>
    <t>Total de Alimentícios</t>
  </si>
  <si>
    <t>Alimentícios de Pessoal (GND 1)</t>
  </si>
  <si>
    <t>Alimentícios de Custeio (GND 3)</t>
  </si>
  <si>
    <t>FRGPS</t>
  </si>
  <si>
    <t>FNAS</t>
  </si>
  <si>
    <t>FAT</t>
  </si>
  <si>
    <t>Outros Alimentícios de Custeio (GND 3)</t>
  </si>
  <si>
    <t>Total não Alimentícios</t>
  </si>
  <si>
    <t>Custeio (GND 3)</t>
  </si>
  <si>
    <t>Custeio (GND 3) - FUNDEF</t>
  </si>
  <si>
    <t>Desapropriações (GND 5)</t>
  </si>
  <si>
    <t>Quantidade de Processos</t>
  </si>
  <si>
    <t>Quantidade de Beneficiários</t>
  </si>
  <si>
    <t>ANEXO I</t>
  </si>
  <si>
    <t>Sentenças Judiciais Transitadas em Julgado (Precatórios) devidas pela União, Autarquias e Fundações Públicas</t>
  </si>
  <si>
    <t>Prioridade 1</t>
  </si>
  <si>
    <t>Prioridade 2</t>
  </si>
  <si>
    <t>Prioridade 3</t>
  </si>
  <si>
    <t>Prioridade 4</t>
  </si>
  <si>
    <t>Prioridade*</t>
  </si>
  <si>
    <t>Grupo do Precatatório</t>
  </si>
  <si>
    <t>Fundamento</t>
  </si>
  <si>
    <t>Precatorios natureza alimentícia beneficiários acima de 60 anos, portador de doença ou deficiência (valor até 180 salários mínimos)</t>
  </si>
  <si>
    <t>Art. 107-A, § 8º, inciso II do ADCT</t>
  </si>
  <si>
    <t>Precatorios natureza alimentícia beneficiários abaixo de 60 anos, não portador de doença ou deficiência (valor até 180 salários mínimos)</t>
  </si>
  <si>
    <t>Art. 107-A, § 8º, inciso III do ADCT</t>
  </si>
  <si>
    <t>Demais Precatorios natureza alimentícia não inclusos nas prioridades 1 e 2.</t>
  </si>
  <si>
    <t>Art. 107-A, § 8º, inciso IV do ADCT</t>
  </si>
  <si>
    <t>Custeio (GND 3) - GRANDE VALOR</t>
  </si>
  <si>
    <t>Demais precatórios não inclusos nas prioridades anteriores (1, 2 e 3), FUNDEF e GRANDE VALOR.</t>
  </si>
  <si>
    <t>Art. 107-A, § 8º , inciso V do ADCT, art. 4ª da EC 114/2021 e § 20 do art. 100 da CF.</t>
  </si>
  <si>
    <t xml:space="preserve"> PRECATÓRIOS PROPOSTA ORÇAMENTÁRIA 2025</t>
  </si>
  <si>
    <t>(Valores e quantitativos dos precatórios autuados de 02/04/2022 a 02/04/2024)</t>
  </si>
  <si>
    <t>Totais de Precatórios 
Nos termos do art. 100 da CF/88, art. 107-A do ADCT, PLDO 2025, ADIs 7047 e 7064 e Resolução CNJ n. 303/2019, inclusive 
 Precatórios de Grande Valor, do FUNDEF e Acordos Diretos</t>
  </si>
  <si>
    <r>
      <rPr>
        <b/>
        <sz val="12"/>
        <rFont val="Arial"/>
        <family val="2"/>
      </rPr>
      <t>Ano 2025</t>
    </r>
    <r>
      <rPr>
        <sz val="12"/>
        <rFont val="Arial"/>
        <family val="2"/>
      </rPr>
      <t xml:space="preserve">
</t>
    </r>
    <r>
      <rPr>
        <sz val="10"/>
        <rFont val="Arial"/>
        <family val="2"/>
      </rPr>
      <t>Expedidos dia 2 de abril de 2024</t>
    </r>
  </si>
  <si>
    <t>Total 2025</t>
  </si>
  <si>
    <t>Consolidado Justiça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</si>
</sst>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5"/>
      <name val="Arial"/>
      <family val="2"/>
    </font>
    <font>
      <u/>
      <sz val="11"/>
      <name val="Arial"/>
      <family val="2"/>
    </font>
    <font>
      <b/>
      <i/>
      <u/>
      <sz val="11"/>
      <color indexed="30"/>
      <name val="Arial"/>
      <family val="2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name val="Arial"/>
      <family val="2"/>
    </font>
    <font>
      <i/>
      <sz val="10"/>
      <color indexed="30"/>
      <name val="Arial"/>
      <family val="2"/>
    </font>
    <font>
      <b/>
      <sz val="12"/>
      <color rgb="FFFFFFFF"/>
      <name val="Arial"/>
      <family val="2"/>
    </font>
    <font>
      <sz val="12"/>
      <color rgb="FF333333"/>
      <name val="Segoe U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95959"/>
        <bgColor rgb="FF000000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rgb="FF000000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dotted">
        <color rgb="FF000000"/>
      </right>
      <top style="medium">
        <color auto="1"/>
      </top>
      <bottom style="dotted">
        <color auto="1"/>
      </bottom>
      <diagonal/>
    </border>
    <border>
      <left style="dotted">
        <color indexed="64"/>
      </left>
      <right/>
      <top style="medium">
        <color auto="1"/>
      </top>
      <bottom style="dotted">
        <color auto="1"/>
      </bottom>
      <diagonal/>
    </border>
    <border>
      <left style="dotted">
        <color indexed="64"/>
      </left>
      <right/>
      <top style="dotted">
        <color auto="1"/>
      </top>
      <bottom style="dotted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/>
      <right style="dotted">
        <color rgb="FF000000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/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43" fontId="3" fillId="0" borderId="1" xfId="4" applyFont="1" applyBorder="1" applyAlignment="1">
      <alignment horizontal="center" vertical="center" wrapText="1"/>
    </xf>
    <xf numFmtId="0" fontId="3" fillId="0" borderId="0" xfId="2" applyFont="1"/>
    <xf numFmtId="0" fontId="8" fillId="0" borderId="0" xfId="2" applyFont="1"/>
    <xf numFmtId="43" fontId="3" fillId="0" borderId="14" xfId="4" applyFont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2" fillId="0" borderId="0" xfId="2"/>
    <xf numFmtId="0" fontId="10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12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164" fontId="2" fillId="0" borderId="18" xfId="4" applyNumberFormat="1" applyFont="1" applyBorder="1" applyAlignment="1">
      <alignment horizontal="center" vertical="center" wrapText="1"/>
    </xf>
    <xf numFmtId="164" fontId="2" fillId="0" borderId="19" xfId="4" applyNumberFormat="1" applyFont="1" applyBorder="1" applyAlignment="1">
      <alignment horizontal="center" vertical="center" wrapText="1"/>
    </xf>
    <xf numFmtId="164" fontId="2" fillId="0" borderId="17" xfId="4" applyNumberFormat="1" applyFont="1" applyBorder="1" applyAlignment="1">
      <alignment horizontal="left" vertical="center"/>
    </xf>
    <xf numFmtId="4" fontId="3" fillId="0" borderId="0" xfId="2" applyNumberFormat="1" applyFont="1"/>
    <xf numFmtId="43" fontId="3" fillId="0" borderId="1" xfId="4" applyFont="1" applyFill="1" applyBorder="1" applyAlignment="1">
      <alignment horizontal="center" vertical="center" wrapText="1"/>
    </xf>
    <xf numFmtId="43" fontId="3" fillId="0" borderId="14" xfId="4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43" fontId="7" fillId="3" borderId="12" xfId="4" applyFont="1" applyFill="1" applyBorder="1" applyAlignment="1">
      <alignment horizontal="center" vertical="center" wrapText="1"/>
    </xf>
    <xf numFmtId="43" fontId="5" fillId="3" borderId="14" xfId="4" applyFont="1" applyFill="1" applyBorder="1" applyAlignment="1">
      <alignment horizontal="center" vertical="center" wrapText="1"/>
    </xf>
    <xf numFmtId="43" fontId="7" fillId="3" borderId="14" xfId="4" applyFont="1" applyFill="1" applyBorder="1" applyAlignment="1">
      <alignment horizontal="center" vertical="center" wrapText="1"/>
    </xf>
    <xf numFmtId="43" fontId="4" fillId="3" borderId="14" xfId="4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wrapText="1"/>
    </xf>
    <xf numFmtId="43" fontId="4" fillId="0" borderId="1" xfId="4" applyFont="1" applyBorder="1" applyAlignment="1">
      <alignment horizontal="center" vertical="center" wrapText="1"/>
    </xf>
    <xf numFmtId="43" fontId="4" fillId="0" borderId="14" xfId="4" applyFont="1" applyBorder="1" applyAlignment="1">
      <alignment horizontal="center" vertical="center" wrapText="1"/>
    </xf>
    <xf numFmtId="0" fontId="4" fillId="0" borderId="0" xfId="2" applyFont="1" applyAlignment="1">
      <alignment vertical="top"/>
    </xf>
    <xf numFmtId="43" fontId="3" fillId="0" borderId="1" xfId="4" applyFont="1" applyBorder="1" applyAlignment="1">
      <alignment horizontal="left" vertical="center" wrapText="1" indent="2"/>
    </xf>
    <xf numFmtId="43" fontId="3" fillId="0" borderId="3" xfId="4" applyFont="1" applyBorder="1" applyAlignment="1">
      <alignment horizontal="left" vertical="center" wrapText="1" indent="2"/>
    </xf>
    <xf numFmtId="43" fontId="4" fillId="0" borderId="3" xfId="4" applyFont="1" applyBorder="1" applyAlignment="1">
      <alignment horizontal="left" vertical="center" wrapText="1" indent="2"/>
    </xf>
    <xf numFmtId="43" fontId="7" fillId="3" borderId="11" xfId="4" applyFont="1" applyFill="1" applyBorder="1" applyAlignment="1">
      <alignment horizontal="left" vertical="center" wrapText="1"/>
    </xf>
    <xf numFmtId="43" fontId="5" fillId="4" borderId="3" xfId="4" applyFont="1" applyFill="1" applyBorder="1" applyAlignment="1">
      <alignment horizontal="left" vertical="center" wrapText="1" indent="1"/>
    </xf>
    <xf numFmtId="43" fontId="5" fillId="3" borderId="3" xfId="4" applyFont="1" applyFill="1" applyBorder="1" applyAlignment="1">
      <alignment horizontal="left" vertical="center" wrapText="1" indent="1"/>
    </xf>
    <xf numFmtId="43" fontId="3" fillId="0" borderId="3" xfId="4" applyFont="1" applyFill="1" applyBorder="1" applyAlignment="1">
      <alignment horizontal="left" vertical="center" wrapText="1" indent="2"/>
    </xf>
    <xf numFmtId="43" fontId="7" fillId="3" borderId="3" xfId="4" applyFont="1" applyFill="1" applyBorder="1" applyAlignment="1">
      <alignment horizontal="left" vertical="center" wrapText="1"/>
    </xf>
    <xf numFmtId="43" fontId="4" fillId="3" borderId="3" xfId="4" applyFont="1" applyFill="1" applyBorder="1" applyAlignment="1">
      <alignment horizontal="center" vertical="center" wrapText="1"/>
    </xf>
    <xf numFmtId="4" fontId="19" fillId="0" borderId="0" xfId="0" applyNumberFormat="1" applyFont="1"/>
    <xf numFmtId="43" fontId="3" fillId="0" borderId="0" xfId="2" applyNumberFormat="1" applyFont="1" applyAlignment="1">
      <alignment horizontal="center" vertical="center"/>
    </xf>
    <xf numFmtId="43" fontId="0" fillId="0" borderId="0" xfId="6" applyFont="1"/>
    <xf numFmtId="164" fontId="2" fillId="0" borderId="0" xfId="2" applyNumberFormat="1"/>
    <xf numFmtId="43" fontId="2" fillId="0" borderId="0" xfId="6" applyFont="1" applyBorder="1"/>
    <xf numFmtId="43" fontId="2" fillId="0" borderId="0" xfId="2" applyNumberFormat="1"/>
    <xf numFmtId="43" fontId="8" fillId="0" borderId="0" xfId="2" applyNumberFormat="1" applyFont="1"/>
    <xf numFmtId="4" fontId="0" fillId="0" borderId="0" xfId="0" applyNumberFormat="1"/>
    <xf numFmtId="4" fontId="2" fillId="0" borderId="0" xfId="2" applyNumberFormat="1"/>
    <xf numFmtId="43" fontId="20" fillId="6" borderId="0" xfId="6" applyFont="1" applyFill="1" applyBorder="1"/>
    <xf numFmtId="43" fontId="13" fillId="0" borderId="0" xfId="2" applyNumberFormat="1" applyFont="1"/>
    <xf numFmtId="43" fontId="5" fillId="4" borderId="33" xfId="4" applyFont="1" applyFill="1" applyBorder="1" applyAlignment="1">
      <alignment horizontal="left" vertical="center" wrapText="1" indent="1"/>
    </xf>
    <xf numFmtId="0" fontId="8" fillId="3" borderId="13" xfId="2" applyFont="1" applyFill="1" applyBorder="1" applyAlignment="1">
      <alignment vertical="center" textRotation="90" wrapText="1"/>
    </xf>
    <xf numFmtId="0" fontId="8" fillId="3" borderId="15" xfId="2" applyFont="1" applyFill="1" applyBorder="1" applyAlignment="1">
      <alignment vertical="center" textRotation="90" wrapText="1"/>
    </xf>
    <xf numFmtId="164" fontId="2" fillId="0" borderId="7" xfId="4" applyNumberFormat="1" applyFont="1" applyBorder="1" applyAlignment="1">
      <alignment horizontal="left" vertical="center"/>
    </xf>
    <xf numFmtId="164" fontId="2" fillId="0" borderId="32" xfId="4" applyNumberFormat="1" applyFont="1" applyBorder="1" applyAlignment="1">
      <alignment horizontal="center" vertical="center" wrapText="1"/>
    </xf>
    <xf numFmtId="164" fontId="2" fillId="0" borderId="34" xfId="4" applyNumberFormat="1" applyFont="1" applyBorder="1" applyAlignment="1">
      <alignment horizontal="center" vertical="center" wrapText="1"/>
    </xf>
    <xf numFmtId="0" fontId="12" fillId="0" borderId="0" xfId="2" applyFont="1" applyAlignment="1">
      <alignment horizontal="center" vertical="center" wrapText="1"/>
    </xf>
    <xf numFmtId="0" fontId="8" fillId="3" borderId="9" xfId="2" applyFont="1" applyFill="1" applyBorder="1" applyAlignment="1">
      <alignment horizontal="center" vertical="center" textRotation="90" wrapText="1"/>
    </xf>
    <xf numFmtId="0" fontId="8" fillId="3" borderId="13" xfId="2" applyFont="1" applyFill="1" applyBorder="1" applyAlignment="1">
      <alignment horizontal="center" vertical="center" textRotation="90" wrapText="1"/>
    </xf>
    <xf numFmtId="0" fontId="4" fillId="0" borderId="0" xfId="2" applyFont="1" applyAlignment="1">
      <alignment vertical="top"/>
    </xf>
    <xf numFmtId="0" fontId="16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43" fontId="3" fillId="0" borderId="1" xfId="4" applyFont="1" applyBorder="1" applyAlignment="1">
      <alignment horizontal="left" vertical="center" wrapText="1" indent="2"/>
    </xf>
    <xf numFmtId="0" fontId="3" fillId="0" borderId="0" xfId="2" applyFont="1" applyAlignment="1">
      <alignment horizontal="center" vertical="center" wrapText="1"/>
    </xf>
    <xf numFmtId="0" fontId="17" fillId="0" borderId="0" xfId="2" applyFont="1" applyAlignment="1">
      <alignment horizontal="center" vertical="center" wrapText="1"/>
    </xf>
    <xf numFmtId="0" fontId="2" fillId="0" borderId="0" xfId="2" applyAlignment="1">
      <alignment horizontal="center" vertical="center"/>
    </xf>
    <xf numFmtId="0" fontId="9" fillId="2" borderId="5" xfId="2" applyFont="1" applyFill="1" applyBorder="1" applyAlignment="1">
      <alignment horizontal="center" vertical="center" wrapText="1"/>
    </xf>
    <xf numFmtId="0" fontId="9" fillId="2" borderId="6" xfId="2" applyFont="1" applyFill="1" applyBorder="1" applyAlignment="1">
      <alignment horizontal="center" vertical="center" wrapText="1"/>
    </xf>
    <xf numFmtId="43" fontId="7" fillId="3" borderId="10" xfId="4" applyFont="1" applyFill="1" applyBorder="1" applyAlignment="1">
      <alignment horizontal="left" vertical="center" wrapText="1"/>
    </xf>
    <xf numFmtId="43" fontId="7" fillId="3" borderId="11" xfId="4" applyFont="1" applyFill="1" applyBorder="1" applyAlignment="1">
      <alignment horizontal="left" vertical="center" wrapText="1"/>
    </xf>
    <xf numFmtId="43" fontId="5" fillId="4" borderId="2" xfId="4" applyFont="1" applyFill="1" applyBorder="1" applyAlignment="1">
      <alignment horizontal="left" vertical="center" wrapText="1" indent="1"/>
    </xf>
    <xf numFmtId="43" fontId="5" fillId="4" borderId="3" xfId="4" applyFont="1" applyFill="1" applyBorder="1" applyAlignment="1">
      <alignment horizontal="left" vertical="center" wrapText="1" indent="1"/>
    </xf>
    <xf numFmtId="43" fontId="5" fillId="3" borderId="2" xfId="4" applyFont="1" applyFill="1" applyBorder="1" applyAlignment="1">
      <alignment horizontal="left" vertical="center" wrapText="1" indent="1"/>
    </xf>
    <xf numFmtId="43" fontId="5" fillId="3" borderId="3" xfId="4" applyFont="1" applyFill="1" applyBorder="1" applyAlignment="1">
      <alignment horizontal="left" vertical="center" wrapText="1" indent="1"/>
    </xf>
    <xf numFmtId="43" fontId="3" fillId="0" borderId="2" xfId="4" applyFont="1" applyFill="1" applyBorder="1" applyAlignment="1">
      <alignment horizontal="left" vertical="center" wrapText="1" indent="2"/>
    </xf>
    <xf numFmtId="43" fontId="3" fillId="0" borderId="3" xfId="4" applyFont="1" applyFill="1" applyBorder="1" applyAlignment="1">
      <alignment horizontal="left" vertical="center" wrapText="1" indent="2"/>
    </xf>
    <xf numFmtId="43" fontId="7" fillId="3" borderId="2" xfId="4" applyFont="1" applyFill="1" applyBorder="1" applyAlignment="1">
      <alignment horizontal="left" vertical="center" wrapText="1"/>
    </xf>
    <xf numFmtId="43" fontId="7" fillId="3" borderId="3" xfId="4" applyFont="1" applyFill="1" applyBorder="1" applyAlignment="1">
      <alignment horizontal="left" vertical="center" wrapText="1"/>
    </xf>
    <xf numFmtId="43" fontId="4" fillId="0" borderId="2" xfId="4" applyFont="1" applyBorder="1" applyAlignment="1">
      <alignment horizontal="left" vertical="center" wrapText="1" indent="2"/>
    </xf>
    <xf numFmtId="43" fontId="4" fillId="0" borderId="3" xfId="4" applyFont="1" applyBorder="1" applyAlignment="1">
      <alignment horizontal="left" vertical="center" wrapText="1" indent="2"/>
    </xf>
    <xf numFmtId="43" fontId="4" fillId="3" borderId="2" xfId="4" applyFont="1" applyFill="1" applyBorder="1" applyAlignment="1">
      <alignment horizontal="center" vertical="center" wrapText="1"/>
    </xf>
    <xf numFmtId="43" fontId="4" fillId="3" borderId="3" xfId="4" applyFont="1" applyFill="1" applyBorder="1" applyAlignment="1">
      <alignment horizontal="center" vertical="center" wrapText="1"/>
    </xf>
    <xf numFmtId="43" fontId="2" fillId="0" borderId="31" xfId="4" applyFont="1" applyBorder="1" applyAlignment="1">
      <alignment horizontal="left" vertical="center"/>
    </xf>
    <xf numFmtId="43" fontId="2" fillId="0" borderId="7" xfId="4" applyFont="1" applyBorder="1" applyAlignment="1">
      <alignment horizontal="left" vertical="center"/>
    </xf>
    <xf numFmtId="43" fontId="2" fillId="0" borderId="16" xfId="4" applyFont="1" applyBorder="1" applyAlignment="1">
      <alignment horizontal="left" vertical="center"/>
    </xf>
    <xf numFmtId="43" fontId="2" fillId="0" borderId="17" xfId="4" applyFont="1" applyBorder="1" applyAlignment="1">
      <alignment horizontal="left" vertical="center"/>
    </xf>
    <xf numFmtId="0" fontId="6" fillId="0" borderId="4" xfId="2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0" xfId="0" applyFont="1" applyBorder="1" applyAlignment="1">
      <alignment vertical="center" wrapText="1"/>
    </xf>
    <xf numFmtId="0" fontId="15" fillId="0" borderId="27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2" xfId="0" applyFont="1" applyBorder="1" applyAlignment="1">
      <alignment vertical="center" wrapText="1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28" xfId="0" applyFont="1" applyBorder="1" applyAlignment="1">
      <alignment vertical="center" wrapText="1"/>
    </xf>
    <xf numFmtId="0" fontId="15" fillId="0" borderId="30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</cellXfs>
  <cellStyles count="12">
    <cellStyle name="Normal" xfId="0" builtinId="0"/>
    <cellStyle name="Normal 2" xfId="2" xr:uid="{00000000-0005-0000-0000-000001000000}"/>
    <cellStyle name="Vírgula" xfId="6" builtinId="3"/>
    <cellStyle name="Vírgula 2" xfId="3" xr:uid="{00000000-0005-0000-0000-000002000000}"/>
    <cellStyle name="Vírgula 2 2" xfId="4" xr:uid="{00000000-0005-0000-0000-000003000000}"/>
    <cellStyle name="Vírgula 2 2 2" xfId="9" xr:uid="{1F500761-2AEA-487F-8AFD-3BD6A1D0BE08}"/>
    <cellStyle name="Vírgula 2 3" xfId="8" xr:uid="{D19315C9-5EB0-4E7C-997E-B98CF2E4FDE8}"/>
    <cellStyle name="Vírgula 3" xfId="1" xr:uid="{00000000-0005-0000-0000-000004000000}"/>
    <cellStyle name="Vírgula 3 2" xfId="7" xr:uid="{3299D091-F344-4BC9-B162-1DDAAF59F4D6}"/>
    <cellStyle name="Vírgula 4" xfId="5" xr:uid="{00000000-0005-0000-0000-000005000000}"/>
    <cellStyle name="Vírgula 4 2" xfId="10" xr:uid="{553F63DE-F78F-4751-9B98-E038D68665FC}"/>
    <cellStyle name="Vírgula 5" xfId="11" xr:uid="{7A5BF3DE-058E-43F1-935E-EDF6CE12DF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rquivos%20de%20programas\Mozilla%20Thunderbird\XLPAD97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OF/COORDENADORIA/Se&#231;&#227;o_Precat&#243;rios%20e%20RPVs/PROPOSTA%202025%20Precat&#243;rio%20e%20RPV/Encaminhados%20at&#233;%202%20de%20abril%20de%202024/BANCOS%20RECEBIDOS/Consolidado%20_Anexo_I_Prop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ncipal"/>
      <sheetName val="Planilha 1"/>
      <sheetName val="Planilha 1 (2)"/>
    </sheetNames>
    <sheetDataSet>
      <sheetData sheetId="0"/>
      <sheetData sheetId="1">
        <row r="14">
          <cell r="G14" t="str">
            <v xml:space="preserve">1 </v>
          </cell>
          <cell r="H14" t="str">
            <v xml:space="preserve">3 </v>
          </cell>
          <cell r="I14" t="str">
            <v xml:space="preserve">5 </v>
          </cell>
        </row>
        <row r="15">
          <cell r="C15" t="str">
            <v>090027 0005</v>
          </cell>
          <cell r="G15" t="str">
            <v xml:space="preserve"> </v>
          </cell>
          <cell r="H15">
            <v>2318687.31</v>
          </cell>
          <cell r="I15">
            <v>1.22</v>
          </cell>
        </row>
        <row r="16">
          <cell r="C16" t="str">
            <v>090030 0625</v>
          </cell>
          <cell r="G16">
            <v>1045041.79</v>
          </cell>
          <cell r="H16">
            <v>1181068.3</v>
          </cell>
          <cell r="I16">
            <v>220809.28</v>
          </cell>
        </row>
        <row r="17">
          <cell r="C17" t="str">
            <v>090031 0005</v>
          </cell>
          <cell r="G17">
            <v>1735001.21</v>
          </cell>
          <cell r="H17">
            <v>281524.71000000002</v>
          </cell>
          <cell r="I17">
            <v>15185.44</v>
          </cell>
        </row>
        <row r="18">
          <cell r="C18" t="str">
            <v>090031 0625</v>
          </cell>
          <cell r="G18">
            <v>298.27</v>
          </cell>
          <cell r="H18">
            <v>189780.81</v>
          </cell>
          <cell r="I18">
            <v>123797.33</v>
          </cell>
        </row>
        <row r="19">
          <cell r="C19" t="str">
            <v>090047 0625</v>
          </cell>
          <cell r="G19">
            <v>6189012.9299999997</v>
          </cell>
          <cell r="H19">
            <v>2660689.73</v>
          </cell>
          <cell r="I19">
            <v>8627.4699999999993</v>
          </cell>
        </row>
        <row r="20">
          <cell r="C20" t="str">
            <v>090048 0625</v>
          </cell>
          <cell r="G20">
            <v>18796921.760000002</v>
          </cell>
          <cell r="H20">
            <v>841563.44</v>
          </cell>
          <cell r="I20">
            <v>99344.04</v>
          </cell>
        </row>
        <row r="21">
          <cell r="C21" t="str">
            <v>090049 0005</v>
          </cell>
          <cell r="G21">
            <v>1447699.57</v>
          </cell>
          <cell r="H21">
            <v>944.79</v>
          </cell>
          <cell r="I21">
            <v>602.80999999999995</v>
          </cell>
        </row>
        <row r="22">
          <cell r="C22" t="str">
            <v>090049 0625</v>
          </cell>
          <cell r="G22">
            <v>29583129.800000001</v>
          </cell>
          <cell r="H22">
            <v>2128596.9900000002</v>
          </cell>
          <cell r="I22">
            <v>55424.37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do"/>
      <sheetName val="TRF1"/>
      <sheetName val="TRF2"/>
      <sheetName val="TRF3"/>
      <sheetName val="TRF4"/>
      <sheetName val="TRF5"/>
      <sheetName val="TRF6"/>
    </sheetNames>
    <sheetDataSet>
      <sheetData sheetId="0">
        <row r="15">
          <cell r="E15">
            <v>2639632915.7199993</v>
          </cell>
          <cell r="F15">
            <v>976521296.09999871</v>
          </cell>
          <cell r="G15">
            <v>2237667843.9400001</v>
          </cell>
          <cell r="H15">
            <v>0</v>
          </cell>
        </row>
        <row r="17">
          <cell r="E17">
            <v>7526951089.0800018</v>
          </cell>
          <cell r="F17">
            <v>6831019730.3900175</v>
          </cell>
          <cell r="G17">
            <v>3339059803.2300019</v>
          </cell>
          <cell r="H17">
            <v>0</v>
          </cell>
        </row>
        <row r="18">
          <cell r="E18">
            <v>247236601.52000001</v>
          </cell>
          <cell r="F18">
            <v>145721967.21000001</v>
          </cell>
          <cell r="G18">
            <v>11617208.539999999</v>
          </cell>
          <cell r="H18">
            <v>0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E20">
            <v>403925248.43999994</v>
          </cell>
          <cell r="F20">
            <v>722606807.55999982</v>
          </cell>
          <cell r="G20">
            <v>1486347357.7299998</v>
          </cell>
          <cell r="H20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26038749113.299999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2020929876.5100002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2637188277.0000005</v>
          </cell>
        </row>
        <row r="28">
          <cell r="E28">
            <v>67076</v>
          </cell>
          <cell r="F28">
            <v>66093</v>
          </cell>
          <cell r="G28">
            <v>30063</v>
          </cell>
          <cell r="H28">
            <v>5215</v>
          </cell>
          <cell r="I28">
            <v>134162</v>
          </cell>
        </row>
        <row r="29">
          <cell r="E29">
            <v>99501</v>
          </cell>
          <cell r="F29">
            <v>112269</v>
          </cell>
          <cell r="G29">
            <v>50215</v>
          </cell>
          <cell r="H29">
            <v>7650</v>
          </cell>
          <cell r="I29">
            <v>219420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FBC1-BFE8-46C1-A874-532926FC787F}">
  <sheetPr>
    <tabColor rgb="FF92D050"/>
  </sheetPr>
  <dimension ref="B1:M44"/>
  <sheetViews>
    <sheetView showGridLines="0" tabSelected="1" view="pageBreakPreview" zoomScaleNormal="100" zoomScaleSheetLayoutView="100" workbookViewId="0">
      <selection activeCell="B10" sqref="B10:I10"/>
    </sheetView>
  </sheetViews>
  <sheetFormatPr defaultRowHeight="14.25" outlineLevelRow="1" x14ac:dyDescent="0.2"/>
  <cols>
    <col min="1" max="1" width="5.140625" style="6" customWidth="1"/>
    <col min="2" max="2" width="9.140625" style="6"/>
    <col min="3" max="3" width="12.28515625" style="12" customWidth="1"/>
    <col min="4" max="4" width="36.28515625" style="12" customWidth="1"/>
    <col min="5" max="5" width="24.42578125" style="12" customWidth="1"/>
    <col min="6" max="6" width="23" style="12" customWidth="1"/>
    <col min="7" max="7" width="20.42578125" style="12" bestFit="1" customWidth="1"/>
    <col min="8" max="8" width="22.7109375" style="6" customWidth="1"/>
    <col min="9" max="9" width="26" style="2" customWidth="1"/>
    <col min="10" max="10" width="20.7109375" style="2" customWidth="1"/>
    <col min="11" max="11" width="10.42578125" style="2" customWidth="1"/>
    <col min="12" max="12" width="20" style="6" customWidth="1"/>
    <col min="13" max="13" width="20.7109375" style="6" bestFit="1" customWidth="1"/>
    <col min="14" max="14" width="20.28515625" style="6" customWidth="1"/>
    <col min="15" max="16384" width="9.140625" style="6"/>
  </cols>
  <sheetData>
    <row r="1" spans="2:13" ht="15" x14ac:dyDescent="0.2">
      <c r="B1" s="57" t="s">
        <v>0</v>
      </c>
      <c r="C1" s="57"/>
      <c r="D1" s="57"/>
      <c r="E1" s="57"/>
      <c r="F1" s="57"/>
      <c r="G1" s="27"/>
    </row>
    <row r="2" spans="2:13" ht="15" x14ac:dyDescent="0.2">
      <c r="B2" s="27" t="s">
        <v>1</v>
      </c>
      <c r="C2" s="27"/>
      <c r="D2" s="27"/>
      <c r="E2" s="27"/>
      <c r="F2" s="27"/>
      <c r="G2" s="27"/>
    </row>
    <row r="3" spans="2:13" ht="18" x14ac:dyDescent="0.2">
      <c r="B3" s="58" t="s">
        <v>19</v>
      </c>
      <c r="C3" s="58"/>
      <c r="D3" s="58"/>
      <c r="E3" s="58"/>
      <c r="F3" s="58"/>
      <c r="G3" s="58"/>
      <c r="H3" s="58"/>
      <c r="I3" s="58"/>
    </row>
    <row r="4" spans="2:13" ht="19.5" x14ac:dyDescent="0.2">
      <c r="B4" s="59" t="s">
        <v>37</v>
      </c>
      <c r="C4" s="59"/>
      <c r="D4" s="59"/>
      <c r="E4" s="59"/>
      <c r="F4" s="59"/>
      <c r="G4" s="59"/>
      <c r="H4" s="59"/>
      <c r="I4" s="59"/>
      <c r="J4" s="7"/>
    </row>
    <row r="5" spans="2:13" ht="15" x14ac:dyDescent="0.2">
      <c r="B5" s="60" t="s">
        <v>2</v>
      </c>
      <c r="C5" s="60"/>
      <c r="D5" s="60"/>
      <c r="E5" s="60"/>
      <c r="F5" s="60"/>
      <c r="G5" s="60"/>
      <c r="H5" s="60"/>
      <c r="I5" s="60"/>
      <c r="J5" s="8"/>
    </row>
    <row r="6" spans="2:13" ht="19.5" x14ac:dyDescent="0.2">
      <c r="B6" s="59" t="s">
        <v>42</v>
      </c>
      <c r="C6" s="59"/>
      <c r="D6" s="59"/>
      <c r="E6" s="59"/>
      <c r="F6" s="59"/>
      <c r="G6" s="59"/>
      <c r="H6" s="59"/>
      <c r="I6" s="59"/>
      <c r="J6" s="7"/>
    </row>
    <row r="7" spans="2:13" x14ac:dyDescent="0.2">
      <c r="C7" s="9"/>
      <c r="D7" s="9"/>
      <c r="E7" s="9"/>
      <c r="F7" s="9"/>
      <c r="G7" s="9"/>
      <c r="H7" s="9"/>
    </row>
    <row r="8" spans="2:13" ht="15" customHeight="1" x14ac:dyDescent="0.2">
      <c r="B8" s="54" t="s">
        <v>20</v>
      </c>
      <c r="C8" s="54"/>
      <c r="D8" s="54"/>
      <c r="E8" s="54"/>
      <c r="F8" s="54"/>
      <c r="G8" s="54"/>
      <c r="H8" s="54"/>
      <c r="I8" s="54"/>
      <c r="J8" s="10"/>
      <c r="L8" s="40"/>
      <c r="M8" s="41"/>
    </row>
    <row r="9" spans="2:13" x14ac:dyDescent="0.2">
      <c r="L9" s="40"/>
      <c r="M9" s="42"/>
    </row>
    <row r="10" spans="2:13" ht="47.25" customHeight="1" x14ac:dyDescent="0.2">
      <c r="B10" s="62" t="s">
        <v>39</v>
      </c>
      <c r="C10" s="62"/>
      <c r="D10" s="62"/>
      <c r="E10" s="62"/>
      <c r="F10" s="62"/>
      <c r="G10" s="62"/>
      <c r="H10" s="62"/>
      <c r="I10" s="62"/>
      <c r="M10" s="42"/>
    </row>
    <row r="11" spans="2:13" x14ac:dyDescent="0.2">
      <c r="B11" s="63" t="s">
        <v>3</v>
      </c>
      <c r="C11" s="63"/>
      <c r="D11" s="63"/>
      <c r="E11" s="63"/>
      <c r="F11" s="63"/>
      <c r="G11" s="63"/>
      <c r="H11" s="63"/>
      <c r="I11" s="63"/>
    </row>
    <row r="12" spans="2:13" x14ac:dyDescent="0.2">
      <c r="B12" s="64" t="s">
        <v>38</v>
      </c>
      <c r="C12" s="64"/>
      <c r="D12" s="64"/>
      <c r="E12" s="64"/>
      <c r="F12" s="64"/>
      <c r="G12" s="64"/>
      <c r="H12" s="64"/>
      <c r="I12" s="64"/>
    </row>
    <row r="13" spans="2:13" ht="16.5" thickBot="1" x14ac:dyDescent="0.3">
      <c r="C13" s="65" t="s">
        <v>4</v>
      </c>
      <c r="D13" s="66"/>
      <c r="E13" s="24" t="s">
        <v>21</v>
      </c>
      <c r="F13" s="24" t="s">
        <v>22</v>
      </c>
      <c r="G13" s="24" t="s">
        <v>23</v>
      </c>
      <c r="H13" s="24" t="s">
        <v>24</v>
      </c>
      <c r="I13" s="5" t="s">
        <v>5</v>
      </c>
    </row>
    <row r="14" spans="2:13" s="3" customFormat="1" ht="15.75" customHeight="1" x14ac:dyDescent="0.2">
      <c r="B14" s="55" t="s">
        <v>40</v>
      </c>
      <c r="C14" s="67" t="s">
        <v>6</v>
      </c>
      <c r="D14" s="68"/>
      <c r="E14" s="31">
        <f>SUM(E15:E16)</f>
        <v>10817745854.760002</v>
      </c>
      <c r="F14" s="31">
        <f t="shared" ref="F14:H14" si="0">SUM(F15:F16)</f>
        <v>8675869801.2600155</v>
      </c>
      <c r="G14" s="31">
        <f t="shared" si="0"/>
        <v>7074692213.4400024</v>
      </c>
      <c r="H14" s="31">
        <f t="shared" si="0"/>
        <v>0</v>
      </c>
      <c r="I14" s="20">
        <f t="shared" ref="I14:I27" si="1">SUM(E14:H14)</f>
        <v>26568307869.460022</v>
      </c>
      <c r="J14" s="11"/>
      <c r="K14" s="11"/>
    </row>
    <row r="15" spans="2:13" x14ac:dyDescent="0.2">
      <c r="B15" s="56"/>
      <c r="C15" s="69" t="s">
        <v>7</v>
      </c>
      <c r="D15" s="70"/>
      <c r="E15" s="32">
        <f>[2]Consolidado!E15</f>
        <v>2639632915.7199993</v>
      </c>
      <c r="F15" s="32">
        <f>[2]Consolidado!F15</f>
        <v>976521296.09999871</v>
      </c>
      <c r="G15" s="32">
        <f>[2]Consolidado!G15</f>
        <v>2237667843.9400001</v>
      </c>
      <c r="H15" s="32">
        <f>[2]Consolidado!H15</f>
        <v>0</v>
      </c>
      <c r="I15" s="48">
        <f t="shared" si="1"/>
        <v>5853822055.7599983</v>
      </c>
      <c r="J15" s="19"/>
      <c r="K15" s="19"/>
    </row>
    <row r="16" spans="2:13" x14ac:dyDescent="0.2">
      <c r="B16" s="56"/>
      <c r="C16" s="71" t="s">
        <v>8</v>
      </c>
      <c r="D16" s="72"/>
      <c r="E16" s="33">
        <f t="shared" ref="E16:H16" si="2">SUM(E17:E20)</f>
        <v>8178112939.0400019</v>
      </c>
      <c r="F16" s="33">
        <f t="shared" si="2"/>
        <v>7699348505.160017</v>
      </c>
      <c r="G16" s="33">
        <f t="shared" si="2"/>
        <v>4837024369.5000019</v>
      </c>
      <c r="H16" s="33">
        <f t="shared" si="2"/>
        <v>0</v>
      </c>
      <c r="I16" s="21">
        <f t="shared" si="1"/>
        <v>20714485813.70002</v>
      </c>
      <c r="J16" s="19"/>
      <c r="K16" s="19"/>
    </row>
    <row r="17" spans="2:13" x14ac:dyDescent="0.2">
      <c r="B17" s="56"/>
      <c r="C17" s="73" t="s">
        <v>9</v>
      </c>
      <c r="D17" s="74"/>
      <c r="E17" s="34">
        <f>[2]Consolidado!E17</f>
        <v>7526951089.0800018</v>
      </c>
      <c r="F17" s="34">
        <f>[2]Consolidado!F17</f>
        <v>6831019730.3900175</v>
      </c>
      <c r="G17" s="17">
        <f>[2]Consolidado!G17</f>
        <v>3339059803.2300019</v>
      </c>
      <c r="H17" s="17">
        <f>[2]Consolidado!H17</f>
        <v>0</v>
      </c>
      <c r="I17" s="18">
        <f t="shared" si="1"/>
        <v>17697030622.700024</v>
      </c>
      <c r="J17" s="19"/>
      <c r="K17" s="19"/>
    </row>
    <row r="18" spans="2:13" x14ac:dyDescent="0.2">
      <c r="B18" s="56"/>
      <c r="C18" s="73" t="s">
        <v>10</v>
      </c>
      <c r="D18" s="74"/>
      <c r="E18" s="34">
        <f>[2]Consolidado!E18</f>
        <v>247236601.52000001</v>
      </c>
      <c r="F18" s="34">
        <f>[2]Consolidado!F18</f>
        <v>145721967.21000001</v>
      </c>
      <c r="G18" s="17">
        <f>[2]Consolidado!G18</f>
        <v>11617208.539999999</v>
      </c>
      <c r="H18" s="17">
        <f>[2]Consolidado!H18</f>
        <v>0</v>
      </c>
      <c r="I18" s="18">
        <f t="shared" si="1"/>
        <v>404575777.27000004</v>
      </c>
      <c r="J18" s="19"/>
      <c r="K18" s="19"/>
      <c r="L18" s="41"/>
    </row>
    <row r="19" spans="2:13" ht="15" x14ac:dyDescent="0.25">
      <c r="B19" s="56"/>
      <c r="C19" s="73" t="s">
        <v>11</v>
      </c>
      <c r="D19" s="74"/>
      <c r="E19" s="34">
        <f>[2]Consolidado!E19</f>
        <v>0</v>
      </c>
      <c r="F19" s="34">
        <f>[2]Consolidado!F19</f>
        <v>0</v>
      </c>
      <c r="G19" s="17">
        <f>[2]Consolidado!G19</f>
        <v>0</v>
      </c>
      <c r="H19" s="17">
        <f>[2]Consolidado!H19</f>
        <v>0</v>
      </c>
      <c r="I19" s="18">
        <f t="shared" si="1"/>
        <v>0</v>
      </c>
      <c r="J19" s="19"/>
      <c r="K19" s="19"/>
      <c r="L19" s="44"/>
    </row>
    <row r="20" spans="2:13" ht="15" x14ac:dyDescent="0.25">
      <c r="B20" s="56"/>
      <c r="C20" s="73" t="s">
        <v>12</v>
      </c>
      <c r="D20" s="74"/>
      <c r="E20" s="34">
        <f>[2]Consolidado!E20</f>
        <v>403925248.43999994</v>
      </c>
      <c r="F20" s="34">
        <f>[2]Consolidado!F20</f>
        <v>722606807.55999982</v>
      </c>
      <c r="G20" s="17">
        <f>[2]Consolidado!G20</f>
        <v>1486347357.7299998</v>
      </c>
      <c r="H20" s="17">
        <f>[2]Consolidado!H20</f>
        <v>0</v>
      </c>
      <c r="I20" s="18">
        <f t="shared" si="1"/>
        <v>2612879413.7299995</v>
      </c>
      <c r="J20" s="19"/>
      <c r="K20" s="19"/>
      <c r="L20" s="46"/>
      <c r="M20" s="42"/>
    </row>
    <row r="21" spans="2:13" s="3" customFormat="1" ht="15.75" x14ac:dyDescent="0.25">
      <c r="B21" s="56"/>
      <c r="C21" s="75" t="s">
        <v>13</v>
      </c>
      <c r="D21" s="76"/>
      <c r="E21" s="35">
        <f>SUM(E22:E26)</f>
        <v>0</v>
      </c>
      <c r="F21" s="35">
        <f>SUM(F22:F26)</f>
        <v>0</v>
      </c>
      <c r="G21" s="35">
        <f>SUM(G22:G26)</f>
        <v>0</v>
      </c>
      <c r="H21" s="35">
        <f>H22+H26</f>
        <v>30696867266.809998</v>
      </c>
      <c r="I21" s="22">
        <f t="shared" si="1"/>
        <v>30696867266.809998</v>
      </c>
      <c r="J21" s="11"/>
      <c r="K21" s="11"/>
      <c r="L21" s="46"/>
      <c r="M21" s="43"/>
    </row>
    <row r="22" spans="2:13" ht="14.25" customHeight="1" x14ac:dyDescent="0.2">
      <c r="B22" s="56"/>
      <c r="C22" s="71" t="s">
        <v>14</v>
      </c>
      <c r="D22" s="72"/>
      <c r="E22" s="33">
        <f>SUM(E23:E25)</f>
        <v>0</v>
      </c>
      <c r="F22" s="33">
        <f>SUM(F23:F25)</f>
        <v>0</v>
      </c>
      <c r="G22" s="33">
        <f>SUM(G23:G25)</f>
        <v>0</v>
      </c>
      <c r="H22" s="33">
        <f>SUM(H23:H25)</f>
        <v>28059678989.809998</v>
      </c>
      <c r="I22" s="21">
        <f t="shared" si="1"/>
        <v>28059678989.809998</v>
      </c>
      <c r="J22" s="19"/>
      <c r="K22" s="19"/>
      <c r="L22" s="45"/>
      <c r="M22" s="42"/>
    </row>
    <row r="23" spans="2:13" x14ac:dyDescent="0.2">
      <c r="B23" s="56"/>
      <c r="C23" s="61" t="s">
        <v>14</v>
      </c>
      <c r="D23" s="61"/>
      <c r="E23" s="28">
        <f>[2]Consolidado!E23</f>
        <v>0</v>
      </c>
      <c r="F23" s="28">
        <f>[2]Consolidado!F23</f>
        <v>0</v>
      </c>
      <c r="G23" s="1">
        <f>[2]Consolidado!G23</f>
        <v>0</v>
      </c>
      <c r="H23" s="1">
        <f>[2]Consolidado!H23</f>
        <v>26038749113.299999</v>
      </c>
      <c r="I23" s="4">
        <f t="shared" si="1"/>
        <v>26038749113.299999</v>
      </c>
      <c r="J23" s="19"/>
      <c r="K23" s="19"/>
      <c r="L23" s="42"/>
    </row>
    <row r="24" spans="2:13" x14ac:dyDescent="0.2">
      <c r="B24" s="56"/>
      <c r="C24" s="61" t="s">
        <v>15</v>
      </c>
      <c r="D24" s="61"/>
      <c r="E24" s="28">
        <f>[2]Consolidado!E24</f>
        <v>0</v>
      </c>
      <c r="F24" s="28">
        <f>[2]Consolidado!F24</f>
        <v>0</v>
      </c>
      <c r="G24" s="1">
        <f>[2]Consolidado!G24</f>
        <v>0</v>
      </c>
      <c r="H24" s="1">
        <f>[2]Consolidado!H24</f>
        <v>2020929876.5100002</v>
      </c>
      <c r="I24" s="4">
        <f t="shared" si="1"/>
        <v>2020929876.5100002</v>
      </c>
      <c r="J24" s="38"/>
      <c r="K24" s="19"/>
    </row>
    <row r="25" spans="2:13" x14ac:dyDescent="0.2">
      <c r="B25" s="56"/>
      <c r="C25" s="61" t="s">
        <v>34</v>
      </c>
      <c r="D25" s="61"/>
      <c r="E25" s="29">
        <f>[2]Consolidado!E25</f>
        <v>0</v>
      </c>
      <c r="F25" s="29">
        <f>[2]Consolidado!F25</f>
        <v>0</v>
      </c>
      <c r="G25" s="1">
        <f>[2]Consolidado!G25</f>
        <v>0</v>
      </c>
      <c r="H25" s="1">
        <f>[2]Consolidado!H25</f>
        <v>0</v>
      </c>
      <c r="I25" s="4">
        <f t="shared" si="1"/>
        <v>0</v>
      </c>
      <c r="J25" s="19"/>
      <c r="K25" s="19"/>
    </row>
    <row r="26" spans="2:13" ht="21.75" customHeight="1" x14ac:dyDescent="0.2">
      <c r="B26" s="56"/>
      <c r="C26" s="77" t="s">
        <v>16</v>
      </c>
      <c r="D26" s="78"/>
      <c r="E26" s="30">
        <f>[2]Consolidado!E26</f>
        <v>0</v>
      </c>
      <c r="F26" s="30">
        <f>[2]Consolidado!F26</f>
        <v>0</v>
      </c>
      <c r="G26" s="25">
        <f>[2]Consolidado!G26</f>
        <v>0</v>
      </c>
      <c r="H26" s="25">
        <f>[2]Consolidado!H26</f>
        <v>2637188277.0000005</v>
      </c>
      <c r="I26" s="26">
        <f t="shared" si="1"/>
        <v>2637188277.0000005</v>
      </c>
      <c r="J26" s="19"/>
      <c r="K26" s="19"/>
    </row>
    <row r="27" spans="2:13" ht="15" x14ac:dyDescent="0.25">
      <c r="B27" s="56"/>
      <c r="C27" s="79" t="s">
        <v>41</v>
      </c>
      <c r="D27" s="80"/>
      <c r="E27" s="36">
        <f>SUM(E21,E14)</f>
        <v>10817745854.760002</v>
      </c>
      <c r="F27" s="36">
        <f>SUM(F21,F14)</f>
        <v>8675869801.2600155</v>
      </c>
      <c r="G27" s="36">
        <f>SUM(G21,G14)</f>
        <v>7074692213.4400024</v>
      </c>
      <c r="H27" s="36">
        <f>SUM(H21,H14)</f>
        <v>30696867266.809998</v>
      </c>
      <c r="I27" s="23">
        <f t="shared" si="1"/>
        <v>57265175136.27002</v>
      </c>
      <c r="J27" s="39"/>
      <c r="K27" s="19"/>
      <c r="L27" s="42"/>
    </row>
    <row r="28" spans="2:13" ht="17.25" outlineLevel="1" x14ac:dyDescent="0.3">
      <c r="B28" s="49"/>
      <c r="C28" s="81" t="s">
        <v>17</v>
      </c>
      <c r="D28" s="82"/>
      <c r="E28" s="51">
        <f>[2]Consolidado!E28</f>
        <v>67076</v>
      </c>
      <c r="F28" s="51">
        <f>[2]Consolidado!F28</f>
        <v>66093</v>
      </c>
      <c r="G28" s="52">
        <f>[2]Consolidado!G28</f>
        <v>30063</v>
      </c>
      <c r="H28" s="52">
        <f>[2]Consolidado!H28</f>
        <v>5215</v>
      </c>
      <c r="I28" s="53">
        <f>[2]Consolidado!I28</f>
        <v>134162</v>
      </c>
      <c r="J28" s="37"/>
      <c r="K28" s="19"/>
      <c r="L28" s="42"/>
    </row>
    <row r="29" spans="2:13" ht="15" outlineLevel="1" thickBot="1" x14ac:dyDescent="0.25">
      <c r="B29" s="50"/>
      <c r="C29" s="83" t="s">
        <v>18</v>
      </c>
      <c r="D29" s="84"/>
      <c r="E29" s="15">
        <f>[2]Consolidado!E29</f>
        <v>99501</v>
      </c>
      <c r="F29" s="15">
        <f>[2]Consolidado!F29</f>
        <v>112269</v>
      </c>
      <c r="G29" s="13">
        <f>[2]Consolidado!G29</f>
        <v>50215</v>
      </c>
      <c r="H29" s="13">
        <f>[2]Consolidado!H29</f>
        <v>7650</v>
      </c>
      <c r="I29" s="14">
        <f>[2]Consolidado!I29</f>
        <v>219420</v>
      </c>
      <c r="L29" s="47"/>
    </row>
    <row r="33" spans="2:13" s="2" customFormat="1" x14ac:dyDescent="0.2">
      <c r="B33" s="85"/>
      <c r="C33" s="85"/>
      <c r="D33" s="85"/>
      <c r="E33" s="85"/>
      <c r="F33" s="85"/>
      <c r="G33" s="85"/>
      <c r="H33" s="85"/>
      <c r="I33" s="85"/>
    </row>
    <row r="36" spans="2:13" ht="15" thickBot="1" x14ac:dyDescent="0.25"/>
    <row r="37" spans="2:13" ht="14.25" customHeight="1" x14ac:dyDescent="0.25">
      <c r="B37" s="86" t="s">
        <v>25</v>
      </c>
      <c r="C37" s="87"/>
      <c r="D37" s="88" t="s">
        <v>26</v>
      </c>
      <c r="E37" s="86"/>
      <c r="F37" s="86"/>
      <c r="G37" s="86"/>
      <c r="H37" s="88" t="s">
        <v>27</v>
      </c>
      <c r="I37" s="86"/>
    </row>
    <row r="38" spans="2:13" ht="15" x14ac:dyDescent="0.2">
      <c r="B38" s="89">
        <v>1</v>
      </c>
      <c r="C38" s="90"/>
      <c r="D38" s="91" t="s">
        <v>28</v>
      </c>
      <c r="E38" s="91"/>
      <c r="F38" s="91"/>
      <c r="G38" s="91"/>
      <c r="H38" s="92" t="s">
        <v>29</v>
      </c>
      <c r="I38" s="93"/>
    </row>
    <row r="39" spans="2:13" ht="15" x14ac:dyDescent="0.2">
      <c r="B39" s="94">
        <v>2</v>
      </c>
      <c r="C39" s="95"/>
      <c r="D39" s="96" t="s">
        <v>30</v>
      </c>
      <c r="E39" s="96"/>
      <c r="F39" s="96"/>
      <c r="G39" s="96"/>
      <c r="H39" s="92" t="s">
        <v>31</v>
      </c>
      <c r="I39" s="93"/>
    </row>
    <row r="40" spans="2:13" ht="15" x14ac:dyDescent="0.2">
      <c r="B40" s="94">
        <v>3</v>
      </c>
      <c r="C40" s="95"/>
      <c r="D40" s="96" t="s">
        <v>32</v>
      </c>
      <c r="E40" s="96"/>
      <c r="F40" s="96"/>
      <c r="G40" s="96"/>
      <c r="H40" s="92" t="s">
        <v>33</v>
      </c>
      <c r="I40" s="93"/>
    </row>
    <row r="41" spans="2:13" ht="30.75" customHeight="1" thickBot="1" x14ac:dyDescent="0.25">
      <c r="B41" s="97">
        <v>4</v>
      </c>
      <c r="C41" s="98"/>
      <c r="D41" s="99" t="s">
        <v>35</v>
      </c>
      <c r="E41" s="99"/>
      <c r="F41" s="99"/>
      <c r="G41" s="99"/>
      <c r="H41" s="100" t="s">
        <v>36</v>
      </c>
      <c r="I41" s="101"/>
    </row>
    <row r="42" spans="2:13" ht="15" thickTop="1" x14ac:dyDescent="0.2">
      <c r="J42" s="16"/>
      <c r="L42" s="45"/>
      <c r="M42" s="45"/>
    </row>
    <row r="43" spans="2:13" x14ac:dyDescent="0.2">
      <c r="J43" s="16"/>
    </row>
    <row r="44" spans="2:13" x14ac:dyDescent="0.2">
      <c r="J44" s="16"/>
    </row>
  </sheetData>
  <mergeCells count="43">
    <mergeCell ref="B40:C40"/>
    <mergeCell ref="D40:G40"/>
    <mergeCell ref="H40:I40"/>
    <mergeCell ref="B41:C41"/>
    <mergeCell ref="D41:G41"/>
    <mergeCell ref="H41:I41"/>
    <mergeCell ref="B38:C38"/>
    <mergeCell ref="D38:G38"/>
    <mergeCell ref="H38:I38"/>
    <mergeCell ref="B39:C39"/>
    <mergeCell ref="D39:G39"/>
    <mergeCell ref="H39:I39"/>
    <mergeCell ref="C29:D29"/>
    <mergeCell ref="B33:I33"/>
    <mergeCell ref="B37:C37"/>
    <mergeCell ref="D37:G37"/>
    <mergeCell ref="H37:I37"/>
    <mergeCell ref="C23:D23"/>
    <mergeCell ref="C25:D25"/>
    <mergeCell ref="C26:D26"/>
    <mergeCell ref="C27:D27"/>
    <mergeCell ref="C28:D28"/>
    <mergeCell ref="C18:D18"/>
    <mergeCell ref="C19:D19"/>
    <mergeCell ref="C20:D20"/>
    <mergeCell ref="C21:D21"/>
    <mergeCell ref="C22:D22"/>
    <mergeCell ref="B8:I8"/>
    <mergeCell ref="B14:B27"/>
    <mergeCell ref="B1:F1"/>
    <mergeCell ref="B3:I3"/>
    <mergeCell ref="B4:I4"/>
    <mergeCell ref="B5:I5"/>
    <mergeCell ref="B6:I6"/>
    <mergeCell ref="C24:D24"/>
    <mergeCell ref="B10:I10"/>
    <mergeCell ref="B11:I11"/>
    <mergeCell ref="B12:I12"/>
    <mergeCell ref="C13:D13"/>
    <mergeCell ref="C14:D14"/>
    <mergeCell ref="C15:D15"/>
    <mergeCell ref="C16:D16"/>
    <mergeCell ref="C17:D17"/>
  </mergeCells>
  <pageMargins left="0.31496062992125984" right="0.31496062992125984" top="0.78740157480314965" bottom="0.78740157480314965" header="0.31496062992125984" footer="0.31496062992125984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Consolidado(impressão)</vt:lpstr>
      <vt:lpstr>'Consolidado(impressão)'!Area_de_impressao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C. da Silva Junior</dc:creator>
  <cp:keywords/>
  <dc:description/>
  <cp:lastModifiedBy>Alex Vicentini Lelis</cp:lastModifiedBy>
  <cp:revision/>
  <cp:lastPrinted>2024-04-24T16:29:27Z</cp:lastPrinted>
  <dcterms:created xsi:type="dcterms:W3CDTF">2022-10-06T18:11:54Z</dcterms:created>
  <dcterms:modified xsi:type="dcterms:W3CDTF">2024-09-05T14:23:00Z</dcterms:modified>
  <cp:category/>
  <cp:contentStatus/>
</cp:coreProperties>
</file>