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nformação_Gestão\2019\Info Site\3. Março\"/>
    </mc:Choice>
  </mc:AlternateContent>
  <bookViews>
    <workbookView xWindow="120" yWindow="30" windowWidth="15570" windowHeight="8640" tabRatio="930" activeTab="1"/>
  </bookViews>
  <sheets>
    <sheet name="Informação" sheetId="29" r:id="rId1"/>
    <sheet name="Média Mensal" sheetId="1" r:id="rId2"/>
    <sheet name="Média 24h-6h" sheetId="4" r:id="rId3"/>
    <sheet name="Média 6h-7h" sheetId="9" r:id="rId4"/>
    <sheet name="Média 7h-8h" sheetId="12" r:id="rId5"/>
    <sheet name="Média 8h-9h" sheetId="13" r:id="rId6"/>
    <sheet name="Média 9h-10h" sheetId="14" r:id="rId7"/>
    <sheet name="Média 10h-11h" sheetId="15" r:id="rId8"/>
    <sheet name="Média 11h-12h" sheetId="16" r:id="rId9"/>
    <sheet name="Média 12h-13h" sheetId="17" r:id="rId10"/>
    <sheet name="Média 13h-14h" sheetId="18" r:id="rId11"/>
    <sheet name="Média 14h-15h" sheetId="19" r:id="rId12"/>
    <sheet name="Média 15h-16h" sheetId="10" r:id="rId13"/>
    <sheet name="Média 16h-17h" sheetId="11" r:id="rId14"/>
    <sheet name="Média 17h-18h" sheetId="28" r:id="rId15"/>
    <sheet name="Média 18h-19h" sheetId="22" r:id="rId16"/>
    <sheet name="Média 19h-20h" sheetId="23" r:id="rId17"/>
    <sheet name="Média 20h-21h" sheetId="24" r:id="rId18"/>
    <sheet name="Média 21h-22h" sheetId="25" r:id="rId19"/>
    <sheet name="Média 22h-23h" sheetId="26" r:id="rId20"/>
    <sheet name="Média 23h-0h" sheetId="27" r:id="rId21"/>
  </sheets>
  <definedNames>
    <definedName name="_xlnm._FilterDatabase" localSheetId="13" hidden="1">'Média 16h-17h'!$A$4:$T$4</definedName>
    <definedName name="_xlnm._FilterDatabase" localSheetId="14" hidden="1">'Média 17h-18h'!$A$4:$T$4</definedName>
    <definedName name="_xlnm._FilterDatabase" localSheetId="15" hidden="1">'Média 18h-19h'!$A$4:$X$4</definedName>
    <definedName name="_xlnm._FilterDatabase" localSheetId="16" hidden="1">'Média 19h-20h'!$A$4:$X$4</definedName>
    <definedName name="_xlnm._FilterDatabase" localSheetId="17" hidden="1">'Média 20h-21h'!$A$4:$X$4</definedName>
    <definedName name="_xlnm._FilterDatabase" localSheetId="18" hidden="1">'Média 21h-22h'!$A$4:$T$4</definedName>
    <definedName name="_xlnm._FilterDatabase" localSheetId="19" hidden="1">'Média 22h-23h'!$A$4:$T$4</definedName>
    <definedName name="_xlnm._FilterDatabase" localSheetId="20" hidden="1">'Média 23h-0h'!$A$4:$X$4</definedName>
    <definedName name="Circulações" localSheetId="0">Informação!$B$5</definedName>
  </definedNames>
  <calcPr calcId="162913" iterate="1"/>
</workbook>
</file>

<file path=xl/calcChain.xml><?xml version="1.0" encoding="utf-8"?>
<calcChain xmlns="http://schemas.openxmlformats.org/spreadsheetml/2006/main">
  <c r="J86" i="9" l="1"/>
  <c r="J85" i="9"/>
  <c r="M86" i="9"/>
  <c r="M85" i="9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7" i="14"/>
  <c r="J66" i="14"/>
  <c r="J64" i="14"/>
  <c r="J63" i="14"/>
  <c r="J62" i="14"/>
  <c r="J61" i="14"/>
  <c r="M84" i="27"/>
  <c r="M83" i="27"/>
  <c r="M82" i="27"/>
  <c r="M81" i="27"/>
  <c r="M80" i="27"/>
  <c r="M79" i="27"/>
  <c r="M78" i="27"/>
  <c r="M77" i="27"/>
  <c r="M76" i="27"/>
  <c r="M75" i="27"/>
  <c r="M74" i="27"/>
  <c r="M73" i="27"/>
  <c r="M72" i="27"/>
  <c r="M71" i="27"/>
  <c r="M70" i="27"/>
  <c r="M69" i="27"/>
  <c r="M67" i="27"/>
  <c r="M65" i="27"/>
  <c r="M63" i="27"/>
  <c r="M61" i="27"/>
  <c r="J84" i="27"/>
  <c r="J83" i="27"/>
  <c r="J82" i="27"/>
  <c r="J81" i="27"/>
  <c r="J80" i="27"/>
  <c r="J79" i="27"/>
  <c r="J78" i="27"/>
  <c r="J77" i="27"/>
  <c r="J76" i="27"/>
  <c r="J75" i="27"/>
  <c r="J74" i="27"/>
  <c r="J73" i="27"/>
  <c r="J72" i="27"/>
  <c r="J71" i="27"/>
  <c r="J70" i="27"/>
  <c r="J69" i="27"/>
  <c r="J67" i="27"/>
  <c r="J65" i="27"/>
  <c r="J63" i="27"/>
  <c r="J61" i="27"/>
  <c r="M84" i="26"/>
  <c r="M83" i="26"/>
  <c r="M82" i="26"/>
  <c r="M81" i="26"/>
  <c r="M80" i="26"/>
  <c r="M79" i="26"/>
  <c r="M78" i="26"/>
  <c r="M77" i="26"/>
  <c r="M76" i="26"/>
  <c r="M75" i="26"/>
  <c r="M74" i="26"/>
  <c r="M73" i="26"/>
  <c r="M72" i="26"/>
  <c r="M71" i="26"/>
  <c r="M70" i="26"/>
  <c r="M69" i="26"/>
  <c r="M67" i="26"/>
  <c r="M65" i="26"/>
  <c r="M63" i="26"/>
  <c r="M61" i="26"/>
  <c r="J84" i="26"/>
  <c r="J83" i="26"/>
  <c r="J82" i="26"/>
  <c r="J81" i="26"/>
  <c r="J80" i="26"/>
  <c r="J79" i="26"/>
  <c r="J78" i="26"/>
  <c r="J77" i="26"/>
  <c r="J76" i="26"/>
  <c r="J75" i="26"/>
  <c r="J74" i="26"/>
  <c r="J73" i="26"/>
  <c r="J72" i="26"/>
  <c r="J71" i="26"/>
  <c r="J70" i="26"/>
  <c r="J69" i="26"/>
  <c r="J67" i="26"/>
  <c r="J65" i="26"/>
  <c r="J63" i="26"/>
  <c r="M84" i="25"/>
  <c r="M83" i="25"/>
  <c r="M82" i="25"/>
  <c r="M81" i="25"/>
  <c r="M80" i="25"/>
  <c r="M79" i="25"/>
  <c r="M78" i="25"/>
  <c r="M77" i="25"/>
  <c r="M76" i="25"/>
  <c r="M75" i="25"/>
  <c r="M74" i="25"/>
  <c r="M73" i="25"/>
  <c r="M72" i="25"/>
  <c r="M71" i="25"/>
  <c r="M70" i="25"/>
  <c r="M69" i="25"/>
  <c r="M67" i="25"/>
  <c r="M65" i="25"/>
  <c r="M63" i="25"/>
  <c r="M61" i="25"/>
  <c r="J84" i="25"/>
  <c r="J83" i="25"/>
  <c r="J82" i="25"/>
  <c r="J81" i="25"/>
  <c r="J80" i="25"/>
  <c r="J79" i="25"/>
  <c r="J78" i="25"/>
  <c r="J77" i="25"/>
  <c r="J76" i="25"/>
  <c r="J75" i="25"/>
  <c r="J74" i="25"/>
  <c r="J73" i="25"/>
  <c r="J72" i="25"/>
  <c r="J71" i="25"/>
  <c r="J70" i="25"/>
  <c r="J67" i="25"/>
  <c r="J65" i="25"/>
  <c r="J63" i="25"/>
  <c r="J61" i="25"/>
  <c r="M84" i="24"/>
  <c r="M83" i="24"/>
  <c r="M82" i="24"/>
  <c r="M81" i="24"/>
  <c r="M80" i="24"/>
  <c r="M79" i="24"/>
  <c r="M78" i="24"/>
  <c r="M77" i="24"/>
  <c r="M76" i="24"/>
  <c r="M75" i="24"/>
  <c r="M74" i="24"/>
  <c r="M73" i="24"/>
  <c r="M72" i="24"/>
  <c r="M71" i="24"/>
  <c r="M70" i="24"/>
  <c r="M69" i="24"/>
  <c r="M67" i="24"/>
  <c r="M65" i="24"/>
  <c r="M63" i="24"/>
  <c r="M61" i="24"/>
  <c r="J84" i="24"/>
  <c r="J83" i="24"/>
  <c r="J82" i="24"/>
  <c r="J81" i="24"/>
  <c r="J80" i="24"/>
  <c r="J79" i="24"/>
  <c r="J78" i="24"/>
  <c r="J77" i="24"/>
  <c r="J76" i="24"/>
  <c r="J75" i="24"/>
  <c r="J74" i="24"/>
  <c r="J73" i="24"/>
  <c r="J72" i="24"/>
  <c r="J71" i="24"/>
  <c r="J70" i="24"/>
  <c r="J69" i="24"/>
  <c r="J65" i="24"/>
  <c r="M84" i="23"/>
  <c r="M83" i="23"/>
  <c r="M82" i="23"/>
  <c r="M81" i="23"/>
  <c r="M80" i="23"/>
  <c r="M79" i="23"/>
  <c r="M78" i="23"/>
  <c r="M77" i="23"/>
  <c r="M76" i="23"/>
  <c r="M75" i="23"/>
  <c r="M74" i="23"/>
  <c r="M73" i="23"/>
  <c r="M72" i="23"/>
  <c r="M71" i="23"/>
  <c r="M70" i="23"/>
  <c r="M69" i="23"/>
  <c r="M67" i="23"/>
  <c r="M65" i="23"/>
  <c r="M63" i="23"/>
  <c r="M61" i="23"/>
  <c r="J84" i="23"/>
  <c r="J83" i="23"/>
  <c r="J82" i="23"/>
  <c r="J81" i="23"/>
  <c r="J80" i="23"/>
  <c r="J79" i="23"/>
  <c r="J78" i="23"/>
  <c r="J77" i="23"/>
  <c r="J76" i="23"/>
  <c r="J75" i="23"/>
  <c r="J74" i="23"/>
  <c r="J73" i="23"/>
  <c r="J72" i="23"/>
  <c r="J71" i="23"/>
  <c r="J70" i="23"/>
  <c r="J67" i="23"/>
  <c r="M84" i="22"/>
  <c r="M83" i="22"/>
  <c r="M82" i="22"/>
  <c r="M81" i="22"/>
  <c r="M80" i="22"/>
  <c r="M79" i="22"/>
  <c r="M78" i="22"/>
  <c r="M77" i="22"/>
  <c r="M76" i="22"/>
  <c r="M75" i="22"/>
  <c r="M74" i="22"/>
  <c r="M73" i="22"/>
  <c r="M72" i="22"/>
  <c r="M71" i="22"/>
  <c r="M70" i="22"/>
  <c r="M69" i="22"/>
  <c r="M67" i="22"/>
  <c r="M65" i="22"/>
  <c r="M63" i="22"/>
  <c r="M61" i="22"/>
  <c r="J84" i="22"/>
  <c r="J83" i="22"/>
  <c r="J82" i="22"/>
  <c r="J81" i="22"/>
  <c r="J80" i="22"/>
  <c r="J79" i="22"/>
  <c r="J78" i="22"/>
  <c r="J77" i="22"/>
  <c r="J76" i="22"/>
  <c r="J75" i="22"/>
  <c r="J74" i="22"/>
  <c r="J73" i="22"/>
  <c r="J72" i="22"/>
  <c r="J71" i="22"/>
  <c r="J70" i="22"/>
  <c r="J69" i="22"/>
  <c r="J67" i="22"/>
  <c r="J63" i="22"/>
  <c r="J61" i="22"/>
  <c r="M84" i="28"/>
  <c r="M83" i="28"/>
  <c r="M82" i="28"/>
  <c r="M81" i="28"/>
  <c r="M80" i="28"/>
  <c r="M79" i="28"/>
  <c r="M78" i="28"/>
  <c r="M77" i="28"/>
  <c r="M76" i="28"/>
  <c r="M75" i="28"/>
  <c r="M74" i="28"/>
  <c r="M73" i="28"/>
  <c r="M72" i="28"/>
  <c r="M71" i="28"/>
  <c r="M70" i="28"/>
  <c r="M69" i="28"/>
  <c r="M67" i="28"/>
  <c r="M65" i="28"/>
  <c r="M63" i="28"/>
  <c r="M61" i="28"/>
  <c r="J84" i="28"/>
  <c r="J83" i="28"/>
  <c r="J82" i="28"/>
  <c r="J81" i="28"/>
  <c r="J80" i="28"/>
  <c r="J79" i="28"/>
  <c r="J78" i="28"/>
  <c r="J77" i="28"/>
  <c r="J76" i="28"/>
  <c r="J75" i="28"/>
  <c r="J74" i="28"/>
  <c r="J73" i="28"/>
  <c r="J72" i="28"/>
  <c r="J71" i="28"/>
  <c r="J70" i="28"/>
  <c r="J69" i="28"/>
  <c r="J67" i="28"/>
  <c r="J65" i="28"/>
  <c r="J63" i="28"/>
  <c r="J61" i="28"/>
  <c r="M84" i="11"/>
  <c r="M83" i="11"/>
  <c r="M82" i="11"/>
  <c r="M81" i="11"/>
  <c r="M80" i="11"/>
  <c r="M79" i="11"/>
  <c r="M78" i="11"/>
  <c r="M77" i="11"/>
  <c r="M76" i="11"/>
  <c r="M75" i="11"/>
  <c r="M74" i="11"/>
  <c r="M73" i="11"/>
  <c r="M72" i="11"/>
  <c r="M71" i="11"/>
  <c r="M70" i="11"/>
  <c r="M69" i="11"/>
  <c r="M67" i="11"/>
  <c r="M65" i="11"/>
  <c r="M63" i="11"/>
  <c r="M62" i="11"/>
  <c r="M61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7" i="11"/>
  <c r="J65" i="11"/>
  <c r="J61" i="11"/>
  <c r="M84" i="10"/>
  <c r="M83" i="10"/>
  <c r="M82" i="10"/>
  <c r="M81" i="10"/>
  <c r="M80" i="10"/>
  <c r="M79" i="10"/>
  <c r="M78" i="10"/>
  <c r="M77" i="10"/>
  <c r="M76" i="10"/>
  <c r="M75" i="10"/>
  <c r="M74" i="10"/>
  <c r="M73" i="10"/>
  <c r="M72" i="10"/>
  <c r="M71" i="10"/>
  <c r="M70" i="10"/>
  <c r="M69" i="10"/>
  <c r="M67" i="10"/>
  <c r="M66" i="10"/>
  <c r="M65" i="10"/>
  <c r="M63" i="10"/>
  <c r="M61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7" i="10"/>
  <c r="J65" i="10"/>
  <c r="J63" i="10"/>
  <c r="J61" i="10"/>
  <c r="J60" i="10"/>
  <c r="M84" i="19"/>
  <c r="M83" i="19"/>
  <c r="M82" i="19"/>
  <c r="M81" i="19"/>
  <c r="M80" i="19"/>
  <c r="M79" i="19"/>
  <c r="M78" i="19"/>
  <c r="M77" i="19"/>
  <c r="M76" i="19"/>
  <c r="M75" i="19"/>
  <c r="M74" i="19"/>
  <c r="M73" i="19"/>
  <c r="M72" i="19"/>
  <c r="M71" i="19"/>
  <c r="M70" i="19"/>
  <c r="M69" i="19"/>
  <c r="M68" i="19"/>
  <c r="M67" i="19"/>
  <c r="M65" i="19"/>
  <c r="M64" i="19"/>
  <c r="M63" i="19"/>
  <c r="M61" i="19"/>
  <c r="J84" i="19"/>
  <c r="J83" i="19"/>
  <c r="J82" i="19"/>
  <c r="J81" i="19"/>
  <c r="J80" i="19"/>
  <c r="J79" i="19"/>
  <c r="J78" i="19"/>
  <c r="J77" i="19"/>
  <c r="J76" i="19"/>
  <c r="J75" i="19"/>
  <c r="J74" i="19"/>
  <c r="J73" i="19"/>
  <c r="J72" i="19"/>
  <c r="J71" i="19"/>
  <c r="J70" i="19"/>
  <c r="J69" i="19"/>
  <c r="J67" i="19"/>
  <c r="J65" i="19"/>
  <c r="J63" i="19"/>
  <c r="J61" i="19"/>
  <c r="J60" i="19"/>
  <c r="M84" i="18"/>
  <c r="M83" i="18"/>
  <c r="M82" i="18"/>
  <c r="M81" i="18"/>
  <c r="M80" i="18"/>
  <c r="M79" i="18"/>
  <c r="M78" i="18"/>
  <c r="M77" i="18"/>
  <c r="M76" i="18"/>
  <c r="M75" i="18"/>
  <c r="M74" i="18"/>
  <c r="M73" i="18"/>
  <c r="M72" i="18"/>
  <c r="M71" i="18"/>
  <c r="M70" i="18"/>
  <c r="M69" i="18"/>
  <c r="M67" i="18"/>
  <c r="M65" i="18"/>
  <c r="M63" i="18"/>
  <c r="M62" i="18"/>
  <c r="M61" i="18"/>
  <c r="J84" i="18"/>
  <c r="J83" i="18"/>
  <c r="J82" i="18"/>
  <c r="J81" i="18"/>
  <c r="J80" i="18"/>
  <c r="J79" i="18"/>
  <c r="J78" i="18"/>
  <c r="J77" i="18"/>
  <c r="J76" i="18"/>
  <c r="J75" i="18"/>
  <c r="J74" i="18"/>
  <c r="J73" i="18"/>
  <c r="J72" i="18"/>
  <c r="J71" i="18"/>
  <c r="J70" i="18"/>
  <c r="J68" i="18"/>
  <c r="J66" i="18"/>
  <c r="J65" i="18"/>
  <c r="J63" i="18"/>
  <c r="J61" i="18"/>
  <c r="J60" i="18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0" i="17"/>
  <c r="J84" i="17"/>
  <c r="J83" i="17"/>
  <c r="J82" i="17"/>
  <c r="J81" i="17"/>
  <c r="J80" i="17"/>
  <c r="J79" i="17"/>
  <c r="J78" i="17"/>
  <c r="J77" i="17"/>
  <c r="J76" i="17"/>
  <c r="J75" i="17"/>
  <c r="J74" i="17"/>
  <c r="J73" i="17"/>
  <c r="J72" i="17"/>
  <c r="J71" i="17"/>
  <c r="J70" i="17"/>
  <c r="J68" i="17"/>
  <c r="J67" i="17"/>
  <c r="J66" i="17"/>
  <c r="J64" i="17"/>
  <c r="J60" i="17"/>
  <c r="M84" i="16"/>
  <c r="M83" i="16"/>
  <c r="M82" i="16"/>
  <c r="M81" i="16"/>
  <c r="M80" i="16"/>
  <c r="M79" i="16"/>
  <c r="M78" i="16"/>
  <c r="M77" i="16"/>
  <c r="M76" i="16"/>
  <c r="M75" i="16"/>
  <c r="M74" i="16"/>
  <c r="M73" i="16"/>
  <c r="M72" i="16"/>
  <c r="M71" i="16"/>
  <c r="M70" i="16"/>
  <c r="M69" i="16"/>
  <c r="M67" i="16"/>
  <c r="M65" i="16"/>
  <c r="M63" i="16"/>
  <c r="M62" i="16"/>
  <c r="M61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1" i="16"/>
  <c r="J60" i="16"/>
  <c r="M84" i="15"/>
  <c r="M83" i="15"/>
  <c r="M82" i="15"/>
  <c r="M81" i="15"/>
  <c r="M80" i="15"/>
  <c r="M79" i="15"/>
  <c r="M78" i="15"/>
  <c r="M77" i="15"/>
  <c r="M76" i="15"/>
  <c r="M75" i="15"/>
  <c r="M74" i="15"/>
  <c r="M73" i="15"/>
  <c r="M72" i="15"/>
  <c r="M71" i="15"/>
  <c r="M70" i="15"/>
  <c r="M69" i="15"/>
  <c r="M67" i="15"/>
  <c r="M66" i="15"/>
  <c r="M65" i="15"/>
  <c r="M63" i="15"/>
  <c r="M62" i="15"/>
  <c r="M61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3" i="15"/>
  <c r="J62" i="15"/>
  <c r="J61" i="15"/>
  <c r="J60" i="15"/>
  <c r="M84" i="14"/>
  <c r="M83" i="14"/>
  <c r="M82" i="14"/>
  <c r="M81" i="14"/>
  <c r="M80" i="14"/>
  <c r="M79" i="14"/>
  <c r="M78" i="14"/>
  <c r="M77" i="14"/>
  <c r="M74" i="14"/>
  <c r="M73" i="14"/>
  <c r="M72" i="14"/>
  <c r="M70" i="14"/>
  <c r="M69" i="14"/>
  <c r="M68" i="14"/>
  <c r="M67" i="14"/>
  <c r="M66" i="14"/>
  <c r="M62" i="14"/>
  <c r="M61" i="14"/>
  <c r="M84" i="13"/>
  <c r="M83" i="13"/>
  <c r="M82" i="13"/>
  <c r="M81" i="13"/>
  <c r="M80" i="13"/>
  <c r="M79" i="13"/>
  <c r="M78" i="13"/>
  <c r="M77" i="13"/>
  <c r="M76" i="13"/>
  <c r="M75" i="13"/>
  <c r="M74" i="13"/>
  <c r="M73" i="13"/>
  <c r="M72" i="13"/>
  <c r="M71" i="13"/>
  <c r="M70" i="13"/>
  <c r="M69" i="13"/>
  <c r="M68" i="13"/>
  <c r="M67" i="13"/>
  <c r="M66" i="13"/>
  <c r="M65" i="13"/>
  <c r="M64" i="13"/>
  <c r="M63" i="13"/>
  <c r="M61" i="13"/>
  <c r="M60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6" i="13"/>
  <c r="J65" i="13"/>
  <c r="J64" i="13"/>
  <c r="J63" i="13"/>
  <c r="J62" i="13"/>
  <c r="J60" i="13"/>
  <c r="M86" i="12"/>
  <c r="M85" i="12"/>
  <c r="M84" i="12"/>
  <c r="M83" i="12"/>
  <c r="M82" i="12"/>
  <c r="M81" i="12"/>
  <c r="M80" i="12"/>
  <c r="M79" i="12"/>
  <c r="M78" i="12"/>
  <c r="M77" i="12"/>
  <c r="M76" i="12"/>
  <c r="M75" i="12"/>
  <c r="M74" i="12"/>
  <c r="M73" i="12"/>
  <c r="M72" i="12"/>
  <c r="M71" i="12"/>
  <c r="M70" i="12"/>
  <c r="M69" i="12"/>
  <c r="M67" i="12"/>
  <c r="M66" i="12"/>
  <c r="M65" i="12"/>
  <c r="M64" i="12"/>
  <c r="M63" i="12"/>
  <c r="M62" i="12"/>
  <c r="M61" i="12"/>
  <c r="M60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5" i="12"/>
  <c r="J64" i="12"/>
  <c r="J63" i="12"/>
  <c r="J61" i="12"/>
  <c r="J60" i="12"/>
  <c r="M75" i="14"/>
  <c r="M71" i="14"/>
  <c r="M84" i="9"/>
  <c r="J84" i="9"/>
  <c r="M83" i="9"/>
  <c r="J83" i="9"/>
  <c r="M82" i="9"/>
  <c r="J82" i="9"/>
  <c r="M81" i="9"/>
  <c r="J81" i="9"/>
  <c r="M80" i="9"/>
  <c r="J80" i="9"/>
  <c r="M79" i="9"/>
  <c r="J79" i="9"/>
  <c r="M78" i="9"/>
  <c r="J78" i="9"/>
  <c r="M77" i="9"/>
  <c r="J77" i="9"/>
  <c r="M76" i="9"/>
  <c r="J76" i="9"/>
  <c r="M75" i="9"/>
  <c r="J75" i="9"/>
  <c r="M74" i="9"/>
  <c r="J74" i="9"/>
  <c r="M73" i="9"/>
  <c r="J73" i="9"/>
  <c r="M72" i="9"/>
  <c r="J72" i="9"/>
  <c r="M71" i="9"/>
  <c r="J71" i="9"/>
  <c r="M70" i="9"/>
  <c r="J70" i="9"/>
  <c r="J68" i="13"/>
  <c r="J68" i="14"/>
  <c r="M64" i="14"/>
  <c r="J60" i="14"/>
  <c r="J64" i="15"/>
  <c r="M66" i="16"/>
  <c r="J62" i="16"/>
  <c r="M64" i="17"/>
  <c r="J62" i="17"/>
  <c r="M66" i="18"/>
  <c r="J64" i="18"/>
  <c r="J62" i="18"/>
  <c r="J68" i="19"/>
  <c r="J66" i="19"/>
  <c r="J64" i="19"/>
  <c r="J62" i="19"/>
  <c r="M60" i="19"/>
  <c r="J68" i="10"/>
  <c r="J66" i="10"/>
  <c r="J64" i="10"/>
  <c r="M62" i="10"/>
  <c r="J62" i="10"/>
  <c r="M68" i="11"/>
  <c r="J68" i="11"/>
  <c r="J66" i="11"/>
  <c r="M64" i="11"/>
  <c r="J64" i="11"/>
  <c r="J62" i="11"/>
  <c r="J60" i="11"/>
  <c r="M68" i="28"/>
  <c r="J68" i="28"/>
  <c r="M66" i="28"/>
  <c r="J66" i="28"/>
  <c r="M64" i="28"/>
  <c r="J64" i="28"/>
  <c r="M62" i="28"/>
  <c r="J62" i="28"/>
  <c r="M60" i="28"/>
  <c r="J60" i="28"/>
  <c r="J68" i="22"/>
  <c r="M66" i="22"/>
  <c r="J66" i="22"/>
  <c r="M64" i="22"/>
  <c r="J64" i="22"/>
  <c r="J62" i="22"/>
  <c r="J60" i="22"/>
  <c r="M68" i="23"/>
  <c r="J68" i="23"/>
  <c r="J66" i="23"/>
  <c r="J64" i="23"/>
  <c r="M62" i="23"/>
  <c r="J62" i="23"/>
  <c r="M60" i="23"/>
  <c r="J60" i="23"/>
  <c r="J68" i="24"/>
  <c r="M66" i="24"/>
  <c r="J66" i="24"/>
  <c r="M64" i="24"/>
  <c r="J64" i="24"/>
  <c r="J62" i="24"/>
  <c r="J60" i="24"/>
  <c r="M68" i="25"/>
  <c r="J68" i="25"/>
  <c r="J66" i="25"/>
  <c r="J64" i="25"/>
  <c r="M62" i="25"/>
  <c r="J62" i="25"/>
  <c r="M60" i="25"/>
  <c r="J60" i="25"/>
  <c r="J68" i="26"/>
  <c r="M66" i="26"/>
  <c r="J66" i="26"/>
  <c r="J64" i="26"/>
  <c r="J62" i="26"/>
  <c r="M60" i="26"/>
  <c r="J60" i="26"/>
  <c r="J68" i="27"/>
  <c r="J66" i="27"/>
  <c r="M64" i="27"/>
  <c r="J64" i="27"/>
  <c r="M62" i="27"/>
  <c r="J62" i="27"/>
  <c r="J60" i="27"/>
  <c r="J59" i="4"/>
  <c r="J59" i="9" l="1"/>
  <c r="J60" i="9"/>
  <c r="J61" i="9"/>
  <c r="J62" i="9"/>
  <c r="J63" i="9"/>
  <c r="J64" i="9"/>
  <c r="J65" i="9"/>
  <c r="J66" i="9"/>
  <c r="J67" i="9"/>
  <c r="J68" i="9"/>
  <c r="J69" i="9"/>
  <c r="M59" i="9"/>
  <c r="M60" i="9"/>
  <c r="M61" i="9"/>
  <c r="M62" i="9"/>
  <c r="M63" i="9"/>
  <c r="M64" i="9"/>
  <c r="M65" i="9"/>
  <c r="M66" i="9"/>
  <c r="M67" i="9"/>
  <c r="M68" i="9"/>
  <c r="M69" i="9"/>
  <c r="J69" i="1"/>
  <c r="J66" i="1"/>
  <c r="J61" i="1"/>
  <c r="J65" i="1"/>
  <c r="J62" i="12"/>
  <c r="J66" i="12"/>
  <c r="M59" i="4"/>
  <c r="J62" i="1"/>
  <c r="J61" i="17"/>
  <c r="J65" i="17"/>
  <c r="J69" i="17"/>
  <c r="M61" i="17"/>
  <c r="M63" i="17"/>
  <c r="M65" i="17"/>
  <c r="M67" i="17"/>
  <c r="J64" i="1"/>
  <c r="J60" i="1"/>
  <c r="J68" i="1"/>
  <c r="J65" i="14"/>
  <c r="J61" i="26"/>
  <c r="J69" i="25"/>
  <c r="J63" i="24"/>
  <c r="J67" i="24"/>
  <c r="J61" i="24"/>
  <c r="J65" i="23"/>
  <c r="J69" i="23"/>
  <c r="J61" i="23"/>
  <c r="J63" i="23"/>
  <c r="J65" i="22"/>
  <c r="J63" i="11"/>
  <c r="J67" i="18"/>
  <c r="J69" i="18"/>
  <c r="J63" i="17"/>
  <c r="J63" i="16"/>
  <c r="M65" i="14"/>
  <c r="M76" i="14"/>
  <c r="M63" i="14"/>
  <c r="J67" i="13"/>
  <c r="J69" i="13"/>
  <c r="J61" i="13"/>
  <c r="J63" i="1"/>
  <c r="J67" i="1"/>
  <c r="M68" i="17"/>
  <c r="M64" i="16"/>
  <c r="M60" i="15"/>
  <c r="M68" i="15"/>
  <c r="M68" i="12"/>
  <c r="M66" i="27"/>
  <c r="M62" i="26"/>
  <c r="M68" i="26"/>
  <c r="M64" i="25"/>
  <c r="M60" i="24"/>
  <c r="M68" i="24"/>
  <c r="M64" i="23"/>
  <c r="M60" i="22"/>
  <c r="M68" i="22"/>
  <c r="M60" i="27"/>
  <c r="M68" i="27"/>
  <c r="M64" i="26"/>
  <c r="M66" i="25"/>
  <c r="M62" i="24"/>
  <c r="M66" i="23"/>
  <c r="M62" i="22"/>
  <c r="M60" i="11"/>
  <c r="M66" i="11"/>
  <c r="M60" i="10"/>
  <c r="M64" i="10"/>
  <c r="M68" i="10"/>
  <c r="M62" i="19"/>
  <c r="M66" i="19"/>
  <c r="M60" i="18"/>
  <c r="M64" i="18"/>
  <c r="M68" i="18"/>
  <c r="M62" i="17"/>
  <c r="M66" i="17"/>
  <c r="M60" i="16"/>
  <c r="M68" i="16"/>
  <c r="M64" i="15"/>
  <c r="M60" i="14"/>
  <c r="M62" i="13"/>
  <c r="M84" i="4" l="1"/>
  <c r="M83" i="4"/>
  <c r="J83" i="4"/>
  <c r="M82" i="4"/>
  <c r="J82" i="4"/>
  <c r="J81" i="4"/>
  <c r="M80" i="4"/>
  <c r="J80" i="4"/>
  <c r="M79" i="4"/>
  <c r="J79" i="4"/>
  <c r="M78" i="4"/>
  <c r="M77" i="4"/>
  <c r="M76" i="4"/>
  <c r="M75" i="4"/>
  <c r="M74" i="4"/>
  <c r="J74" i="4"/>
  <c r="M72" i="4"/>
  <c r="J69" i="4"/>
  <c r="J68" i="4"/>
  <c r="J66" i="4"/>
  <c r="J65" i="4"/>
  <c r="J64" i="4"/>
  <c r="J62" i="4"/>
  <c r="J60" i="4"/>
  <c r="M55" i="4"/>
  <c r="J55" i="4"/>
  <c r="M54" i="4"/>
  <c r="M53" i="4"/>
  <c r="M52" i="4"/>
  <c r="M51" i="4"/>
  <c r="J51" i="4"/>
  <c r="M50" i="4"/>
  <c r="M49" i="4"/>
  <c r="M48" i="4"/>
  <c r="M58" i="9"/>
  <c r="J58" i="9"/>
  <c r="M57" i="9"/>
  <c r="J57" i="9"/>
  <c r="M56" i="9"/>
  <c r="J56" i="9"/>
  <c r="M55" i="9"/>
  <c r="J55" i="9"/>
  <c r="M54" i="9"/>
  <c r="J54" i="9"/>
  <c r="M53" i="9"/>
  <c r="J53" i="9"/>
  <c r="M52" i="9"/>
  <c r="J52" i="9"/>
  <c r="M51" i="9"/>
  <c r="J51" i="9"/>
  <c r="M50" i="9"/>
  <c r="J50" i="9"/>
  <c r="M49" i="9"/>
  <c r="J49" i="9"/>
  <c r="M48" i="9"/>
  <c r="J48" i="9"/>
  <c r="M58" i="12"/>
  <c r="M57" i="12"/>
  <c r="M56" i="12"/>
  <c r="M55" i="12"/>
  <c r="M54" i="12"/>
  <c r="M53" i="12"/>
  <c r="M52" i="12"/>
  <c r="M51" i="12"/>
  <c r="M50" i="12"/>
  <c r="M49" i="12"/>
  <c r="M48" i="12"/>
  <c r="M58" i="13"/>
  <c r="M57" i="13"/>
  <c r="M56" i="13"/>
  <c r="M55" i="13"/>
  <c r="M54" i="13"/>
  <c r="M53" i="13"/>
  <c r="M52" i="13"/>
  <c r="M51" i="13"/>
  <c r="M50" i="13"/>
  <c r="M49" i="13"/>
  <c r="M48" i="13"/>
  <c r="M58" i="14"/>
  <c r="M57" i="14"/>
  <c r="M56" i="14"/>
  <c r="M55" i="14"/>
  <c r="M54" i="14"/>
  <c r="M53" i="14"/>
  <c r="M52" i="14"/>
  <c r="M51" i="14"/>
  <c r="M50" i="14"/>
  <c r="M49" i="14"/>
  <c r="M48" i="14"/>
  <c r="M58" i="15"/>
  <c r="M57" i="15"/>
  <c r="M56" i="15"/>
  <c r="M55" i="15"/>
  <c r="M54" i="15"/>
  <c r="M53" i="15"/>
  <c r="M52" i="15"/>
  <c r="M51" i="15"/>
  <c r="M50" i="15"/>
  <c r="M49" i="15"/>
  <c r="M48" i="15"/>
  <c r="M58" i="16"/>
  <c r="M57" i="16"/>
  <c r="M56" i="16"/>
  <c r="M55" i="16"/>
  <c r="M54" i="16"/>
  <c r="M53" i="16"/>
  <c r="M52" i="16"/>
  <c r="M51" i="16"/>
  <c r="M50" i="16"/>
  <c r="M49" i="16"/>
  <c r="M48" i="16"/>
  <c r="M58" i="17"/>
  <c r="M57" i="17"/>
  <c r="M56" i="17"/>
  <c r="M55" i="17"/>
  <c r="M54" i="17"/>
  <c r="M53" i="17"/>
  <c r="M52" i="17"/>
  <c r="M51" i="17"/>
  <c r="M50" i="17"/>
  <c r="M49" i="17"/>
  <c r="M48" i="17"/>
  <c r="M58" i="18"/>
  <c r="M57" i="18"/>
  <c r="M56" i="18"/>
  <c r="M55" i="18"/>
  <c r="M54" i="18"/>
  <c r="M53" i="18"/>
  <c r="M52" i="18"/>
  <c r="J52" i="18"/>
  <c r="M51" i="18"/>
  <c r="J51" i="18"/>
  <c r="M50" i="18"/>
  <c r="M49" i="18"/>
  <c r="J49" i="18"/>
  <c r="M48" i="18"/>
  <c r="M58" i="19"/>
  <c r="J58" i="19"/>
  <c r="M57" i="19"/>
  <c r="M56" i="19"/>
  <c r="M55" i="19"/>
  <c r="J55" i="19"/>
  <c r="M54" i="19"/>
  <c r="J54" i="19"/>
  <c r="M53" i="19"/>
  <c r="M52" i="19"/>
  <c r="J52" i="19"/>
  <c r="M51" i="19"/>
  <c r="M50" i="19"/>
  <c r="J50" i="19"/>
  <c r="M49" i="19"/>
  <c r="M48" i="19"/>
  <c r="J48" i="19"/>
  <c r="M58" i="10"/>
  <c r="M56" i="10"/>
  <c r="M55" i="10"/>
  <c r="M54" i="10"/>
  <c r="M53" i="10"/>
  <c r="M52" i="10"/>
  <c r="M51" i="10"/>
  <c r="M50" i="10"/>
  <c r="M49" i="10"/>
  <c r="M48" i="10"/>
  <c r="M58" i="11"/>
  <c r="J58" i="11"/>
  <c r="M57" i="11"/>
  <c r="J57" i="11"/>
  <c r="M56" i="11"/>
  <c r="J56" i="11"/>
  <c r="M55" i="11"/>
  <c r="M54" i="11"/>
  <c r="M53" i="11"/>
  <c r="J53" i="11"/>
  <c r="M52" i="11"/>
  <c r="J52" i="11"/>
  <c r="M51" i="11"/>
  <c r="M50" i="11"/>
  <c r="M49" i="11"/>
  <c r="J49" i="11"/>
  <c r="M48" i="11"/>
  <c r="J48" i="11"/>
  <c r="M58" i="28"/>
  <c r="M57" i="28"/>
  <c r="J57" i="28"/>
  <c r="M56" i="28"/>
  <c r="M55" i="28"/>
  <c r="J55" i="28"/>
  <c r="M54" i="28"/>
  <c r="M53" i="28"/>
  <c r="J53" i="28"/>
  <c r="M52" i="28"/>
  <c r="J52" i="28"/>
  <c r="M51" i="28"/>
  <c r="J51" i="28"/>
  <c r="M50" i="28"/>
  <c r="M49" i="28"/>
  <c r="M48" i="28"/>
  <c r="J48" i="28"/>
  <c r="M58" i="22"/>
  <c r="J58" i="22"/>
  <c r="M57" i="22"/>
  <c r="M56" i="22"/>
  <c r="J56" i="22"/>
  <c r="M55" i="22"/>
  <c r="J55" i="22"/>
  <c r="M54" i="22"/>
  <c r="J54" i="22"/>
  <c r="M53" i="22"/>
  <c r="M52" i="22"/>
  <c r="M51" i="22"/>
  <c r="M50" i="22"/>
  <c r="J50" i="22"/>
  <c r="M49" i="22"/>
  <c r="M48" i="22"/>
  <c r="J48" i="22"/>
  <c r="M58" i="23"/>
  <c r="M57" i="23"/>
  <c r="M56" i="23"/>
  <c r="M55" i="23"/>
  <c r="M54" i="23"/>
  <c r="J54" i="23"/>
  <c r="M53" i="23"/>
  <c r="J53" i="23"/>
  <c r="M52" i="23"/>
  <c r="M50" i="23"/>
  <c r="J50" i="23"/>
  <c r="M49" i="23"/>
  <c r="J49" i="23"/>
  <c r="M48" i="23"/>
  <c r="M58" i="24"/>
  <c r="M57" i="24"/>
  <c r="M56" i="24"/>
  <c r="M55" i="24"/>
  <c r="M53" i="24"/>
  <c r="J53" i="24"/>
  <c r="J52" i="24"/>
  <c r="M51" i="24"/>
  <c r="J51" i="24"/>
  <c r="J50" i="24"/>
  <c r="J49" i="24"/>
  <c r="J48" i="24"/>
  <c r="M58" i="25"/>
  <c r="J58" i="25"/>
  <c r="J57" i="25"/>
  <c r="M56" i="25"/>
  <c r="J56" i="25"/>
  <c r="M54" i="25"/>
  <c r="J53" i="25"/>
  <c r="J52" i="25"/>
  <c r="J51" i="25"/>
  <c r="J50" i="25"/>
  <c r="J49" i="25"/>
  <c r="M48" i="25"/>
  <c r="J48" i="25"/>
  <c r="J58" i="26"/>
  <c r="M57" i="26"/>
  <c r="J57" i="26"/>
  <c r="M55" i="26"/>
  <c r="J55" i="26"/>
  <c r="J54" i="26"/>
  <c r="J53" i="26"/>
  <c r="M51" i="26"/>
  <c r="J51" i="26"/>
  <c r="J50" i="26"/>
  <c r="M49" i="26"/>
  <c r="J49" i="26"/>
  <c r="J48" i="26"/>
  <c r="M58" i="27"/>
  <c r="J58" i="27"/>
  <c r="J57" i="27"/>
  <c r="M56" i="27"/>
  <c r="J56" i="27"/>
  <c r="M55" i="27"/>
  <c r="J55" i="27"/>
  <c r="M54" i="27"/>
  <c r="J54" i="27"/>
  <c r="M52" i="27"/>
  <c r="J52" i="27"/>
  <c r="M51" i="27"/>
  <c r="J51" i="27"/>
  <c r="M50" i="27"/>
  <c r="J50" i="27"/>
  <c r="M49" i="27"/>
  <c r="J49" i="27"/>
  <c r="M48" i="27"/>
  <c r="J48" i="27"/>
  <c r="M58" i="1"/>
  <c r="M57" i="1"/>
  <c r="M56" i="1"/>
  <c r="M55" i="1"/>
  <c r="M54" i="1"/>
  <c r="M53" i="1"/>
  <c r="M52" i="1"/>
  <c r="M51" i="1"/>
  <c r="M50" i="1"/>
  <c r="M49" i="1"/>
  <c r="M5" i="4"/>
  <c r="M47" i="9"/>
  <c r="M46" i="9"/>
  <c r="M44" i="9"/>
  <c r="M43" i="9"/>
  <c r="M42" i="9"/>
  <c r="M40" i="9"/>
  <c r="M39" i="9"/>
  <c r="M38" i="9"/>
  <c r="M36" i="9"/>
  <c r="M35" i="9"/>
  <c r="M34" i="9"/>
  <c r="M32" i="9"/>
  <c r="M31" i="9"/>
  <c r="M30" i="9"/>
  <c r="M28" i="9"/>
  <c r="M27" i="9"/>
  <c r="M26" i="9"/>
  <c r="M24" i="9"/>
  <c r="M23" i="9"/>
  <c r="M22" i="9"/>
  <c r="M20" i="9"/>
  <c r="M19" i="9"/>
  <c r="M18" i="9"/>
  <c r="M16" i="9"/>
  <c r="J46" i="9"/>
  <c r="J45" i="9"/>
  <c r="J44" i="9"/>
  <c r="J42" i="9"/>
  <c r="J41" i="9"/>
  <c r="J40" i="9"/>
  <c r="J38" i="9"/>
  <c r="J37" i="9"/>
  <c r="J36" i="9"/>
  <c r="J34" i="9"/>
  <c r="J33" i="9"/>
  <c r="J32" i="9"/>
  <c r="J30" i="9"/>
  <c r="J29" i="9"/>
  <c r="J28" i="9"/>
  <c r="J26" i="9"/>
  <c r="J25" i="9"/>
  <c r="J24" i="9"/>
  <c r="J22" i="9"/>
  <c r="J21" i="9"/>
  <c r="J20" i="9"/>
  <c r="J18" i="9"/>
  <c r="J17" i="9"/>
  <c r="J16" i="9"/>
  <c r="J6" i="9"/>
  <c r="J5" i="9"/>
  <c r="M17" i="9" l="1"/>
  <c r="M21" i="9"/>
  <c r="M25" i="9"/>
  <c r="M29" i="9"/>
  <c r="M33" i="9"/>
  <c r="M37" i="9"/>
  <c r="M41" i="9"/>
  <c r="M45" i="9"/>
  <c r="J15" i="9"/>
  <c r="J19" i="9"/>
  <c r="J23" i="9"/>
  <c r="J27" i="9"/>
  <c r="J31" i="9"/>
  <c r="J35" i="9"/>
  <c r="J39" i="9"/>
  <c r="J43" i="9"/>
  <c r="J47" i="9"/>
  <c r="J49" i="10"/>
  <c r="J51" i="10"/>
  <c r="J58" i="1"/>
  <c r="J49" i="1"/>
  <c r="J51" i="1"/>
  <c r="J53" i="1"/>
  <c r="J48" i="1"/>
  <c r="J50" i="1"/>
  <c r="J52" i="1"/>
  <c r="J54" i="1"/>
  <c r="J55" i="1"/>
  <c r="J57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J56" i="4"/>
  <c r="J58" i="17"/>
  <c r="J58" i="16"/>
  <c r="J58" i="14"/>
  <c r="J48" i="13"/>
  <c r="J52" i="13"/>
  <c r="J54" i="13"/>
  <c r="J71" i="1"/>
  <c r="J72" i="1"/>
  <c r="J73" i="1"/>
  <c r="J75" i="1"/>
  <c r="J76" i="1"/>
  <c r="J77" i="1"/>
  <c r="J83" i="1"/>
  <c r="J57" i="18"/>
  <c r="J48" i="17"/>
  <c r="J52" i="4"/>
  <c r="J53" i="4"/>
  <c r="J57" i="4"/>
  <c r="M56" i="4"/>
  <c r="M57" i="4"/>
  <c r="M58" i="4"/>
  <c r="J58" i="18"/>
  <c r="J58" i="13"/>
  <c r="J49" i="12"/>
  <c r="J51" i="12"/>
  <c r="J55" i="12"/>
  <c r="J57" i="12"/>
  <c r="J84" i="4"/>
  <c r="M73" i="4"/>
  <c r="J78" i="4"/>
  <c r="J84" i="1"/>
  <c r="J71" i="4"/>
  <c r="J72" i="4"/>
  <c r="J73" i="4"/>
  <c r="J50" i="17"/>
  <c r="J52" i="17"/>
  <c r="J54" i="17"/>
  <c r="J55" i="17"/>
  <c r="J56" i="17"/>
  <c r="J57" i="17"/>
  <c r="J49" i="16"/>
  <c r="J50" i="16"/>
  <c r="J55" i="16"/>
  <c r="J48" i="15"/>
  <c r="J49" i="15"/>
  <c r="J50" i="15"/>
  <c r="J52" i="15"/>
  <c r="J54" i="15"/>
  <c r="J56" i="15"/>
  <c r="J57" i="15"/>
  <c r="J58" i="15"/>
  <c r="J51" i="14"/>
  <c r="J53" i="14"/>
  <c r="J57" i="14"/>
  <c r="J51" i="13"/>
  <c r="J57" i="13"/>
  <c r="J48" i="12"/>
  <c r="J54" i="12"/>
  <c r="J56" i="12"/>
  <c r="J54" i="25"/>
  <c r="J55" i="23"/>
  <c r="J58" i="23"/>
  <c r="J56" i="10"/>
  <c r="J58" i="10"/>
  <c r="J79" i="1"/>
  <c r="J63" i="4"/>
  <c r="J67" i="4"/>
  <c r="J80" i="1"/>
  <c r="M57" i="27"/>
  <c r="M50" i="26"/>
  <c r="M54" i="26"/>
  <c r="M58" i="26"/>
  <c r="M51" i="25"/>
  <c r="M57" i="25"/>
  <c r="M48" i="24"/>
  <c r="M50" i="24"/>
  <c r="J75" i="4"/>
  <c r="J76" i="4"/>
  <c r="J77" i="4"/>
  <c r="J56" i="1"/>
  <c r="J53" i="27"/>
  <c r="M52" i="26"/>
  <c r="M53" i="26"/>
  <c r="M49" i="25"/>
  <c r="M50" i="25"/>
  <c r="J55" i="25"/>
  <c r="J57" i="23"/>
  <c r="J53" i="10"/>
  <c r="J54" i="10"/>
  <c r="M57" i="10"/>
  <c r="J51" i="19"/>
  <c r="J48" i="18"/>
  <c r="J55" i="18"/>
  <c r="J56" i="18"/>
  <c r="J53" i="17"/>
  <c r="J57" i="16"/>
  <c r="J55" i="15"/>
  <c r="J52" i="14"/>
  <c r="J49" i="13"/>
  <c r="J74" i="1"/>
  <c r="J81" i="1"/>
  <c r="J82" i="1"/>
  <c r="J52" i="26"/>
  <c r="M52" i="25"/>
  <c r="M49" i="24"/>
  <c r="J54" i="24"/>
  <c r="J51" i="23"/>
  <c r="J50" i="11"/>
  <c r="J48" i="10"/>
  <c r="J55" i="10"/>
  <c r="J53" i="19"/>
  <c r="J51" i="16"/>
  <c r="J52" i="16"/>
  <c r="J54" i="14"/>
  <c r="J56" i="13"/>
  <c r="J53" i="12"/>
  <c r="J48" i="4"/>
  <c r="M48" i="1"/>
  <c r="M53" i="27"/>
  <c r="M48" i="26"/>
  <c r="M56" i="26"/>
  <c r="M53" i="25"/>
  <c r="J56" i="24"/>
  <c r="J57" i="24"/>
  <c r="J51" i="22"/>
  <c r="J56" i="28"/>
  <c r="J50" i="10"/>
  <c r="J57" i="10"/>
  <c r="J49" i="17"/>
  <c r="J53" i="16"/>
  <c r="J55" i="14"/>
  <c r="J50" i="13"/>
  <c r="J78" i="1"/>
  <c r="J56" i="26"/>
  <c r="M55" i="25"/>
  <c r="M52" i="24"/>
  <c r="J58" i="24"/>
  <c r="M51" i="23"/>
  <c r="J52" i="22"/>
  <c r="J49" i="28"/>
  <c r="J54" i="11"/>
  <c r="J56" i="19"/>
  <c r="J53" i="18"/>
  <c r="J49" i="14"/>
  <c r="J49" i="4"/>
  <c r="J61" i="4"/>
  <c r="M71" i="4"/>
  <c r="M81" i="4"/>
  <c r="M54" i="24"/>
  <c r="J48" i="23"/>
  <c r="J56" i="23"/>
  <c r="J53" i="22"/>
  <c r="J50" i="28"/>
  <c r="J58" i="28"/>
  <c r="J55" i="11"/>
  <c r="J52" i="10"/>
  <c r="J49" i="19"/>
  <c r="J57" i="19"/>
  <c r="J54" i="18"/>
  <c r="J51" i="17"/>
  <c r="J48" i="16"/>
  <c r="J56" i="16"/>
  <c r="J53" i="15"/>
  <c r="J50" i="14"/>
  <c r="J55" i="13"/>
  <c r="J52" i="12"/>
  <c r="J55" i="24"/>
  <c r="J52" i="23"/>
  <c r="J49" i="22"/>
  <c r="J57" i="22"/>
  <c r="J54" i="28"/>
  <c r="J51" i="11"/>
  <c r="J50" i="18"/>
  <c r="J54" i="16"/>
  <c r="J51" i="15"/>
  <c r="J48" i="14"/>
  <c r="J56" i="14"/>
  <c r="J53" i="13"/>
  <c r="J50" i="12"/>
  <c r="J58" i="12"/>
  <c r="J50" i="4"/>
  <c r="J54" i="4"/>
  <c r="J58" i="4"/>
  <c r="C48" i="4" l="1"/>
  <c r="C48" i="9"/>
  <c r="C48" i="12"/>
  <c r="C48" i="13"/>
  <c r="C48" i="14"/>
  <c r="C48" i="15"/>
  <c r="C48" i="16"/>
  <c r="C48" i="17"/>
  <c r="C48" i="18"/>
  <c r="C48" i="19"/>
  <c r="C48" i="10"/>
  <c r="C48" i="11"/>
  <c r="C48" i="28"/>
  <c r="C48" i="22"/>
  <c r="C48" i="23"/>
  <c r="C48" i="24"/>
  <c r="C48" i="25"/>
  <c r="C48" i="26"/>
  <c r="C48" i="27"/>
  <c r="J13" i="12" l="1"/>
  <c r="M86" i="4" l="1"/>
  <c r="J86" i="4"/>
  <c r="M69" i="4"/>
  <c r="M67" i="4"/>
  <c r="M65" i="4"/>
  <c r="M64" i="4"/>
  <c r="M62" i="4"/>
  <c r="M60" i="4"/>
  <c r="M47" i="4"/>
  <c r="J46" i="4"/>
  <c r="J45" i="4"/>
  <c r="M44" i="4"/>
  <c r="J44" i="4"/>
  <c r="M43" i="4"/>
  <c r="J43" i="4"/>
  <c r="M42" i="4"/>
  <c r="J42" i="4"/>
  <c r="M41" i="4"/>
  <c r="J41" i="4"/>
  <c r="J40" i="4"/>
  <c r="M39" i="4"/>
  <c r="J39" i="4"/>
  <c r="J38" i="4"/>
  <c r="J59" i="12"/>
  <c r="J46" i="12"/>
  <c r="J42" i="12"/>
  <c r="J40" i="12"/>
  <c r="J38" i="12"/>
  <c r="J32" i="12"/>
  <c r="J30" i="12"/>
  <c r="J26" i="12"/>
  <c r="J24" i="12"/>
  <c r="J22" i="12"/>
  <c r="J16" i="12"/>
  <c r="J14" i="12"/>
  <c r="J10" i="12"/>
  <c r="J8" i="12"/>
  <c r="J6" i="12"/>
  <c r="M59" i="12"/>
  <c r="M47" i="12"/>
  <c r="M46" i="12"/>
  <c r="M45" i="12"/>
  <c r="M44" i="12"/>
  <c r="J44" i="12"/>
  <c r="M43" i="12"/>
  <c r="M42" i="12"/>
  <c r="M41" i="12"/>
  <c r="M40" i="12"/>
  <c r="M39" i="12"/>
  <c r="M38" i="12"/>
  <c r="M37" i="12"/>
  <c r="M36" i="12"/>
  <c r="J36" i="12"/>
  <c r="M35" i="12"/>
  <c r="M34" i="12"/>
  <c r="J34" i="12"/>
  <c r="M33" i="12"/>
  <c r="M32" i="12"/>
  <c r="M31" i="12"/>
  <c r="M30" i="12"/>
  <c r="M29" i="12"/>
  <c r="M28" i="12"/>
  <c r="J28" i="12"/>
  <c r="M27" i="12"/>
  <c r="M26" i="12"/>
  <c r="M25" i="12"/>
  <c r="M24" i="12"/>
  <c r="M23" i="12"/>
  <c r="M22" i="12"/>
  <c r="M21" i="12"/>
  <c r="M20" i="12"/>
  <c r="J20" i="12"/>
  <c r="M19" i="12"/>
  <c r="M18" i="12"/>
  <c r="J18" i="12"/>
  <c r="M17" i="12"/>
  <c r="M16" i="12"/>
  <c r="M15" i="12"/>
  <c r="M14" i="12"/>
  <c r="M13" i="12"/>
  <c r="M12" i="12"/>
  <c r="J12" i="12"/>
  <c r="M11" i="12"/>
  <c r="M10" i="12"/>
  <c r="M9" i="12"/>
  <c r="M8" i="12"/>
  <c r="M7" i="12"/>
  <c r="M6" i="12"/>
  <c r="M5" i="12"/>
  <c r="M14" i="9"/>
  <c r="J13" i="9"/>
  <c r="M11" i="9"/>
  <c r="J11" i="9"/>
  <c r="M9" i="9"/>
  <c r="J7" i="9"/>
  <c r="M6" i="9"/>
  <c r="J14" i="9"/>
  <c r="J12" i="9"/>
  <c r="J10" i="9"/>
  <c r="J8" i="9"/>
  <c r="M86" i="1"/>
  <c r="M85" i="1"/>
  <c r="J85" i="1"/>
  <c r="M70" i="1"/>
  <c r="M69" i="1"/>
  <c r="M68" i="1"/>
  <c r="M67" i="1"/>
  <c r="M66" i="1"/>
  <c r="M65" i="1"/>
  <c r="M64" i="1"/>
  <c r="M62" i="1"/>
  <c r="M60" i="1"/>
  <c r="M59" i="1"/>
  <c r="J59" i="1"/>
  <c r="M47" i="1"/>
  <c r="J46" i="1"/>
  <c r="M45" i="1"/>
  <c r="J44" i="1"/>
  <c r="M43" i="1"/>
  <c r="M42" i="1"/>
  <c r="J42" i="1"/>
  <c r="M41" i="1"/>
  <c r="M40" i="1"/>
  <c r="J40" i="1"/>
  <c r="M38" i="1"/>
  <c r="J38" i="1"/>
  <c r="M37" i="1"/>
  <c r="M36" i="1"/>
  <c r="M35" i="1"/>
  <c r="M34" i="1"/>
  <c r="M33" i="1"/>
  <c r="M32" i="1"/>
  <c r="J32" i="1"/>
  <c r="M31" i="1"/>
  <c r="M30" i="1"/>
  <c r="J30" i="1"/>
  <c r="M29" i="1"/>
  <c r="J28" i="1"/>
  <c r="M27" i="1"/>
  <c r="M26" i="1"/>
  <c r="J26" i="1"/>
  <c r="M24" i="1"/>
  <c r="J24" i="1"/>
  <c r="M22" i="1"/>
  <c r="J22" i="1"/>
  <c r="M21" i="1"/>
  <c r="M20" i="1"/>
  <c r="J20" i="1"/>
  <c r="M19" i="1"/>
  <c r="M18" i="1"/>
  <c r="J18" i="1"/>
  <c r="M17" i="1"/>
  <c r="M16" i="1"/>
  <c r="J16" i="1"/>
  <c r="M15" i="1"/>
  <c r="J14" i="1"/>
  <c r="M13" i="1"/>
  <c r="J12" i="1"/>
  <c r="M11" i="1"/>
  <c r="M10" i="1"/>
  <c r="J10" i="1"/>
  <c r="M9" i="1"/>
  <c r="M8" i="1"/>
  <c r="J8" i="1"/>
  <c r="M6" i="1"/>
  <c r="J6" i="1"/>
  <c r="M5" i="1"/>
  <c r="M63" i="1"/>
  <c r="M61" i="1"/>
  <c r="M46" i="1"/>
  <c r="M44" i="1"/>
  <c r="M39" i="1"/>
  <c r="J36" i="1"/>
  <c r="J34" i="1"/>
  <c r="M28" i="1"/>
  <c r="M25" i="1"/>
  <c r="M23" i="1"/>
  <c r="M14" i="1"/>
  <c r="M12" i="1"/>
  <c r="M7" i="1"/>
  <c r="M86" i="27"/>
  <c r="M85" i="27"/>
  <c r="M59" i="27"/>
  <c r="M47" i="27"/>
  <c r="J47" i="27"/>
  <c r="M46" i="27"/>
  <c r="M45" i="27"/>
  <c r="J45" i="27"/>
  <c r="M44" i="27"/>
  <c r="M43" i="27"/>
  <c r="J43" i="27"/>
  <c r="M42" i="27"/>
  <c r="M41" i="27"/>
  <c r="J41" i="27"/>
  <c r="M40" i="27"/>
  <c r="M39" i="27"/>
  <c r="J39" i="27"/>
  <c r="M38" i="27"/>
  <c r="M37" i="27"/>
  <c r="J37" i="27"/>
  <c r="M36" i="27"/>
  <c r="M35" i="27"/>
  <c r="J35" i="27"/>
  <c r="M34" i="27"/>
  <c r="M33" i="27"/>
  <c r="J33" i="27"/>
  <c r="M32" i="27"/>
  <c r="M31" i="27"/>
  <c r="J31" i="27"/>
  <c r="M30" i="27"/>
  <c r="M29" i="27"/>
  <c r="J29" i="27"/>
  <c r="M28" i="27"/>
  <c r="M27" i="27"/>
  <c r="J27" i="27"/>
  <c r="M26" i="27"/>
  <c r="M25" i="27"/>
  <c r="J25" i="27"/>
  <c r="M24" i="27"/>
  <c r="M23" i="27"/>
  <c r="J23" i="27"/>
  <c r="M22" i="27"/>
  <c r="M21" i="27"/>
  <c r="J21" i="27"/>
  <c r="M20" i="27"/>
  <c r="M19" i="27"/>
  <c r="J19" i="27"/>
  <c r="M18" i="27"/>
  <c r="M17" i="27"/>
  <c r="J17" i="27"/>
  <c r="M16" i="27"/>
  <c r="M15" i="27"/>
  <c r="J15" i="27"/>
  <c r="M14" i="27"/>
  <c r="M13" i="27"/>
  <c r="J13" i="27"/>
  <c r="M12" i="27"/>
  <c r="M11" i="27"/>
  <c r="J11" i="27"/>
  <c r="M10" i="27"/>
  <c r="M9" i="27"/>
  <c r="J9" i="27"/>
  <c r="M8" i="27"/>
  <c r="M7" i="27"/>
  <c r="J7" i="27"/>
  <c r="M6" i="27"/>
  <c r="M5" i="27"/>
  <c r="J5" i="27"/>
  <c r="J85" i="27"/>
  <c r="J59" i="27"/>
  <c r="J46" i="27"/>
  <c r="J44" i="27"/>
  <c r="J42" i="27"/>
  <c r="J40" i="27"/>
  <c r="J38" i="27"/>
  <c r="J36" i="27"/>
  <c r="J34" i="27"/>
  <c r="J32" i="27"/>
  <c r="J30" i="27"/>
  <c r="J28" i="27"/>
  <c r="J26" i="27"/>
  <c r="J24" i="27"/>
  <c r="J22" i="27"/>
  <c r="J20" i="27"/>
  <c r="J18" i="27"/>
  <c r="J16" i="27"/>
  <c r="J14" i="27"/>
  <c r="J12" i="27"/>
  <c r="J10" i="27"/>
  <c r="J8" i="27"/>
  <c r="J6" i="27"/>
  <c r="J86" i="26"/>
  <c r="M85" i="26"/>
  <c r="J85" i="26"/>
  <c r="M59" i="26"/>
  <c r="J59" i="26"/>
  <c r="M47" i="26"/>
  <c r="J47" i="26"/>
  <c r="M46" i="26"/>
  <c r="M45" i="26"/>
  <c r="J45" i="26"/>
  <c r="M44" i="26"/>
  <c r="M43" i="26"/>
  <c r="J43" i="26"/>
  <c r="J42" i="26"/>
  <c r="M41" i="26"/>
  <c r="J41" i="26"/>
  <c r="M39" i="26"/>
  <c r="J39" i="26"/>
  <c r="M38" i="26"/>
  <c r="J37" i="26"/>
  <c r="M36" i="26"/>
  <c r="M35" i="26"/>
  <c r="J35" i="26"/>
  <c r="M34" i="26"/>
  <c r="J34" i="26"/>
  <c r="M33" i="26"/>
  <c r="J33" i="26"/>
  <c r="M31" i="26"/>
  <c r="J31" i="26"/>
  <c r="M30" i="26"/>
  <c r="M29" i="26"/>
  <c r="J29" i="26"/>
  <c r="M28" i="26"/>
  <c r="J27" i="26"/>
  <c r="M26" i="26"/>
  <c r="J26" i="26"/>
  <c r="M25" i="26"/>
  <c r="J25" i="26"/>
  <c r="M24" i="26"/>
  <c r="M23" i="26"/>
  <c r="J23" i="26"/>
  <c r="M22" i="26"/>
  <c r="M21" i="26"/>
  <c r="J21" i="26"/>
  <c r="M20" i="26"/>
  <c r="J19" i="26"/>
  <c r="J18" i="26"/>
  <c r="M17" i="26"/>
  <c r="J17" i="26"/>
  <c r="M16" i="26"/>
  <c r="M15" i="26"/>
  <c r="J15" i="26"/>
  <c r="M14" i="26"/>
  <c r="J13" i="26"/>
  <c r="M12" i="26"/>
  <c r="M11" i="26"/>
  <c r="J11" i="26"/>
  <c r="J10" i="26"/>
  <c r="M9" i="26"/>
  <c r="J9" i="26"/>
  <c r="M7" i="26"/>
  <c r="J7" i="26"/>
  <c r="M6" i="26"/>
  <c r="J5" i="26"/>
  <c r="M86" i="26"/>
  <c r="J46" i="26"/>
  <c r="J44" i="26"/>
  <c r="M42" i="26"/>
  <c r="M40" i="26"/>
  <c r="J40" i="26"/>
  <c r="J38" i="26"/>
  <c r="M37" i="26"/>
  <c r="J36" i="26"/>
  <c r="M32" i="26"/>
  <c r="J32" i="26"/>
  <c r="J30" i="26"/>
  <c r="J28" i="26"/>
  <c r="M27" i="26"/>
  <c r="J24" i="26"/>
  <c r="J22" i="26"/>
  <c r="J20" i="26"/>
  <c r="M19" i="26"/>
  <c r="M18" i="26"/>
  <c r="J16" i="26"/>
  <c r="J14" i="26"/>
  <c r="M13" i="26"/>
  <c r="J12" i="26"/>
  <c r="M10" i="26"/>
  <c r="M8" i="26"/>
  <c r="J8" i="26"/>
  <c r="J6" i="26"/>
  <c r="M5" i="26"/>
  <c r="M86" i="25"/>
  <c r="J86" i="25"/>
  <c r="J85" i="25"/>
  <c r="M59" i="25"/>
  <c r="J59" i="25"/>
  <c r="J47" i="25"/>
  <c r="M45" i="25"/>
  <c r="J45" i="25"/>
  <c r="J44" i="25"/>
  <c r="J43" i="25"/>
  <c r="M42" i="25"/>
  <c r="J42" i="25"/>
  <c r="J41" i="25"/>
  <c r="J40" i="25"/>
  <c r="J39" i="25"/>
  <c r="M37" i="25"/>
  <c r="J37" i="25"/>
  <c r="J36" i="25"/>
  <c r="J35" i="25"/>
  <c r="M34" i="25"/>
  <c r="J34" i="25"/>
  <c r="J33" i="25"/>
  <c r="J32" i="25"/>
  <c r="J31" i="25"/>
  <c r="M29" i="25"/>
  <c r="J29" i="25"/>
  <c r="J28" i="25"/>
  <c r="J27" i="25"/>
  <c r="M26" i="25"/>
  <c r="J26" i="25"/>
  <c r="J25" i="25"/>
  <c r="J24" i="25"/>
  <c r="J23" i="25"/>
  <c r="M21" i="25"/>
  <c r="J21" i="25"/>
  <c r="J20" i="25"/>
  <c r="J19" i="25"/>
  <c r="M18" i="25"/>
  <c r="J18" i="25"/>
  <c r="J17" i="25"/>
  <c r="J16" i="25"/>
  <c r="J15" i="25"/>
  <c r="M13" i="25"/>
  <c r="J13" i="25"/>
  <c r="J12" i="25"/>
  <c r="J11" i="25"/>
  <c r="M10" i="25"/>
  <c r="J10" i="25"/>
  <c r="J9" i="25"/>
  <c r="J8" i="25"/>
  <c r="J7" i="25"/>
  <c r="M5" i="25"/>
  <c r="J5" i="25"/>
  <c r="M85" i="25"/>
  <c r="M47" i="25"/>
  <c r="M46" i="25"/>
  <c r="J46" i="25"/>
  <c r="M44" i="25"/>
  <c r="M43" i="25"/>
  <c r="M41" i="25"/>
  <c r="M40" i="25"/>
  <c r="M39" i="25"/>
  <c r="M38" i="25"/>
  <c r="J38" i="25"/>
  <c r="M36" i="25"/>
  <c r="M35" i="25"/>
  <c r="M33" i="25"/>
  <c r="M32" i="25"/>
  <c r="M31" i="25"/>
  <c r="M30" i="25"/>
  <c r="J30" i="25"/>
  <c r="M28" i="25"/>
  <c r="M27" i="25"/>
  <c r="M25" i="25"/>
  <c r="M24" i="25"/>
  <c r="M23" i="25"/>
  <c r="M22" i="25"/>
  <c r="J22" i="25"/>
  <c r="M20" i="25"/>
  <c r="M19" i="25"/>
  <c r="M17" i="25"/>
  <c r="M16" i="25"/>
  <c r="M15" i="25"/>
  <c r="M14" i="25"/>
  <c r="J14" i="25"/>
  <c r="M12" i="25"/>
  <c r="M11" i="25"/>
  <c r="M9" i="25"/>
  <c r="M8" i="25"/>
  <c r="M7" i="25"/>
  <c r="M6" i="25"/>
  <c r="J6" i="25"/>
  <c r="J59" i="24"/>
  <c r="J42" i="24"/>
  <c r="J34" i="24"/>
  <c r="J26" i="24"/>
  <c r="J23" i="24"/>
  <c r="J21" i="24"/>
  <c r="J20" i="24"/>
  <c r="M19" i="24"/>
  <c r="J19" i="24"/>
  <c r="J18" i="24"/>
  <c r="M17" i="24"/>
  <c r="J17" i="24"/>
  <c r="M16" i="24"/>
  <c r="M15" i="24"/>
  <c r="J15" i="24"/>
  <c r="M14" i="24"/>
  <c r="J13" i="24"/>
  <c r="M12" i="24"/>
  <c r="J12" i="24"/>
  <c r="M11" i="24"/>
  <c r="J11" i="24"/>
  <c r="J10" i="24"/>
  <c r="M9" i="24"/>
  <c r="J9" i="24"/>
  <c r="M8" i="24"/>
  <c r="M7" i="24"/>
  <c r="J7" i="24"/>
  <c r="M6" i="24"/>
  <c r="J5" i="24"/>
  <c r="M86" i="24"/>
  <c r="M85" i="24"/>
  <c r="J85" i="24"/>
  <c r="M59" i="24"/>
  <c r="M47" i="24"/>
  <c r="M46" i="24"/>
  <c r="J46" i="24"/>
  <c r="M45" i="24"/>
  <c r="M44" i="24"/>
  <c r="J44" i="24"/>
  <c r="M43" i="24"/>
  <c r="M42" i="24"/>
  <c r="M41" i="24"/>
  <c r="M40" i="24"/>
  <c r="J40" i="24"/>
  <c r="M39" i="24"/>
  <c r="M38" i="24"/>
  <c r="J38" i="24"/>
  <c r="M37" i="24"/>
  <c r="M36" i="24"/>
  <c r="J36" i="24"/>
  <c r="M35" i="24"/>
  <c r="M34" i="24"/>
  <c r="M33" i="24"/>
  <c r="M32" i="24"/>
  <c r="J32" i="24"/>
  <c r="M31" i="24"/>
  <c r="M30" i="24"/>
  <c r="J30" i="24"/>
  <c r="M29" i="24"/>
  <c r="M28" i="24"/>
  <c r="J28" i="24"/>
  <c r="M27" i="24"/>
  <c r="M26" i="24"/>
  <c r="M25" i="24"/>
  <c r="M24" i="24"/>
  <c r="J24" i="24"/>
  <c r="M23" i="24"/>
  <c r="M22" i="24"/>
  <c r="J22" i="24"/>
  <c r="M21" i="24"/>
  <c r="M20" i="24"/>
  <c r="M18" i="24"/>
  <c r="J16" i="24"/>
  <c r="J14" i="24"/>
  <c r="M13" i="24"/>
  <c r="M10" i="24"/>
  <c r="J8" i="24"/>
  <c r="J6" i="24"/>
  <c r="M5" i="24"/>
  <c r="J86" i="23"/>
  <c r="J59" i="23"/>
  <c r="J47" i="23"/>
  <c r="J45" i="23"/>
  <c r="J43" i="23"/>
  <c r="J42" i="23"/>
  <c r="J41" i="23"/>
  <c r="J40" i="23"/>
  <c r="J39" i="23"/>
  <c r="J38" i="23"/>
  <c r="J37" i="23"/>
  <c r="J35" i="23"/>
  <c r="J34" i="23"/>
  <c r="J33" i="23"/>
  <c r="J32" i="23"/>
  <c r="J31" i="23"/>
  <c r="J29" i="23"/>
  <c r="J27" i="23"/>
  <c r="J26" i="23"/>
  <c r="J25" i="23"/>
  <c r="J24" i="23"/>
  <c r="J23" i="23"/>
  <c r="J22" i="23"/>
  <c r="J21" i="23"/>
  <c r="J20" i="23"/>
  <c r="J19" i="23"/>
  <c r="J18" i="23"/>
  <c r="J17" i="23"/>
  <c r="J16" i="23"/>
  <c r="J15" i="23"/>
  <c r="J13" i="23"/>
  <c r="J11" i="23"/>
  <c r="J10" i="23"/>
  <c r="J9" i="23"/>
  <c r="J8" i="23"/>
  <c r="J7" i="23"/>
  <c r="J6" i="23"/>
  <c r="J5" i="23"/>
  <c r="M86" i="23"/>
  <c r="M85" i="23"/>
  <c r="J85" i="23"/>
  <c r="M59" i="23"/>
  <c r="M47" i="23"/>
  <c r="M46" i="23"/>
  <c r="J46" i="23"/>
  <c r="M45" i="23"/>
  <c r="M44" i="23"/>
  <c r="J44" i="23"/>
  <c r="M43" i="23"/>
  <c r="M42" i="23"/>
  <c r="M41" i="23"/>
  <c r="M40" i="23"/>
  <c r="M39" i="23"/>
  <c r="M38" i="23"/>
  <c r="M37" i="23"/>
  <c r="M36" i="23"/>
  <c r="J36" i="23"/>
  <c r="M35" i="23"/>
  <c r="M34" i="23"/>
  <c r="M33" i="23"/>
  <c r="M32" i="23"/>
  <c r="M31" i="23"/>
  <c r="M30" i="23"/>
  <c r="J30" i="23"/>
  <c r="M29" i="23"/>
  <c r="M28" i="23"/>
  <c r="J28" i="23"/>
  <c r="M27" i="23"/>
  <c r="M26" i="23"/>
  <c r="M25" i="23"/>
  <c r="M24" i="23"/>
  <c r="M23" i="23"/>
  <c r="M22" i="23"/>
  <c r="M21" i="23"/>
  <c r="M20" i="23"/>
  <c r="M19" i="23"/>
  <c r="M18" i="23"/>
  <c r="M17" i="23"/>
  <c r="M16" i="23"/>
  <c r="M15" i="23"/>
  <c r="M14" i="23"/>
  <c r="J14" i="23"/>
  <c r="M13" i="23"/>
  <c r="M12" i="23"/>
  <c r="J12" i="23"/>
  <c r="M11" i="23"/>
  <c r="M10" i="23"/>
  <c r="M9" i="23"/>
  <c r="M8" i="23"/>
  <c r="M7" i="23"/>
  <c r="M6" i="23"/>
  <c r="M5" i="23"/>
  <c r="M86" i="22"/>
  <c r="M59" i="22"/>
  <c r="J46" i="22"/>
  <c r="M45" i="22"/>
  <c r="M43" i="22"/>
  <c r="M42" i="22"/>
  <c r="M40" i="22"/>
  <c r="J40" i="22"/>
  <c r="J38" i="22"/>
  <c r="M37" i="22"/>
  <c r="M35" i="22"/>
  <c r="M34" i="22"/>
  <c r="M32" i="22"/>
  <c r="J32" i="22"/>
  <c r="J30" i="22"/>
  <c r="M29" i="22"/>
  <c r="M28" i="22"/>
  <c r="M27" i="22"/>
  <c r="M26" i="22"/>
  <c r="M24" i="22"/>
  <c r="J24" i="22"/>
  <c r="M23" i="22"/>
  <c r="J22" i="22"/>
  <c r="M21" i="22"/>
  <c r="M19" i="22"/>
  <c r="M18" i="22"/>
  <c r="M16" i="22"/>
  <c r="J16" i="22"/>
  <c r="J14" i="22"/>
  <c r="M13" i="22"/>
  <c r="M12" i="22"/>
  <c r="M11" i="22"/>
  <c r="M10" i="22"/>
  <c r="M8" i="22"/>
  <c r="J8" i="22"/>
  <c r="M7" i="22"/>
  <c r="M6" i="22"/>
  <c r="J6" i="22"/>
  <c r="M5" i="22"/>
  <c r="M85" i="22"/>
  <c r="J85" i="22"/>
  <c r="J59" i="22"/>
  <c r="M47" i="22"/>
  <c r="M46" i="22"/>
  <c r="M44" i="22"/>
  <c r="J44" i="22"/>
  <c r="J42" i="22"/>
  <c r="M41" i="22"/>
  <c r="M39" i="22"/>
  <c r="M38" i="22"/>
  <c r="M36" i="22"/>
  <c r="J36" i="22"/>
  <c r="J34" i="22"/>
  <c r="M33" i="22"/>
  <c r="M31" i="22"/>
  <c r="M30" i="22"/>
  <c r="J28" i="22"/>
  <c r="J26" i="22"/>
  <c r="M25" i="22"/>
  <c r="M22" i="22"/>
  <c r="M20" i="22"/>
  <c r="J20" i="22"/>
  <c r="J18" i="22"/>
  <c r="M17" i="22"/>
  <c r="M15" i="22"/>
  <c r="M14" i="22"/>
  <c r="J12" i="22"/>
  <c r="J10" i="22"/>
  <c r="M9" i="22"/>
  <c r="M85" i="28"/>
  <c r="M59" i="28"/>
  <c r="M47" i="28"/>
  <c r="J47" i="28"/>
  <c r="J45" i="28"/>
  <c r="M44" i="28"/>
  <c r="J43" i="28"/>
  <c r="M42" i="28"/>
  <c r="J41" i="28"/>
  <c r="M39" i="28"/>
  <c r="J39" i="28"/>
  <c r="J37" i="28"/>
  <c r="M36" i="28"/>
  <c r="J35" i="28"/>
  <c r="M34" i="28"/>
  <c r="J33" i="28"/>
  <c r="M31" i="28"/>
  <c r="J31" i="28"/>
  <c r="J29" i="28"/>
  <c r="M28" i="28"/>
  <c r="J27" i="28"/>
  <c r="M26" i="28"/>
  <c r="J25" i="28"/>
  <c r="M23" i="28"/>
  <c r="J23" i="28"/>
  <c r="J21" i="28"/>
  <c r="M20" i="28"/>
  <c r="J19" i="28"/>
  <c r="M18" i="28"/>
  <c r="J17" i="28"/>
  <c r="M15" i="28"/>
  <c r="J15" i="28"/>
  <c r="J13" i="28"/>
  <c r="M12" i="28"/>
  <c r="J11" i="28"/>
  <c r="M10" i="28"/>
  <c r="J9" i="28"/>
  <c r="M7" i="28"/>
  <c r="J7" i="28"/>
  <c r="J5" i="28"/>
  <c r="M86" i="28"/>
  <c r="J85" i="28"/>
  <c r="J59" i="28"/>
  <c r="J46" i="28"/>
  <c r="M45" i="28"/>
  <c r="J44" i="28"/>
  <c r="J42" i="28"/>
  <c r="J40" i="28"/>
  <c r="J38" i="28"/>
  <c r="M37" i="28"/>
  <c r="J36" i="28"/>
  <c r="J34" i="28"/>
  <c r="J32" i="28"/>
  <c r="J30" i="28"/>
  <c r="M29" i="28"/>
  <c r="J28" i="28"/>
  <c r="J26" i="28"/>
  <c r="J24" i="28"/>
  <c r="J22" i="28"/>
  <c r="M21" i="28"/>
  <c r="J20" i="28"/>
  <c r="J18" i="28"/>
  <c r="J16" i="28"/>
  <c r="J14" i="28"/>
  <c r="M13" i="28"/>
  <c r="J12" i="28"/>
  <c r="J10" i="28"/>
  <c r="J8" i="28"/>
  <c r="J6" i="28"/>
  <c r="M5" i="28"/>
  <c r="J86" i="11"/>
  <c r="M85" i="11"/>
  <c r="J85" i="11"/>
  <c r="J59" i="11"/>
  <c r="M47" i="11"/>
  <c r="J47" i="11"/>
  <c r="M46" i="11"/>
  <c r="J46" i="11"/>
  <c r="M45" i="11"/>
  <c r="J45" i="11"/>
  <c r="M44" i="11"/>
  <c r="J44" i="11"/>
  <c r="J43" i="11"/>
  <c r="J42" i="11"/>
  <c r="M41" i="11"/>
  <c r="J41" i="11"/>
  <c r="M40" i="11"/>
  <c r="J40" i="11"/>
  <c r="M39" i="11"/>
  <c r="J39" i="11"/>
  <c r="M38" i="11"/>
  <c r="J37" i="11"/>
  <c r="M36" i="11"/>
  <c r="J36" i="11"/>
  <c r="M35" i="11"/>
  <c r="J35" i="11"/>
  <c r="M34" i="11"/>
  <c r="J34" i="11"/>
  <c r="M33" i="11"/>
  <c r="J33" i="11"/>
  <c r="J32" i="11"/>
  <c r="M31" i="11"/>
  <c r="J31" i="11"/>
  <c r="M30" i="11"/>
  <c r="J30" i="11"/>
  <c r="M29" i="11"/>
  <c r="J29" i="11"/>
  <c r="M28" i="11"/>
  <c r="J28" i="11"/>
  <c r="J27" i="11"/>
  <c r="J26" i="11"/>
  <c r="M25" i="11"/>
  <c r="J25" i="11"/>
  <c r="M24" i="11"/>
  <c r="J24" i="11"/>
  <c r="M23" i="11"/>
  <c r="J23" i="11"/>
  <c r="M22" i="11"/>
  <c r="J21" i="11"/>
  <c r="M20" i="11"/>
  <c r="J20" i="11"/>
  <c r="M19" i="11"/>
  <c r="J19" i="11"/>
  <c r="M18" i="11"/>
  <c r="J18" i="11"/>
  <c r="M17" i="11"/>
  <c r="J17" i="11"/>
  <c r="J16" i="11"/>
  <c r="M15" i="11"/>
  <c r="J15" i="11"/>
  <c r="M14" i="11"/>
  <c r="J14" i="11"/>
  <c r="M13" i="11"/>
  <c r="J13" i="11"/>
  <c r="M12" i="11"/>
  <c r="J12" i="11"/>
  <c r="J11" i="11"/>
  <c r="J10" i="11"/>
  <c r="M9" i="11"/>
  <c r="J9" i="11"/>
  <c r="M8" i="11"/>
  <c r="J8" i="11"/>
  <c r="M7" i="11"/>
  <c r="J7" i="11"/>
  <c r="M6" i="11"/>
  <c r="J6" i="11"/>
  <c r="J5" i="11"/>
  <c r="M86" i="11"/>
  <c r="M59" i="11"/>
  <c r="M43" i="11"/>
  <c r="M42" i="11"/>
  <c r="J38" i="11"/>
  <c r="M37" i="11"/>
  <c r="M32" i="11"/>
  <c r="M27" i="11"/>
  <c r="M26" i="11"/>
  <c r="J22" i="11"/>
  <c r="M21" i="11"/>
  <c r="M16" i="11"/>
  <c r="M11" i="11"/>
  <c r="M10" i="11"/>
  <c r="M5" i="11"/>
  <c r="J38" i="10"/>
  <c r="J22" i="10"/>
  <c r="J6" i="10"/>
  <c r="M86" i="10"/>
  <c r="M85" i="10"/>
  <c r="J85" i="10"/>
  <c r="M59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J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J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86" i="19"/>
  <c r="M85" i="19"/>
  <c r="M59" i="19"/>
  <c r="J59" i="19"/>
  <c r="M47" i="19"/>
  <c r="J46" i="19"/>
  <c r="M45" i="19"/>
  <c r="J44" i="19"/>
  <c r="M43" i="19"/>
  <c r="M42" i="19"/>
  <c r="J42" i="19"/>
  <c r="M40" i="19"/>
  <c r="J40" i="19"/>
  <c r="M38" i="19"/>
  <c r="J38" i="19"/>
  <c r="M37" i="19"/>
  <c r="M36" i="19"/>
  <c r="M35" i="19"/>
  <c r="M34" i="19"/>
  <c r="M33" i="19"/>
  <c r="M32" i="19"/>
  <c r="J32" i="19"/>
  <c r="M31" i="19"/>
  <c r="J30" i="19"/>
  <c r="M29" i="19"/>
  <c r="J28" i="19"/>
  <c r="M27" i="19"/>
  <c r="M26" i="19"/>
  <c r="J26" i="19"/>
  <c r="M24" i="19"/>
  <c r="J24" i="19"/>
  <c r="M22" i="19"/>
  <c r="J22" i="19"/>
  <c r="M21" i="19"/>
  <c r="M20" i="19"/>
  <c r="M19" i="19"/>
  <c r="M18" i="19"/>
  <c r="M17" i="19"/>
  <c r="M16" i="19"/>
  <c r="J16" i="19"/>
  <c r="M15" i="19"/>
  <c r="J14" i="19"/>
  <c r="M13" i="19"/>
  <c r="J12" i="19"/>
  <c r="M11" i="19"/>
  <c r="M10" i="19"/>
  <c r="J10" i="19"/>
  <c r="M8" i="19"/>
  <c r="M6" i="19"/>
  <c r="J6" i="19"/>
  <c r="M5" i="19"/>
  <c r="J85" i="19"/>
  <c r="M46" i="19"/>
  <c r="M44" i="19"/>
  <c r="M41" i="19"/>
  <c r="M39" i="19"/>
  <c r="J36" i="19"/>
  <c r="J34" i="19"/>
  <c r="M30" i="19"/>
  <c r="M28" i="19"/>
  <c r="M25" i="19"/>
  <c r="M23" i="19"/>
  <c r="J20" i="19"/>
  <c r="J18" i="19"/>
  <c r="M14" i="19"/>
  <c r="M12" i="19"/>
  <c r="M9" i="19"/>
  <c r="M7" i="19"/>
  <c r="M86" i="18"/>
  <c r="M59" i="18"/>
  <c r="J46" i="18"/>
  <c r="M45" i="18"/>
  <c r="M43" i="18"/>
  <c r="M42" i="18"/>
  <c r="M40" i="18"/>
  <c r="J40" i="18"/>
  <c r="M38" i="18"/>
  <c r="J38" i="18"/>
  <c r="M37" i="18"/>
  <c r="M35" i="18"/>
  <c r="M34" i="18"/>
  <c r="M33" i="18"/>
  <c r="M32" i="18"/>
  <c r="J32" i="18"/>
  <c r="J30" i="18"/>
  <c r="M29" i="18"/>
  <c r="M27" i="18"/>
  <c r="M26" i="18"/>
  <c r="M24" i="18"/>
  <c r="J24" i="18"/>
  <c r="M22" i="18"/>
  <c r="J22" i="18"/>
  <c r="M21" i="18"/>
  <c r="M19" i="18"/>
  <c r="M18" i="18"/>
  <c r="M17" i="18"/>
  <c r="M16" i="18"/>
  <c r="J16" i="18"/>
  <c r="M14" i="18"/>
  <c r="J14" i="18"/>
  <c r="M13" i="18"/>
  <c r="M11" i="18"/>
  <c r="M10" i="18"/>
  <c r="M9" i="18"/>
  <c r="M8" i="18"/>
  <c r="J8" i="18"/>
  <c r="M6" i="18"/>
  <c r="J6" i="18"/>
  <c r="M5" i="18"/>
  <c r="M85" i="18"/>
  <c r="J85" i="18"/>
  <c r="J59" i="18"/>
  <c r="M47" i="18"/>
  <c r="M46" i="18"/>
  <c r="M44" i="18"/>
  <c r="J44" i="18"/>
  <c r="J42" i="18"/>
  <c r="M41" i="18"/>
  <c r="M39" i="18"/>
  <c r="M36" i="18"/>
  <c r="J36" i="18"/>
  <c r="J34" i="18"/>
  <c r="M31" i="18"/>
  <c r="M30" i="18"/>
  <c r="M28" i="18"/>
  <c r="J28" i="18"/>
  <c r="J26" i="18"/>
  <c r="M25" i="18"/>
  <c r="M23" i="18"/>
  <c r="M20" i="18"/>
  <c r="J20" i="18"/>
  <c r="J18" i="18"/>
  <c r="M15" i="18"/>
  <c r="M12" i="18"/>
  <c r="J12" i="18"/>
  <c r="J10" i="18"/>
  <c r="M7" i="18"/>
  <c r="J86" i="17"/>
  <c r="J85" i="17"/>
  <c r="J59" i="17"/>
  <c r="M47" i="17"/>
  <c r="J47" i="17"/>
  <c r="J46" i="17"/>
  <c r="J45" i="17"/>
  <c r="J44" i="17"/>
  <c r="M43" i="17"/>
  <c r="J43" i="17"/>
  <c r="J42" i="17"/>
  <c r="J41" i="17"/>
  <c r="J40" i="17"/>
  <c r="M39" i="17"/>
  <c r="J39" i="17"/>
  <c r="J38" i="17"/>
  <c r="J37" i="17"/>
  <c r="J36" i="17"/>
  <c r="M35" i="17"/>
  <c r="M34" i="17"/>
  <c r="J34" i="17"/>
  <c r="M32" i="17"/>
  <c r="J32" i="17"/>
  <c r="M31" i="17"/>
  <c r="M30" i="17"/>
  <c r="J30" i="17"/>
  <c r="M28" i="17"/>
  <c r="J28" i="17"/>
  <c r="M27" i="17"/>
  <c r="M26" i="17"/>
  <c r="J26" i="17"/>
  <c r="M24" i="17"/>
  <c r="J24" i="17"/>
  <c r="M23" i="17"/>
  <c r="M22" i="17"/>
  <c r="J22" i="17"/>
  <c r="M20" i="17"/>
  <c r="J20" i="17"/>
  <c r="M19" i="17"/>
  <c r="M18" i="17"/>
  <c r="J18" i="17"/>
  <c r="J17" i="17"/>
  <c r="M16" i="17"/>
  <c r="J16" i="17"/>
  <c r="M15" i="17"/>
  <c r="J15" i="17"/>
  <c r="M14" i="17"/>
  <c r="J14" i="17"/>
  <c r="J13" i="17"/>
  <c r="M12" i="17"/>
  <c r="J12" i="17"/>
  <c r="M11" i="17"/>
  <c r="J11" i="17"/>
  <c r="M10" i="17"/>
  <c r="J9" i="17"/>
  <c r="M8" i="17"/>
  <c r="M7" i="17"/>
  <c r="J7" i="17"/>
  <c r="M6" i="17"/>
  <c r="J5" i="17"/>
  <c r="M86" i="17"/>
  <c r="M85" i="17"/>
  <c r="M59" i="17"/>
  <c r="M46" i="17"/>
  <c r="M45" i="17"/>
  <c r="M44" i="17"/>
  <c r="M42" i="17"/>
  <c r="M41" i="17"/>
  <c r="M40" i="17"/>
  <c r="M38" i="17"/>
  <c r="M37" i="17"/>
  <c r="M36" i="17"/>
  <c r="M33" i="17"/>
  <c r="M29" i="17"/>
  <c r="M25" i="17"/>
  <c r="M21" i="17"/>
  <c r="M17" i="17"/>
  <c r="M13" i="17"/>
  <c r="M9" i="17"/>
  <c r="M5" i="17"/>
  <c r="M47" i="16"/>
  <c r="M45" i="16"/>
  <c r="M43" i="16"/>
  <c r="M41" i="16"/>
  <c r="M39" i="16"/>
  <c r="M37" i="16"/>
  <c r="M35" i="16"/>
  <c r="M33" i="16"/>
  <c r="M31" i="16"/>
  <c r="M29" i="16"/>
  <c r="M27" i="16"/>
  <c r="M25" i="16"/>
  <c r="M23" i="16"/>
  <c r="M21" i="16"/>
  <c r="M19" i="16"/>
  <c r="M17" i="16"/>
  <c r="M15" i="16"/>
  <c r="M13" i="16"/>
  <c r="M11" i="16"/>
  <c r="M9" i="16"/>
  <c r="M7" i="16"/>
  <c r="M5" i="16"/>
  <c r="M85" i="16"/>
  <c r="M59" i="16"/>
  <c r="M46" i="16"/>
  <c r="M44" i="16"/>
  <c r="M42" i="16"/>
  <c r="M40" i="16"/>
  <c r="M38" i="16"/>
  <c r="M36" i="16"/>
  <c r="M34" i="16"/>
  <c r="M32" i="16"/>
  <c r="M30" i="16"/>
  <c r="M28" i="16"/>
  <c r="M26" i="16"/>
  <c r="M24" i="16"/>
  <c r="M22" i="16"/>
  <c r="M20" i="16"/>
  <c r="M18" i="16"/>
  <c r="M16" i="16"/>
  <c r="M14" i="16"/>
  <c r="M12" i="16"/>
  <c r="M10" i="16"/>
  <c r="M8" i="16"/>
  <c r="M6" i="16"/>
  <c r="J86" i="15"/>
  <c r="J59" i="15"/>
  <c r="J47" i="15"/>
  <c r="J45" i="15"/>
  <c r="J43" i="15"/>
  <c r="J42" i="15"/>
  <c r="J41" i="15"/>
  <c r="J40" i="15"/>
  <c r="J39" i="15"/>
  <c r="J37" i="15"/>
  <c r="J35" i="15"/>
  <c r="J34" i="15"/>
  <c r="J33" i="15"/>
  <c r="J32" i="15"/>
  <c r="J31" i="15"/>
  <c r="J29" i="15"/>
  <c r="J27" i="15"/>
  <c r="J26" i="15"/>
  <c r="J25" i="15"/>
  <c r="J24" i="15"/>
  <c r="J23" i="15"/>
  <c r="J21" i="15"/>
  <c r="J20" i="15"/>
  <c r="J19" i="15"/>
  <c r="J18" i="15"/>
  <c r="J17" i="15"/>
  <c r="J16" i="15"/>
  <c r="J15" i="15"/>
  <c r="J13" i="15"/>
  <c r="J12" i="15"/>
  <c r="J11" i="15"/>
  <c r="J10" i="15"/>
  <c r="J9" i="15"/>
  <c r="J8" i="15"/>
  <c r="J7" i="15"/>
  <c r="J5" i="15"/>
  <c r="M86" i="15"/>
  <c r="M85" i="15"/>
  <c r="J85" i="15"/>
  <c r="M59" i="15"/>
  <c r="M47" i="15"/>
  <c r="M46" i="15"/>
  <c r="J46" i="15"/>
  <c r="M45" i="15"/>
  <c r="M44" i="15"/>
  <c r="J44" i="15"/>
  <c r="M43" i="15"/>
  <c r="M42" i="15"/>
  <c r="M41" i="15"/>
  <c r="M40" i="15"/>
  <c r="M39" i="15"/>
  <c r="M38" i="15"/>
  <c r="J38" i="15"/>
  <c r="M37" i="15"/>
  <c r="M36" i="15"/>
  <c r="J36" i="15"/>
  <c r="M35" i="15"/>
  <c r="M34" i="15"/>
  <c r="M33" i="15"/>
  <c r="M32" i="15"/>
  <c r="M31" i="15"/>
  <c r="M30" i="15"/>
  <c r="J30" i="15"/>
  <c r="M29" i="15"/>
  <c r="M28" i="15"/>
  <c r="J28" i="15"/>
  <c r="M27" i="15"/>
  <c r="M26" i="15"/>
  <c r="M25" i="15"/>
  <c r="M24" i="15"/>
  <c r="M23" i="15"/>
  <c r="M22" i="15"/>
  <c r="J22" i="15"/>
  <c r="M21" i="15"/>
  <c r="M20" i="15"/>
  <c r="M19" i="15"/>
  <c r="M18" i="15"/>
  <c r="M17" i="15"/>
  <c r="M16" i="15"/>
  <c r="M15" i="15"/>
  <c r="M14" i="15"/>
  <c r="J14" i="15"/>
  <c r="M13" i="15"/>
  <c r="M12" i="15"/>
  <c r="M11" i="15"/>
  <c r="M10" i="15"/>
  <c r="M9" i="15"/>
  <c r="M8" i="15"/>
  <c r="M7" i="15"/>
  <c r="M6" i="15"/>
  <c r="J6" i="15"/>
  <c r="M5" i="15"/>
  <c r="J59" i="14"/>
  <c r="J42" i="14"/>
  <c r="J40" i="14"/>
  <c r="J34" i="14"/>
  <c r="J32" i="14"/>
  <c r="J26" i="14"/>
  <c r="J24" i="14"/>
  <c r="J18" i="14"/>
  <c r="J16" i="14"/>
  <c r="J14" i="14"/>
  <c r="J10" i="14"/>
  <c r="J8" i="14"/>
  <c r="J6" i="14"/>
  <c r="M86" i="14"/>
  <c r="M85" i="14"/>
  <c r="J85" i="14"/>
  <c r="M59" i="14"/>
  <c r="M47" i="14"/>
  <c r="M46" i="14"/>
  <c r="J46" i="14"/>
  <c r="M45" i="14"/>
  <c r="M44" i="14"/>
  <c r="J44" i="14"/>
  <c r="M43" i="14"/>
  <c r="M42" i="14"/>
  <c r="M41" i="14"/>
  <c r="M40" i="14"/>
  <c r="M39" i="14"/>
  <c r="M38" i="14"/>
  <c r="J38" i="14"/>
  <c r="M37" i="14"/>
  <c r="M36" i="14"/>
  <c r="J36" i="14"/>
  <c r="M35" i="14"/>
  <c r="M34" i="14"/>
  <c r="M33" i="14"/>
  <c r="M32" i="14"/>
  <c r="M31" i="14"/>
  <c r="M30" i="14"/>
  <c r="J30" i="14"/>
  <c r="M29" i="14"/>
  <c r="M28" i="14"/>
  <c r="J28" i="14"/>
  <c r="M27" i="14"/>
  <c r="M26" i="14"/>
  <c r="M25" i="14"/>
  <c r="M24" i="14"/>
  <c r="M23" i="14"/>
  <c r="M22" i="14"/>
  <c r="J22" i="14"/>
  <c r="M21" i="14"/>
  <c r="M20" i="14"/>
  <c r="J20" i="14"/>
  <c r="M19" i="14"/>
  <c r="M18" i="14"/>
  <c r="M17" i="14"/>
  <c r="M16" i="14"/>
  <c r="M15" i="14"/>
  <c r="M14" i="14"/>
  <c r="M13" i="14"/>
  <c r="M12" i="14"/>
  <c r="J12" i="14"/>
  <c r="M11" i="14"/>
  <c r="M10" i="14"/>
  <c r="M9" i="14"/>
  <c r="M8" i="14"/>
  <c r="M7" i="14"/>
  <c r="M6" i="14"/>
  <c r="M5" i="14"/>
  <c r="M86" i="13"/>
  <c r="J86" i="13"/>
  <c r="M47" i="13"/>
  <c r="J47" i="13"/>
  <c r="J46" i="13"/>
  <c r="M45" i="13"/>
  <c r="J45" i="13"/>
  <c r="M44" i="13"/>
  <c r="M43" i="13"/>
  <c r="J43" i="13"/>
  <c r="J42" i="13"/>
  <c r="M41" i="13"/>
  <c r="J41" i="13"/>
  <c r="M40" i="13"/>
  <c r="M39" i="13"/>
  <c r="J39" i="13"/>
  <c r="J38" i="13"/>
  <c r="J12" i="10" l="1"/>
  <c r="J14" i="10"/>
  <c r="J28" i="10"/>
  <c r="J30" i="10"/>
  <c r="J44" i="10"/>
  <c r="J46" i="10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59" i="16"/>
  <c r="J85" i="16"/>
  <c r="J86" i="16"/>
  <c r="M86" i="16"/>
  <c r="M38" i="13"/>
  <c r="J40" i="13"/>
  <c r="M42" i="13"/>
  <c r="J44" i="13"/>
  <c r="M46" i="13"/>
  <c r="J5" i="14"/>
  <c r="J7" i="14"/>
  <c r="J9" i="14"/>
  <c r="J11" i="14"/>
  <c r="J13" i="14"/>
  <c r="J15" i="14"/>
  <c r="J17" i="14"/>
  <c r="J19" i="14"/>
  <c r="J21" i="14"/>
  <c r="J23" i="14"/>
  <c r="J25" i="14"/>
  <c r="J27" i="14"/>
  <c r="J29" i="14"/>
  <c r="J31" i="14"/>
  <c r="J33" i="14"/>
  <c r="J35" i="14"/>
  <c r="J37" i="14"/>
  <c r="J39" i="14"/>
  <c r="J41" i="14"/>
  <c r="J43" i="14"/>
  <c r="J45" i="14"/>
  <c r="J47" i="14"/>
  <c r="J86" i="14"/>
  <c r="J19" i="17"/>
  <c r="J21" i="17"/>
  <c r="J23" i="17"/>
  <c r="J25" i="17"/>
  <c r="J27" i="17"/>
  <c r="J29" i="17"/>
  <c r="J31" i="17"/>
  <c r="J33" i="17"/>
  <c r="J35" i="17"/>
  <c r="J6" i="17"/>
  <c r="J8" i="17"/>
  <c r="J10" i="17"/>
  <c r="J5" i="18"/>
  <c r="J7" i="18"/>
  <c r="J9" i="18"/>
  <c r="J11" i="18"/>
  <c r="J13" i="18"/>
  <c r="J15" i="18"/>
  <c r="J17" i="18"/>
  <c r="J19" i="18"/>
  <c r="J21" i="18"/>
  <c r="J23" i="18"/>
  <c r="J25" i="18"/>
  <c r="J27" i="18"/>
  <c r="J29" i="18"/>
  <c r="J31" i="18"/>
  <c r="J33" i="18"/>
  <c r="J35" i="18"/>
  <c r="J37" i="18"/>
  <c r="J39" i="18"/>
  <c r="J41" i="18"/>
  <c r="J43" i="18"/>
  <c r="J45" i="18"/>
  <c r="J47" i="18"/>
  <c r="J8" i="19"/>
  <c r="J5" i="10"/>
  <c r="J7" i="10"/>
  <c r="J8" i="10"/>
  <c r="J9" i="10"/>
  <c r="J10" i="10"/>
  <c r="J11" i="10"/>
  <c r="J13" i="10"/>
  <c r="J15" i="10"/>
  <c r="J16" i="10"/>
  <c r="J17" i="10"/>
  <c r="J18" i="10"/>
  <c r="J19" i="10"/>
  <c r="J21" i="10"/>
  <c r="J23" i="10"/>
  <c r="J24" i="10"/>
  <c r="J25" i="10"/>
  <c r="J26" i="10"/>
  <c r="J27" i="10"/>
  <c r="J29" i="10"/>
  <c r="J31" i="10"/>
  <c r="J32" i="10"/>
  <c r="J33" i="10"/>
  <c r="J34" i="10"/>
  <c r="J35" i="10"/>
  <c r="J37" i="10"/>
  <c r="J39" i="10"/>
  <c r="J40" i="10"/>
  <c r="J41" i="10"/>
  <c r="J42" i="10"/>
  <c r="J43" i="10"/>
  <c r="J45" i="10"/>
  <c r="J47" i="10"/>
  <c r="J59" i="10"/>
  <c r="J86" i="10"/>
  <c r="M6" i="28"/>
  <c r="M8" i="28"/>
  <c r="M9" i="28"/>
  <c r="M11" i="28"/>
  <c r="M14" i="28"/>
  <c r="M16" i="28"/>
  <c r="M17" i="28"/>
  <c r="M19" i="28"/>
  <c r="M22" i="28"/>
  <c r="M24" i="28"/>
  <c r="M25" i="28"/>
  <c r="M27" i="28"/>
  <c r="M30" i="28"/>
  <c r="M32" i="28"/>
  <c r="M33" i="28"/>
  <c r="M35" i="28"/>
  <c r="M38" i="28"/>
  <c r="M40" i="28"/>
  <c r="M41" i="28"/>
  <c r="M43" i="28"/>
  <c r="M46" i="28"/>
  <c r="J86" i="18"/>
  <c r="J86" i="28"/>
  <c r="J5" i="19"/>
  <c r="J7" i="19"/>
  <c r="J9" i="19"/>
  <c r="J11" i="19"/>
  <c r="J13" i="19"/>
  <c r="J15" i="19"/>
  <c r="J17" i="19"/>
  <c r="J19" i="19"/>
  <c r="J21" i="19"/>
  <c r="J23" i="19"/>
  <c r="J25" i="19"/>
  <c r="J27" i="19"/>
  <c r="J29" i="19"/>
  <c r="J31" i="19"/>
  <c r="J33" i="19"/>
  <c r="J35" i="19"/>
  <c r="J37" i="19"/>
  <c r="J39" i="19"/>
  <c r="J41" i="19"/>
  <c r="J43" i="19"/>
  <c r="J45" i="19"/>
  <c r="J47" i="19"/>
  <c r="J86" i="19"/>
  <c r="J5" i="22"/>
  <c r="J7" i="22"/>
  <c r="J9" i="22"/>
  <c r="J11" i="22"/>
  <c r="J13" i="22"/>
  <c r="J15" i="22"/>
  <c r="J17" i="22"/>
  <c r="J19" i="22"/>
  <c r="J21" i="22"/>
  <c r="J23" i="22"/>
  <c r="J25" i="22"/>
  <c r="J27" i="22"/>
  <c r="J29" i="22"/>
  <c r="J31" i="22"/>
  <c r="J33" i="22"/>
  <c r="J35" i="22"/>
  <c r="J37" i="22"/>
  <c r="J39" i="22"/>
  <c r="J41" i="22"/>
  <c r="J43" i="22"/>
  <c r="J45" i="22"/>
  <c r="J47" i="22"/>
  <c r="J86" i="22"/>
  <c r="M8" i="9"/>
  <c r="J25" i="24"/>
  <c r="J27" i="24"/>
  <c r="J29" i="24"/>
  <c r="J31" i="24"/>
  <c r="J33" i="24"/>
  <c r="J35" i="24"/>
  <c r="J37" i="24"/>
  <c r="J39" i="24"/>
  <c r="J41" i="24"/>
  <c r="J43" i="24"/>
  <c r="J45" i="24"/>
  <c r="J47" i="24"/>
  <c r="J86" i="24"/>
  <c r="M5" i="9"/>
  <c r="M7" i="9"/>
  <c r="M10" i="9"/>
  <c r="M12" i="9"/>
  <c r="M13" i="9"/>
  <c r="M15" i="9"/>
  <c r="J86" i="27"/>
  <c r="J5" i="1"/>
  <c r="J7" i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70" i="1"/>
  <c r="J86" i="1"/>
  <c r="M40" i="4"/>
  <c r="M46" i="4"/>
  <c r="M66" i="4"/>
  <c r="J9" i="9"/>
  <c r="J47" i="4"/>
  <c r="M61" i="4"/>
  <c r="M68" i="4"/>
  <c r="J5" i="12"/>
  <c r="J7" i="12"/>
  <c r="J9" i="12"/>
  <c r="J11" i="12"/>
  <c r="J15" i="12"/>
  <c r="J17" i="12"/>
  <c r="J19" i="12"/>
  <c r="J21" i="12"/>
  <c r="J23" i="12"/>
  <c r="J25" i="12"/>
  <c r="J27" i="12"/>
  <c r="J29" i="12"/>
  <c r="J31" i="12"/>
  <c r="J33" i="12"/>
  <c r="J35" i="12"/>
  <c r="J37" i="12"/>
  <c r="J39" i="12"/>
  <c r="J41" i="12"/>
  <c r="J43" i="12"/>
  <c r="J45" i="12"/>
  <c r="J47" i="12"/>
  <c r="M38" i="4"/>
  <c r="M45" i="4"/>
  <c r="M63" i="4"/>
  <c r="J14" i="4"/>
  <c r="J7" i="4"/>
  <c r="J37" i="13"/>
  <c r="J33" i="13"/>
  <c r="J31" i="13"/>
  <c r="J29" i="13"/>
  <c r="J27" i="13"/>
  <c r="J25" i="13"/>
  <c r="J23" i="13"/>
  <c r="J21" i="13"/>
  <c r="J19" i="13"/>
  <c r="J17" i="13"/>
  <c r="J15" i="13"/>
  <c r="J13" i="13"/>
  <c r="J11" i="13"/>
  <c r="J9" i="13"/>
  <c r="J7" i="13"/>
  <c r="J5" i="13"/>
  <c r="M85" i="13"/>
  <c r="J85" i="13"/>
  <c r="M59" i="13"/>
  <c r="J59" i="13"/>
  <c r="M37" i="13"/>
  <c r="M36" i="13"/>
  <c r="J36" i="13"/>
  <c r="M35" i="13"/>
  <c r="M34" i="13"/>
  <c r="J34" i="13"/>
  <c r="M33" i="13"/>
  <c r="M32" i="13"/>
  <c r="J32" i="13"/>
  <c r="M31" i="13"/>
  <c r="M30" i="13"/>
  <c r="J30" i="13"/>
  <c r="M29" i="13"/>
  <c r="M28" i="13"/>
  <c r="J28" i="13"/>
  <c r="M27" i="13"/>
  <c r="M26" i="13"/>
  <c r="J26" i="13"/>
  <c r="M25" i="13"/>
  <c r="M24" i="13"/>
  <c r="J24" i="13"/>
  <c r="M23" i="13"/>
  <c r="M22" i="13"/>
  <c r="J22" i="13"/>
  <c r="M21" i="13"/>
  <c r="M20" i="13"/>
  <c r="J20" i="13"/>
  <c r="M19" i="13"/>
  <c r="M18" i="13"/>
  <c r="J18" i="13"/>
  <c r="M17" i="13"/>
  <c r="M16" i="13"/>
  <c r="J16" i="13"/>
  <c r="M15" i="13"/>
  <c r="M14" i="13"/>
  <c r="J14" i="13"/>
  <c r="M13" i="13"/>
  <c r="M12" i="13"/>
  <c r="J12" i="13"/>
  <c r="M11" i="13"/>
  <c r="M10" i="13"/>
  <c r="J10" i="13"/>
  <c r="M9" i="13"/>
  <c r="M8" i="13"/>
  <c r="J8" i="13"/>
  <c r="M7" i="13"/>
  <c r="M6" i="13"/>
  <c r="J6" i="13"/>
  <c r="M5" i="13"/>
  <c r="J35" i="13" l="1"/>
  <c r="J70" i="4" l="1"/>
  <c r="J37" i="4"/>
  <c r="J35" i="4"/>
  <c r="J33" i="4"/>
  <c r="J31" i="4"/>
  <c r="J29" i="4"/>
  <c r="J27" i="4"/>
  <c r="J25" i="4"/>
  <c r="J23" i="4"/>
  <c r="J21" i="4"/>
  <c r="J19" i="4"/>
  <c r="J17" i="4"/>
  <c r="J15" i="4"/>
  <c r="J13" i="4"/>
  <c r="J11" i="4"/>
  <c r="J9" i="4"/>
  <c r="J5" i="4"/>
  <c r="J85" i="4"/>
  <c r="J36" i="4"/>
  <c r="J34" i="4"/>
  <c r="J32" i="4"/>
  <c r="J30" i="4"/>
  <c r="J28" i="4"/>
  <c r="J26" i="4"/>
  <c r="J24" i="4"/>
  <c r="J22" i="4"/>
  <c r="J20" i="4"/>
  <c r="J18" i="4"/>
  <c r="J16" i="4"/>
  <c r="J12" i="4"/>
  <c r="J10" i="4"/>
  <c r="J8" i="4"/>
  <c r="J6" i="4"/>
  <c r="M85" i="4" l="1"/>
  <c r="C73" i="4" l="1"/>
  <c r="B73" i="4"/>
  <c r="C73" i="9"/>
  <c r="B73" i="9"/>
  <c r="C73" i="12"/>
  <c r="B73" i="12"/>
  <c r="C73" i="13"/>
  <c r="B73" i="13"/>
  <c r="C73" i="14"/>
  <c r="B73" i="14"/>
  <c r="C73" i="15"/>
  <c r="B73" i="15"/>
  <c r="C73" i="16"/>
  <c r="B73" i="16"/>
  <c r="C73" i="17"/>
  <c r="B73" i="17"/>
  <c r="C73" i="18"/>
  <c r="B73" i="18"/>
  <c r="C73" i="19"/>
  <c r="B73" i="19"/>
  <c r="C73" i="10"/>
  <c r="B73" i="10"/>
  <c r="C73" i="11"/>
  <c r="B73" i="11"/>
  <c r="C73" i="28"/>
  <c r="B73" i="28"/>
  <c r="C73" i="22"/>
  <c r="B73" i="22"/>
  <c r="C73" i="23"/>
  <c r="B73" i="23"/>
  <c r="C73" i="24"/>
  <c r="B73" i="24"/>
  <c r="C73" i="25"/>
  <c r="B73" i="25"/>
  <c r="C73" i="26"/>
  <c r="B73" i="26"/>
  <c r="C73" i="27"/>
  <c r="B73" i="27"/>
  <c r="M15" i="4" l="1"/>
  <c r="M14" i="4"/>
  <c r="M13" i="4"/>
  <c r="M12" i="4"/>
  <c r="M11" i="4"/>
  <c r="M10" i="4"/>
  <c r="M9" i="4"/>
  <c r="M8" i="4"/>
  <c r="M7" i="4"/>
  <c r="M6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C9" i="27"/>
  <c r="B9" i="27"/>
  <c r="C8" i="27"/>
  <c r="B8" i="27"/>
  <c r="C7" i="27"/>
  <c r="B7" i="27"/>
  <c r="C6" i="27"/>
  <c r="B6" i="27"/>
  <c r="M16" i="4" l="1"/>
  <c r="M70" i="4" l="1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C86" i="28" l="1"/>
  <c r="B86" i="28"/>
  <c r="C85" i="28"/>
  <c r="B85" i="28"/>
  <c r="C84" i="28"/>
  <c r="B84" i="28"/>
  <c r="C83" i="28"/>
  <c r="B83" i="28"/>
  <c r="C82" i="28"/>
  <c r="B82" i="28"/>
  <c r="C81" i="28"/>
  <c r="B81" i="28"/>
  <c r="C80" i="28"/>
  <c r="B80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B47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5" i="28"/>
  <c r="B5" i="28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5" i="9"/>
  <c r="B5" i="9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5" i="12"/>
  <c r="B5" i="12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B47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5" i="13"/>
  <c r="B5" i="13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B47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5" i="14"/>
  <c r="B5" i="14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B47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5" i="15"/>
  <c r="B5" i="15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B47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5" i="16"/>
  <c r="B5" i="16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5" i="17"/>
  <c r="B5" i="17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B47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5" i="18"/>
  <c r="B5" i="18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B47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5" i="19"/>
  <c r="B5" i="19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5" i="10"/>
  <c r="B5" i="10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B47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5" i="11"/>
  <c r="B5" i="11"/>
  <c r="C86" i="22"/>
  <c r="B86" i="22"/>
  <c r="C85" i="22"/>
  <c r="B85" i="22"/>
  <c r="C84" i="22"/>
  <c r="B84" i="22"/>
  <c r="C83" i="22"/>
  <c r="B83" i="22"/>
  <c r="C82" i="22"/>
  <c r="B82" i="22"/>
  <c r="C81" i="22"/>
  <c r="B81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B47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5" i="22"/>
  <c r="B5" i="22"/>
  <c r="C86" i="23"/>
  <c r="B86" i="23"/>
  <c r="C85" i="23"/>
  <c r="B85" i="23"/>
  <c r="C84" i="23"/>
  <c r="B84" i="23"/>
  <c r="C83" i="23"/>
  <c r="B83" i="23"/>
  <c r="C82" i="23"/>
  <c r="B82" i="23"/>
  <c r="C81" i="23"/>
  <c r="B81" i="23"/>
  <c r="C80" i="23"/>
  <c r="B80" i="23"/>
  <c r="C79" i="23"/>
  <c r="B79" i="23"/>
  <c r="C78" i="23"/>
  <c r="B78" i="23"/>
  <c r="C77" i="23"/>
  <c r="B77" i="23"/>
  <c r="C76" i="23"/>
  <c r="B76" i="23"/>
  <c r="C75" i="23"/>
  <c r="B75" i="23"/>
  <c r="C74" i="23"/>
  <c r="B74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C64" i="23"/>
  <c r="B64" i="23"/>
  <c r="C63" i="23"/>
  <c r="B63" i="23"/>
  <c r="C62" i="23"/>
  <c r="B62" i="23"/>
  <c r="C61" i="23"/>
  <c r="B61" i="23"/>
  <c r="C60" i="23"/>
  <c r="B60" i="23"/>
  <c r="C59" i="23"/>
  <c r="B59" i="23"/>
  <c r="C58" i="23"/>
  <c r="B58" i="23"/>
  <c r="C57" i="23"/>
  <c r="B57" i="23"/>
  <c r="C56" i="23"/>
  <c r="B56" i="23"/>
  <c r="C55" i="23"/>
  <c r="B55" i="23"/>
  <c r="C54" i="23"/>
  <c r="B54" i="23"/>
  <c r="C53" i="23"/>
  <c r="B53" i="23"/>
  <c r="C52" i="23"/>
  <c r="B52" i="23"/>
  <c r="C51" i="23"/>
  <c r="B51" i="23"/>
  <c r="C50" i="23"/>
  <c r="B50" i="23"/>
  <c r="C49" i="23"/>
  <c r="B49" i="23"/>
  <c r="B47" i="23"/>
  <c r="C46" i="23"/>
  <c r="B46" i="23"/>
  <c r="C45" i="23"/>
  <c r="B45" i="23"/>
  <c r="C44" i="23"/>
  <c r="B44" i="23"/>
  <c r="C43" i="23"/>
  <c r="B43" i="23"/>
  <c r="C42" i="23"/>
  <c r="B42" i="23"/>
  <c r="C41" i="23"/>
  <c r="B41" i="23"/>
  <c r="C40" i="23"/>
  <c r="B40" i="23"/>
  <c r="C39" i="23"/>
  <c r="B39" i="23"/>
  <c r="C38" i="23"/>
  <c r="B38" i="23"/>
  <c r="C37" i="23"/>
  <c r="B37" i="23"/>
  <c r="C36" i="23"/>
  <c r="B36" i="23"/>
  <c r="C35" i="23"/>
  <c r="B35" i="23"/>
  <c r="C34" i="23"/>
  <c r="B34" i="23"/>
  <c r="C33" i="23"/>
  <c r="B33" i="23"/>
  <c r="C32" i="23"/>
  <c r="B32" i="23"/>
  <c r="C31" i="23"/>
  <c r="B31" i="23"/>
  <c r="C30" i="23"/>
  <c r="B30" i="23"/>
  <c r="C29" i="23"/>
  <c r="B29" i="23"/>
  <c r="C28" i="23"/>
  <c r="B28" i="23"/>
  <c r="C27" i="23"/>
  <c r="B27" i="23"/>
  <c r="C26" i="23"/>
  <c r="B26" i="23"/>
  <c r="C25" i="23"/>
  <c r="B25" i="23"/>
  <c r="C24" i="23"/>
  <c r="B24" i="23"/>
  <c r="C23" i="23"/>
  <c r="B23" i="23"/>
  <c r="C22" i="23"/>
  <c r="B22" i="23"/>
  <c r="C21" i="23"/>
  <c r="B21" i="23"/>
  <c r="C20" i="23"/>
  <c r="B20" i="23"/>
  <c r="C19" i="23"/>
  <c r="B19" i="23"/>
  <c r="C18" i="23"/>
  <c r="B18" i="23"/>
  <c r="C17" i="23"/>
  <c r="B17" i="23"/>
  <c r="C5" i="23"/>
  <c r="B5" i="23"/>
  <c r="C86" i="24"/>
  <c r="B86" i="24"/>
  <c r="C85" i="24"/>
  <c r="B85" i="24"/>
  <c r="C84" i="24"/>
  <c r="B84" i="24"/>
  <c r="C83" i="24"/>
  <c r="B83" i="24"/>
  <c r="C82" i="24"/>
  <c r="B82" i="24"/>
  <c r="C81" i="24"/>
  <c r="B81" i="24"/>
  <c r="C80" i="24"/>
  <c r="B80" i="24"/>
  <c r="C79" i="24"/>
  <c r="B79" i="24"/>
  <c r="C78" i="24"/>
  <c r="B78" i="24"/>
  <c r="C77" i="24"/>
  <c r="B77" i="24"/>
  <c r="C76" i="24"/>
  <c r="B76" i="24"/>
  <c r="C75" i="24"/>
  <c r="B75" i="24"/>
  <c r="C74" i="24"/>
  <c r="B74" i="24"/>
  <c r="C72" i="24"/>
  <c r="B72" i="24"/>
  <c r="C71" i="24"/>
  <c r="B71" i="24"/>
  <c r="C70" i="24"/>
  <c r="B70" i="24"/>
  <c r="C69" i="24"/>
  <c r="B69" i="24"/>
  <c r="C68" i="24"/>
  <c r="B68" i="24"/>
  <c r="C67" i="24"/>
  <c r="B67" i="24"/>
  <c r="C66" i="24"/>
  <c r="B66" i="24"/>
  <c r="C65" i="24"/>
  <c r="B65" i="24"/>
  <c r="C64" i="24"/>
  <c r="B64" i="24"/>
  <c r="C63" i="24"/>
  <c r="B63" i="24"/>
  <c r="C62" i="24"/>
  <c r="B62" i="24"/>
  <c r="C61" i="24"/>
  <c r="B61" i="24"/>
  <c r="C60" i="24"/>
  <c r="B60" i="24"/>
  <c r="C59" i="24"/>
  <c r="B59" i="24"/>
  <c r="C58" i="24"/>
  <c r="B58" i="24"/>
  <c r="C57" i="24"/>
  <c r="B57" i="24"/>
  <c r="C56" i="24"/>
  <c r="B56" i="24"/>
  <c r="C55" i="24"/>
  <c r="B55" i="24"/>
  <c r="C54" i="24"/>
  <c r="B54" i="24"/>
  <c r="C53" i="24"/>
  <c r="B53" i="24"/>
  <c r="C52" i="24"/>
  <c r="B52" i="24"/>
  <c r="C51" i="24"/>
  <c r="B51" i="24"/>
  <c r="C50" i="24"/>
  <c r="B50" i="24"/>
  <c r="C49" i="24"/>
  <c r="B49" i="24"/>
  <c r="B47" i="24"/>
  <c r="C46" i="24"/>
  <c r="B46" i="24"/>
  <c r="C45" i="24"/>
  <c r="B45" i="24"/>
  <c r="C44" i="24"/>
  <c r="B44" i="24"/>
  <c r="C43" i="24"/>
  <c r="B43" i="24"/>
  <c r="C42" i="24"/>
  <c r="B42" i="24"/>
  <c r="C41" i="24"/>
  <c r="B41" i="24"/>
  <c r="C40" i="24"/>
  <c r="B40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5" i="24"/>
  <c r="B5" i="24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B47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5" i="25"/>
  <c r="B5" i="25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B47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5" i="26"/>
  <c r="B5" i="26"/>
  <c r="C86" i="27"/>
  <c r="B8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2" i="27"/>
  <c r="B72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B47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5" i="27"/>
  <c r="B5" i="27"/>
  <c r="B5" i="4"/>
  <c r="C5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D91" i="27" l="1"/>
  <c r="D91" i="23"/>
  <c r="D91" i="10"/>
  <c r="D91" i="16"/>
  <c r="D91" i="12"/>
  <c r="D91" i="13" l="1"/>
  <c r="D91" i="17"/>
  <c r="D91" i="11"/>
  <c r="D91" i="24"/>
  <c r="D91" i="9"/>
  <c r="D91" i="15"/>
  <c r="D91" i="19"/>
  <c r="D91" i="22"/>
  <c r="D91" i="26"/>
  <c r="D91" i="14"/>
  <c r="D91" i="18"/>
  <c r="D92" i="28"/>
  <c r="D91" i="25"/>
  <c r="D91" i="1" l="1"/>
  <c r="D91" i="4"/>
  <c r="R71" i="16" l="1"/>
  <c r="N71" i="16"/>
  <c r="N75" i="16"/>
  <c r="R75" i="16"/>
  <c r="N70" i="16"/>
  <c r="R70" i="16"/>
  <c r="R74" i="16"/>
  <c r="N74" i="16"/>
  <c r="N70" i="27"/>
  <c r="R70" i="27"/>
  <c r="R70" i="24"/>
  <c r="N70" i="24"/>
  <c r="R73" i="24"/>
  <c r="N73" i="24"/>
  <c r="N71" i="18"/>
  <c r="R71" i="18"/>
  <c r="R72" i="11"/>
  <c r="N72" i="11"/>
  <c r="N75" i="17"/>
  <c r="R75" i="17"/>
  <c r="R70" i="13"/>
  <c r="N70" i="13"/>
  <c r="R73" i="13"/>
  <c r="N73" i="13"/>
  <c r="N71" i="14"/>
  <c r="R71" i="14"/>
  <c r="R73" i="22"/>
  <c r="N73" i="22"/>
  <c r="N75" i="12"/>
  <c r="R75" i="12"/>
  <c r="R75" i="11"/>
  <c r="N75" i="11"/>
  <c r="N76" i="17"/>
  <c r="R76" i="17"/>
  <c r="N77" i="19"/>
  <c r="R77" i="19"/>
  <c r="R74" i="25"/>
  <c r="N74" i="25"/>
  <c r="N77" i="25"/>
  <c r="R77" i="25"/>
  <c r="R71" i="10"/>
  <c r="N71" i="10"/>
  <c r="N77" i="14"/>
  <c r="R77" i="14"/>
  <c r="N75" i="22"/>
  <c r="R75" i="22"/>
  <c r="N73" i="12"/>
  <c r="R73" i="12"/>
  <c r="R73" i="27"/>
  <c r="N73" i="27"/>
  <c r="N71" i="11"/>
  <c r="R71" i="11"/>
  <c r="S6" i="13"/>
  <c r="O6" i="13"/>
  <c r="N71" i="26"/>
  <c r="R71" i="26"/>
  <c r="R71" i="28"/>
  <c r="N71" i="28"/>
  <c r="R72" i="15"/>
  <c r="N72" i="15"/>
  <c r="N73" i="17"/>
  <c r="R73" i="17"/>
  <c r="N72" i="19"/>
  <c r="R72" i="19"/>
  <c r="N75" i="28"/>
  <c r="R75" i="28"/>
  <c r="N77" i="15"/>
  <c r="R77" i="15"/>
  <c r="N73" i="16"/>
  <c r="R73" i="16"/>
  <c r="N77" i="16"/>
  <c r="R77" i="16"/>
  <c r="N77" i="9"/>
  <c r="R77" i="9"/>
  <c r="R77" i="24"/>
  <c r="N77" i="24"/>
  <c r="N71" i="24"/>
  <c r="R71" i="24"/>
  <c r="N75" i="23"/>
  <c r="R75" i="23"/>
  <c r="R72" i="17"/>
  <c r="N72" i="17"/>
  <c r="N77" i="13"/>
  <c r="R77" i="13"/>
  <c r="R76" i="13"/>
  <c r="N76" i="13"/>
  <c r="R72" i="23"/>
  <c r="N72" i="23"/>
  <c r="N74" i="17"/>
  <c r="R74" i="17"/>
  <c r="N76" i="19"/>
  <c r="R76" i="19"/>
  <c r="N72" i="25"/>
  <c r="R72" i="25"/>
  <c r="R73" i="25"/>
  <c r="N73" i="25"/>
  <c r="R75" i="25"/>
  <c r="N75" i="25"/>
  <c r="R72" i="10"/>
  <c r="N72" i="10"/>
  <c r="N70" i="10"/>
  <c r="R70" i="10"/>
  <c r="R75" i="9"/>
  <c r="N75" i="9"/>
  <c r="N72" i="18"/>
  <c r="R72" i="18"/>
  <c r="S7" i="15"/>
  <c r="O7" i="15"/>
  <c r="N77" i="17"/>
  <c r="R77" i="17"/>
  <c r="R72" i="26"/>
  <c r="N72" i="26"/>
  <c r="R70" i="28"/>
  <c r="N70" i="28"/>
  <c r="R76" i="14"/>
  <c r="N76" i="14"/>
  <c r="N73" i="9"/>
  <c r="R73" i="9"/>
  <c r="R73" i="18"/>
  <c r="N73" i="18"/>
  <c r="R73" i="11"/>
  <c r="N73" i="11"/>
  <c r="R71" i="17"/>
  <c r="N71" i="17"/>
  <c r="R77" i="26"/>
  <c r="N77" i="26"/>
  <c r="R73" i="19"/>
  <c r="N73" i="19"/>
  <c r="O8" i="10"/>
  <c r="S8" i="10"/>
  <c r="N76" i="28"/>
  <c r="R76" i="28"/>
  <c r="N70" i="22"/>
  <c r="R70" i="22"/>
  <c r="R71" i="12"/>
  <c r="N71" i="12"/>
  <c r="N72" i="16"/>
  <c r="R72" i="16"/>
  <c r="R76" i="16"/>
  <c r="N76" i="16"/>
  <c r="S5" i="13"/>
  <c r="O5" i="13"/>
  <c r="N75" i="24"/>
  <c r="R75" i="24"/>
  <c r="R76" i="24"/>
  <c r="N76" i="24"/>
  <c r="N76" i="18"/>
  <c r="R76" i="18"/>
  <c r="R74" i="23"/>
  <c r="N74" i="23"/>
  <c r="S6" i="15"/>
  <c r="O6" i="15"/>
  <c r="R75" i="26"/>
  <c r="N75" i="26"/>
  <c r="R74" i="19"/>
  <c r="N74" i="19"/>
  <c r="N72" i="13"/>
  <c r="R72" i="13"/>
  <c r="N74" i="13"/>
  <c r="R74" i="13"/>
  <c r="R74" i="28"/>
  <c r="N74" i="28"/>
  <c r="R74" i="14"/>
  <c r="N74" i="14"/>
  <c r="N74" i="22"/>
  <c r="R74" i="22"/>
  <c r="N76" i="12"/>
  <c r="R76" i="12"/>
  <c r="N72" i="27"/>
  <c r="R72" i="27"/>
  <c r="R74" i="18"/>
  <c r="N74" i="18"/>
  <c r="R73" i="26"/>
  <c r="N73" i="26"/>
  <c r="R70" i="25"/>
  <c r="N70" i="25"/>
  <c r="R71" i="25"/>
  <c r="N71" i="25"/>
  <c r="S8" i="9"/>
  <c r="O8" i="9"/>
  <c r="R73" i="28"/>
  <c r="N73" i="28"/>
  <c r="R70" i="9"/>
  <c r="N70" i="9"/>
  <c r="R74" i="27"/>
  <c r="N74" i="27"/>
  <c r="R77" i="11"/>
  <c r="N77" i="11"/>
  <c r="N70" i="23"/>
  <c r="R70" i="23"/>
  <c r="R70" i="19"/>
  <c r="N70" i="19"/>
  <c r="N72" i="14"/>
  <c r="R72" i="14"/>
  <c r="R77" i="22"/>
  <c r="N77" i="22"/>
  <c r="N74" i="9"/>
  <c r="R74" i="9"/>
  <c r="R76" i="27"/>
  <c r="N76" i="27"/>
  <c r="R70" i="11"/>
  <c r="N70" i="11"/>
  <c r="R77" i="23"/>
  <c r="N77" i="23"/>
  <c r="R70" i="17"/>
  <c r="N70" i="17"/>
  <c r="G70" i="17"/>
  <c r="R76" i="26"/>
  <c r="N76" i="26"/>
  <c r="R71" i="19"/>
  <c r="N71" i="19"/>
  <c r="R75" i="14"/>
  <c r="N75" i="14"/>
  <c r="R71" i="22"/>
  <c r="N71" i="22"/>
  <c r="R74" i="12"/>
  <c r="N74" i="12"/>
  <c r="N72" i="24"/>
  <c r="R72" i="24"/>
  <c r="R74" i="24"/>
  <c r="N74" i="24"/>
  <c r="N77" i="18"/>
  <c r="R77" i="18"/>
  <c r="R74" i="11"/>
  <c r="N74" i="11"/>
  <c r="R74" i="26"/>
  <c r="N74" i="26"/>
  <c r="N75" i="19"/>
  <c r="R75" i="19"/>
  <c r="R71" i="13"/>
  <c r="N71" i="13"/>
  <c r="N75" i="13"/>
  <c r="R75" i="13"/>
  <c r="R70" i="14"/>
  <c r="N70" i="14"/>
  <c r="N72" i="22"/>
  <c r="R72" i="22"/>
  <c r="N72" i="12"/>
  <c r="R72" i="12"/>
  <c r="N71" i="27"/>
  <c r="R71" i="27"/>
  <c r="N75" i="18"/>
  <c r="R75" i="18"/>
  <c r="N76" i="11"/>
  <c r="R76" i="11"/>
  <c r="N71" i="23"/>
  <c r="R71" i="23"/>
  <c r="R76" i="25"/>
  <c r="N76" i="25"/>
  <c r="N72" i="28"/>
  <c r="R72" i="28"/>
  <c r="R77" i="10"/>
  <c r="N77" i="10"/>
  <c r="R75" i="10"/>
  <c r="N75" i="10"/>
  <c r="N73" i="14"/>
  <c r="R73" i="14"/>
  <c r="N76" i="22"/>
  <c r="R76" i="22"/>
  <c r="N77" i="12"/>
  <c r="R77" i="12"/>
  <c r="N75" i="27"/>
  <c r="R75" i="27"/>
  <c r="N73" i="23"/>
  <c r="R73" i="23"/>
  <c r="R77" i="28"/>
  <c r="N77" i="28"/>
  <c r="S5" i="18"/>
  <c r="O5" i="18"/>
  <c r="N70" i="12"/>
  <c r="R70" i="12"/>
  <c r="N76" i="9"/>
  <c r="R76" i="9"/>
  <c r="R77" i="27"/>
  <c r="N77" i="27"/>
  <c r="R76" i="23"/>
  <c r="N76" i="23"/>
  <c r="R70" i="26"/>
  <c r="N70" i="26"/>
  <c r="R53" i="17" l="1"/>
  <c r="N53" i="17"/>
  <c r="G53" i="17"/>
  <c r="G33" i="17"/>
  <c r="R33" i="17"/>
  <c r="N33" i="17"/>
  <c r="R68" i="17"/>
  <c r="G68" i="17"/>
  <c r="N68" i="17"/>
  <c r="G35" i="17"/>
  <c r="N35" i="17"/>
  <c r="R35" i="17"/>
  <c r="N15" i="17"/>
  <c r="G15" i="17"/>
  <c r="R15" i="17"/>
  <c r="R28" i="17"/>
  <c r="N28" i="17"/>
  <c r="G28" i="17"/>
  <c r="R64" i="17"/>
  <c r="N64" i="17"/>
  <c r="G64" i="17"/>
  <c r="R25" i="17"/>
  <c r="G25" i="17"/>
  <c r="N25" i="17"/>
  <c r="G41" i="17"/>
  <c r="N41" i="17"/>
  <c r="R41" i="17"/>
  <c r="R40" i="4"/>
  <c r="G40" i="4"/>
  <c r="N40" i="4"/>
  <c r="R6" i="4"/>
  <c r="N6" i="4"/>
  <c r="G6" i="4"/>
  <c r="G79" i="4"/>
  <c r="N79" i="4"/>
  <c r="R79" i="4"/>
  <c r="R9" i="4"/>
  <c r="N9" i="4"/>
  <c r="G9" i="4"/>
  <c r="G47" i="4"/>
  <c r="N47" i="4"/>
  <c r="R47" i="4"/>
  <c r="N52" i="18"/>
  <c r="G52" i="18"/>
  <c r="R52" i="18"/>
  <c r="N9" i="18"/>
  <c r="R9" i="18"/>
  <c r="G9" i="18"/>
  <c r="N78" i="18"/>
  <c r="R78" i="18"/>
  <c r="G78" i="18"/>
  <c r="R29" i="18"/>
  <c r="G29" i="18"/>
  <c r="N29" i="18"/>
  <c r="R19" i="18"/>
  <c r="N19" i="18"/>
  <c r="G19" i="18"/>
  <c r="R82" i="18"/>
  <c r="N82" i="18"/>
  <c r="G82" i="18"/>
  <c r="G63" i="18"/>
  <c r="R63" i="18"/>
  <c r="N63" i="18"/>
  <c r="G46" i="18"/>
  <c r="N46" i="18"/>
  <c r="R46" i="18"/>
  <c r="N86" i="18"/>
  <c r="R86" i="18"/>
  <c r="G86" i="18"/>
  <c r="R52" i="9"/>
  <c r="G52" i="9"/>
  <c r="N52" i="9"/>
  <c r="G37" i="9"/>
  <c r="R37" i="9"/>
  <c r="N37" i="9"/>
  <c r="G12" i="9"/>
  <c r="R12" i="9"/>
  <c r="N12" i="9"/>
  <c r="O73" i="15"/>
  <c r="S73" i="15"/>
  <c r="G54" i="24"/>
  <c r="N54" i="24"/>
  <c r="R54" i="24"/>
  <c r="G27" i="24"/>
  <c r="R27" i="24"/>
  <c r="N27" i="24"/>
  <c r="G10" i="24"/>
  <c r="N10" i="24"/>
  <c r="R10" i="24"/>
  <c r="R6" i="24"/>
  <c r="G6" i="24"/>
  <c r="N6" i="24"/>
  <c r="R8" i="24"/>
  <c r="N8" i="24"/>
  <c r="G8" i="24"/>
  <c r="G33" i="24"/>
  <c r="N33" i="24"/>
  <c r="R33" i="24"/>
  <c r="N12" i="24"/>
  <c r="R12" i="24"/>
  <c r="G12" i="24"/>
  <c r="R84" i="24"/>
  <c r="N84" i="24"/>
  <c r="G84" i="24"/>
  <c r="R49" i="27"/>
  <c r="G49" i="27"/>
  <c r="N49" i="27"/>
  <c r="G38" i="27"/>
  <c r="N38" i="27"/>
  <c r="R38" i="27"/>
  <c r="R41" i="27"/>
  <c r="N41" i="27"/>
  <c r="G41" i="27"/>
  <c r="R24" i="27"/>
  <c r="G24" i="27"/>
  <c r="N24" i="27"/>
  <c r="G39" i="27"/>
  <c r="R39" i="27"/>
  <c r="N39" i="27"/>
  <c r="G29" i="27"/>
  <c r="R29" i="27"/>
  <c r="N29" i="27"/>
  <c r="N37" i="27"/>
  <c r="G37" i="27"/>
  <c r="R37" i="27"/>
  <c r="G32" i="27"/>
  <c r="N32" i="27"/>
  <c r="R32" i="27"/>
  <c r="R51" i="28"/>
  <c r="G51" i="28"/>
  <c r="N51" i="28"/>
  <c r="G56" i="28"/>
  <c r="R56" i="28"/>
  <c r="N56" i="28"/>
  <c r="G15" i="28"/>
  <c r="N15" i="28"/>
  <c r="R15" i="28"/>
  <c r="N31" i="28"/>
  <c r="R31" i="28"/>
  <c r="G31" i="28"/>
  <c r="N22" i="28"/>
  <c r="G22" i="28"/>
  <c r="R22" i="28"/>
  <c r="N14" i="28"/>
  <c r="G14" i="28"/>
  <c r="R14" i="28"/>
  <c r="N9" i="28"/>
  <c r="G9" i="28"/>
  <c r="R9" i="28"/>
  <c r="R59" i="28"/>
  <c r="G59" i="28"/>
  <c r="N59" i="28"/>
  <c r="R21" i="28"/>
  <c r="G21" i="28"/>
  <c r="N21" i="28"/>
  <c r="G30" i="28"/>
  <c r="N30" i="28"/>
  <c r="R30" i="28"/>
  <c r="G56" i="15"/>
  <c r="R56" i="15"/>
  <c r="N56" i="15"/>
  <c r="R45" i="15"/>
  <c r="G45" i="15"/>
  <c r="N45" i="15"/>
  <c r="N39" i="15"/>
  <c r="R39" i="15"/>
  <c r="G39" i="15"/>
  <c r="G59" i="15"/>
  <c r="R59" i="15"/>
  <c r="N59" i="15"/>
  <c r="N11" i="15"/>
  <c r="G11" i="15"/>
  <c r="R11" i="15"/>
  <c r="G10" i="15"/>
  <c r="R10" i="15"/>
  <c r="N10" i="15"/>
  <c r="G40" i="15"/>
  <c r="N40" i="15"/>
  <c r="R40" i="15"/>
  <c r="N68" i="15"/>
  <c r="G68" i="15"/>
  <c r="R68" i="15"/>
  <c r="R54" i="26"/>
  <c r="G54" i="26"/>
  <c r="N54" i="26"/>
  <c r="G52" i="26"/>
  <c r="R52" i="26"/>
  <c r="N52" i="26"/>
  <c r="N46" i="26"/>
  <c r="R46" i="26"/>
  <c r="G46" i="26"/>
  <c r="G21" i="26"/>
  <c r="R21" i="26"/>
  <c r="N21" i="26"/>
  <c r="N78" i="26"/>
  <c r="R78" i="26"/>
  <c r="G78" i="26"/>
  <c r="R13" i="26"/>
  <c r="G13" i="26"/>
  <c r="N13" i="26"/>
  <c r="N64" i="26"/>
  <c r="R64" i="26"/>
  <c r="G64" i="26"/>
  <c r="R9" i="26"/>
  <c r="N9" i="26"/>
  <c r="G9" i="26"/>
  <c r="R23" i="26"/>
  <c r="G23" i="26"/>
  <c r="N23" i="26"/>
  <c r="G24" i="26"/>
  <c r="N24" i="26"/>
  <c r="R24" i="26"/>
  <c r="G27" i="10"/>
  <c r="R27" i="10"/>
  <c r="N27" i="10"/>
  <c r="R25" i="10"/>
  <c r="N25" i="10"/>
  <c r="G25" i="10"/>
  <c r="R22" i="10"/>
  <c r="N22" i="10"/>
  <c r="G22" i="10"/>
  <c r="R38" i="10"/>
  <c r="G38" i="10"/>
  <c r="N38" i="10"/>
  <c r="G83" i="10"/>
  <c r="R83" i="10"/>
  <c r="N83" i="10"/>
  <c r="G56" i="11"/>
  <c r="R56" i="11"/>
  <c r="N56" i="11"/>
  <c r="R47" i="11"/>
  <c r="G47" i="11"/>
  <c r="N47" i="11"/>
  <c r="R44" i="11"/>
  <c r="G44" i="11"/>
  <c r="N44" i="11"/>
  <c r="N8" i="11"/>
  <c r="G8" i="11"/>
  <c r="R8" i="11"/>
  <c r="N62" i="11"/>
  <c r="R62" i="11"/>
  <c r="G62" i="11"/>
  <c r="R39" i="11"/>
  <c r="G39" i="11"/>
  <c r="N39" i="11"/>
  <c r="N35" i="11"/>
  <c r="R35" i="11"/>
  <c r="G35" i="11"/>
  <c r="R5" i="11"/>
  <c r="N5" i="11"/>
  <c r="G5" i="11"/>
  <c r="N74" i="1"/>
  <c r="R74" i="1"/>
  <c r="R70" i="1"/>
  <c r="N70" i="1"/>
  <c r="N5" i="17"/>
  <c r="G5" i="17"/>
  <c r="R5" i="17"/>
  <c r="R54" i="17"/>
  <c r="N54" i="17"/>
  <c r="G54" i="17"/>
  <c r="R45" i="17"/>
  <c r="G45" i="17"/>
  <c r="N45" i="17"/>
  <c r="R78" i="17"/>
  <c r="N78" i="17"/>
  <c r="G78" i="17"/>
  <c r="R67" i="17"/>
  <c r="G67" i="17"/>
  <c r="N67" i="17"/>
  <c r="G39" i="17"/>
  <c r="R39" i="17"/>
  <c r="N39" i="17"/>
  <c r="R36" i="17"/>
  <c r="G36" i="17"/>
  <c r="N36" i="17"/>
  <c r="N20" i="17"/>
  <c r="R20" i="17"/>
  <c r="G20" i="17"/>
  <c r="R81" i="17"/>
  <c r="G81" i="17"/>
  <c r="N81" i="17"/>
  <c r="N33" i="4"/>
  <c r="G33" i="4"/>
  <c r="R33" i="4"/>
  <c r="G27" i="4"/>
  <c r="N27" i="4"/>
  <c r="R27" i="4"/>
  <c r="N36" i="18"/>
  <c r="G36" i="18"/>
  <c r="R36" i="18"/>
  <c r="G58" i="9"/>
  <c r="N58" i="9"/>
  <c r="R58" i="9"/>
  <c r="N51" i="16"/>
  <c r="G51" i="16"/>
  <c r="R51" i="16"/>
  <c r="R56" i="16"/>
  <c r="G56" i="16"/>
  <c r="N56" i="16"/>
  <c r="N28" i="16"/>
  <c r="R28" i="16"/>
  <c r="G28" i="16"/>
  <c r="R27" i="16"/>
  <c r="G27" i="16"/>
  <c r="N27" i="16"/>
  <c r="N15" i="16"/>
  <c r="G15" i="16"/>
  <c r="R15" i="16"/>
  <c r="G30" i="16"/>
  <c r="N30" i="16"/>
  <c r="R30" i="16"/>
  <c r="R25" i="16"/>
  <c r="N25" i="16"/>
  <c r="G25" i="16"/>
  <c r="N82" i="16"/>
  <c r="G82" i="16"/>
  <c r="R82" i="16"/>
  <c r="S74" i="10"/>
  <c r="O74" i="10"/>
  <c r="N49" i="24"/>
  <c r="G49" i="24"/>
  <c r="R49" i="24"/>
  <c r="R11" i="24"/>
  <c r="N11" i="24"/>
  <c r="G11" i="24"/>
  <c r="R47" i="24"/>
  <c r="N47" i="24"/>
  <c r="G47" i="24"/>
  <c r="R42" i="24"/>
  <c r="N42" i="24"/>
  <c r="G42" i="24"/>
  <c r="R66" i="24"/>
  <c r="N66" i="24"/>
  <c r="G66" i="24"/>
  <c r="R44" i="24"/>
  <c r="G44" i="24"/>
  <c r="N44" i="24"/>
  <c r="R63" i="24"/>
  <c r="N63" i="24"/>
  <c r="G63" i="24"/>
  <c r="N30" i="24"/>
  <c r="R30" i="24"/>
  <c r="G30" i="24"/>
  <c r="G81" i="24"/>
  <c r="R81" i="24"/>
  <c r="N81" i="24"/>
  <c r="G57" i="27"/>
  <c r="R57" i="27"/>
  <c r="N57" i="27"/>
  <c r="N86" i="27"/>
  <c r="R86" i="27"/>
  <c r="G86" i="27"/>
  <c r="G46" i="27"/>
  <c r="N46" i="27"/>
  <c r="R46" i="27"/>
  <c r="N20" i="27"/>
  <c r="R20" i="27"/>
  <c r="G20" i="27"/>
  <c r="G45" i="27"/>
  <c r="R45" i="27"/>
  <c r="N45" i="27"/>
  <c r="G66" i="27"/>
  <c r="R66" i="27"/>
  <c r="N66" i="27"/>
  <c r="G31" i="27"/>
  <c r="N31" i="27"/>
  <c r="R31" i="27"/>
  <c r="N21" i="27"/>
  <c r="R21" i="27"/>
  <c r="G21" i="27"/>
  <c r="R28" i="27"/>
  <c r="G28" i="27"/>
  <c r="N28" i="27"/>
  <c r="R62" i="27"/>
  <c r="G62" i="27"/>
  <c r="N62" i="27"/>
  <c r="G53" i="28"/>
  <c r="N53" i="28"/>
  <c r="R53" i="28"/>
  <c r="G28" i="28"/>
  <c r="N28" i="28"/>
  <c r="R28" i="28"/>
  <c r="N37" i="28"/>
  <c r="R37" i="28"/>
  <c r="G37" i="28"/>
  <c r="G66" i="28"/>
  <c r="R66" i="28"/>
  <c r="N66" i="28"/>
  <c r="G79" i="28"/>
  <c r="R79" i="28"/>
  <c r="N79" i="28"/>
  <c r="G46" i="28"/>
  <c r="N46" i="28"/>
  <c r="R46" i="28"/>
  <c r="R37" i="26"/>
  <c r="G37" i="26"/>
  <c r="N37" i="26"/>
  <c r="G48" i="15"/>
  <c r="N48" i="15"/>
  <c r="R48" i="15"/>
  <c r="N21" i="15"/>
  <c r="G21" i="15"/>
  <c r="R21" i="15"/>
  <c r="N46" i="15"/>
  <c r="G46" i="15"/>
  <c r="R46" i="15"/>
  <c r="N9" i="15"/>
  <c r="G9" i="15"/>
  <c r="R9" i="15"/>
  <c r="N24" i="15"/>
  <c r="G24" i="15"/>
  <c r="R24" i="15"/>
  <c r="G83" i="15"/>
  <c r="N83" i="15"/>
  <c r="R83" i="15"/>
  <c r="R8" i="15"/>
  <c r="G8" i="15"/>
  <c r="N8" i="15"/>
  <c r="G66" i="15"/>
  <c r="R66" i="15"/>
  <c r="N66" i="15"/>
  <c r="R20" i="15"/>
  <c r="G20" i="15"/>
  <c r="N20" i="15"/>
  <c r="G48" i="26"/>
  <c r="N48" i="26"/>
  <c r="R48" i="26"/>
  <c r="N84" i="26"/>
  <c r="G84" i="26"/>
  <c r="R84" i="26"/>
  <c r="N69" i="26"/>
  <c r="G69" i="26"/>
  <c r="R69" i="26"/>
  <c r="R83" i="26"/>
  <c r="N83" i="26"/>
  <c r="G83" i="26"/>
  <c r="R30" i="26"/>
  <c r="N30" i="26"/>
  <c r="G30" i="26"/>
  <c r="G31" i="26"/>
  <c r="N31" i="26"/>
  <c r="R31" i="26"/>
  <c r="G38" i="26"/>
  <c r="N38" i="26"/>
  <c r="R38" i="26"/>
  <c r="G35" i="26"/>
  <c r="R35" i="26"/>
  <c r="N35" i="26"/>
  <c r="G59" i="26"/>
  <c r="N59" i="26"/>
  <c r="R59" i="26"/>
  <c r="R58" i="22"/>
  <c r="G58" i="22"/>
  <c r="N58" i="22"/>
  <c r="R31" i="22"/>
  <c r="N31" i="22"/>
  <c r="G31" i="22"/>
  <c r="R13" i="22"/>
  <c r="G13" i="22"/>
  <c r="N13" i="22"/>
  <c r="G20" i="22"/>
  <c r="R20" i="22"/>
  <c r="N20" i="22"/>
  <c r="N60" i="22"/>
  <c r="R60" i="22"/>
  <c r="G60" i="22"/>
  <c r="G41" i="22"/>
  <c r="R41" i="22"/>
  <c r="N41" i="22"/>
  <c r="N25" i="22"/>
  <c r="R25" i="22"/>
  <c r="G25" i="22"/>
  <c r="N69" i="22"/>
  <c r="R69" i="22"/>
  <c r="G69" i="22"/>
  <c r="G62" i="22"/>
  <c r="R62" i="22"/>
  <c r="N62" i="22"/>
  <c r="G58" i="11"/>
  <c r="R58" i="11"/>
  <c r="N58" i="11"/>
  <c r="R81" i="11"/>
  <c r="G81" i="11"/>
  <c r="N81" i="11"/>
  <c r="G63" i="11"/>
  <c r="N63" i="11"/>
  <c r="R63" i="11"/>
  <c r="N30" i="11"/>
  <c r="G30" i="11"/>
  <c r="R30" i="11"/>
  <c r="R45" i="11"/>
  <c r="N45" i="11"/>
  <c r="G45" i="11"/>
  <c r="G18" i="11"/>
  <c r="N18" i="11"/>
  <c r="R18" i="11"/>
  <c r="N32" i="11"/>
  <c r="R32" i="11"/>
  <c r="G32" i="11"/>
  <c r="G22" i="11"/>
  <c r="R22" i="11"/>
  <c r="N22" i="11"/>
  <c r="R28" i="11"/>
  <c r="N28" i="11"/>
  <c r="G28" i="11"/>
  <c r="R28" i="26"/>
  <c r="G28" i="26"/>
  <c r="N28" i="26"/>
  <c r="R50" i="17"/>
  <c r="G50" i="17"/>
  <c r="N50" i="17"/>
  <c r="R49" i="17"/>
  <c r="G49" i="17"/>
  <c r="N49" i="17"/>
  <c r="R22" i="17"/>
  <c r="G22" i="17"/>
  <c r="N22" i="17"/>
  <c r="N46" i="17"/>
  <c r="G46" i="17"/>
  <c r="R46" i="17"/>
  <c r="G11" i="17"/>
  <c r="R11" i="17"/>
  <c r="N11" i="17"/>
  <c r="G84" i="17"/>
  <c r="R84" i="17"/>
  <c r="N84" i="17"/>
  <c r="R44" i="17"/>
  <c r="G44" i="17"/>
  <c r="N44" i="17"/>
  <c r="N26" i="17"/>
  <c r="G26" i="17"/>
  <c r="R26" i="17"/>
  <c r="N83" i="17"/>
  <c r="R83" i="17"/>
  <c r="G83" i="17"/>
  <c r="R47" i="17"/>
  <c r="N47" i="17"/>
  <c r="G47" i="17"/>
  <c r="R20" i="4"/>
  <c r="G20" i="4"/>
  <c r="N20" i="4"/>
  <c r="G55" i="18"/>
  <c r="R55" i="18"/>
  <c r="N55" i="18"/>
  <c r="G85" i="18"/>
  <c r="N85" i="18"/>
  <c r="R85" i="18"/>
  <c r="N8" i="18"/>
  <c r="R8" i="18"/>
  <c r="G8" i="18"/>
  <c r="N60" i="18"/>
  <c r="G60" i="18"/>
  <c r="R60" i="18"/>
  <c r="G22" i="18"/>
  <c r="R22" i="18"/>
  <c r="N22" i="18"/>
  <c r="R34" i="18"/>
  <c r="G34" i="18"/>
  <c r="N34" i="18"/>
  <c r="R25" i="18"/>
  <c r="N25" i="18"/>
  <c r="G25" i="18"/>
  <c r="G37" i="18"/>
  <c r="R37" i="18"/>
  <c r="N37" i="18"/>
  <c r="N54" i="16"/>
  <c r="G54" i="16"/>
  <c r="R54" i="16"/>
  <c r="G57" i="16"/>
  <c r="N57" i="16"/>
  <c r="R57" i="16"/>
  <c r="N6" i="16"/>
  <c r="R6" i="16"/>
  <c r="G6" i="16"/>
  <c r="N43" i="16"/>
  <c r="G43" i="16"/>
  <c r="R43" i="16"/>
  <c r="G29" i="16"/>
  <c r="N29" i="16"/>
  <c r="R29" i="16"/>
  <c r="G67" i="16"/>
  <c r="R67" i="16"/>
  <c r="N67" i="16"/>
  <c r="G79" i="16"/>
  <c r="N79" i="16"/>
  <c r="R79" i="16"/>
  <c r="G9" i="16"/>
  <c r="R9" i="16"/>
  <c r="N9" i="16"/>
  <c r="N16" i="16"/>
  <c r="G16" i="16"/>
  <c r="R16" i="16"/>
  <c r="G18" i="16"/>
  <c r="N18" i="16"/>
  <c r="R18" i="16"/>
  <c r="N56" i="23"/>
  <c r="R56" i="23"/>
  <c r="G56" i="23"/>
  <c r="R6" i="23"/>
  <c r="G6" i="23"/>
  <c r="N6" i="23"/>
  <c r="R82" i="23"/>
  <c r="N82" i="23"/>
  <c r="G82" i="23"/>
  <c r="N86" i="23"/>
  <c r="G86" i="23"/>
  <c r="R86" i="23"/>
  <c r="R83" i="23"/>
  <c r="G83" i="23"/>
  <c r="N83" i="23"/>
  <c r="N34" i="23"/>
  <c r="R34" i="23"/>
  <c r="G34" i="23"/>
  <c r="G37" i="23"/>
  <c r="N37" i="23"/>
  <c r="R37" i="23"/>
  <c r="G28" i="23"/>
  <c r="R28" i="23"/>
  <c r="N28" i="23"/>
  <c r="R79" i="23"/>
  <c r="N79" i="23"/>
  <c r="G79" i="23"/>
  <c r="N58" i="12"/>
  <c r="R58" i="12"/>
  <c r="G58" i="12"/>
  <c r="R39" i="12"/>
  <c r="N39" i="12"/>
  <c r="G39" i="12"/>
  <c r="G16" i="12"/>
  <c r="N16" i="12"/>
  <c r="R16" i="12"/>
  <c r="N34" i="12"/>
  <c r="R34" i="12"/>
  <c r="G34" i="12"/>
  <c r="N66" i="12"/>
  <c r="R66" i="12"/>
  <c r="G66" i="12"/>
  <c r="G38" i="12"/>
  <c r="N38" i="12"/>
  <c r="R38" i="12"/>
  <c r="G28" i="12"/>
  <c r="R28" i="12"/>
  <c r="N28" i="12"/>
  <c r="G79" i="12"/>
  <c r="R79" i="12"/>
  <c r="N79" i="12"/>
  <c r="N69" i="12"/>
  <c r="R69" i="12"/>
  <c r="G69" i="12"/>
  <c r="N5" i="25"/>
  <c r="G5" i="25"/>
  <c r="R5" i="25"/>
  <c r="G58" i="28"/>
  <c r="R58" i="28"/>
  <c r="N58" i="28"/>
  <c r="N20" i="28"/>
  <c r="R20" i="28"/>
  <c r="G20" i="28"/>
  <c r="R8" i="28"/>
  <c r="N8" i="28"/>
  <c r="G8" i="28"/>
  <c r="N25" i="28"/>
  <c r="G25" i="28"/>
  <c r="R25" i="28"/>
  <c r="G12" i="28"/>
  <c r="R12" i="28"/>
  <c r="N12" i="28"/>
  <c r="N69" i="28"/>
  <c r="R69" i="28"/>
  <c r="G69" i="28"/>
  <c r="G32" i="28"/>
  <c r="R32" i="28"/>
  <c r="N32" i="28"/>
  <c r="R35" i="28"/>
  <c r="G35" i="28"/>
  <c r="N35" i="28"/>
  <c r="R6" i="28"/>
  <c r="G6" i="28"/>
  <c r="N6" i="28"/>
  <c r="R50" i="15"/>
  <c r="G50" i="15"/>
  <c r="N50" i="15"/>
  <c r="R53" i="15"/>
  <c r="N53" i="15"/>
  <c r="G53" i="15"/>
  <c r="G64" i="15"/>
  <c r="N64" i="15"/>
  <c r="R64" i="15"/>
  <c r="N18" i="15"/>
  <c r="R18" i="15"/>
  <c r="G18" i="15"/>
  <c r="G61" i="15"/>
  <c r="R61" i="15"/>
  <c r="N61" i="15"/>
  <c r="G22" i="15"/>
  <c r="N22" i="15"/>
  <c r="R22" i="15"/>
  <c r="N26" i="15"/>
  <c r="G26" i="15"/>
  <c r="R26" i="15"/>
  <c r="N14" i="15"/>
  <c r="G14" i="15"/>
  <c r="R14" i="15"/>
  <c r="N13" i="15"/>
  <c r="G13" i="15"/>
  <c r="R13" i="15"/>
  <c r="N51" i="26"/>
  <c r="R51" i="26"/>
  <c r="G51" i="26"/>
  <c r="N53" i="26"/>
  <c r="G53" i="26"/>
  <c r="R53" i="26"/>
  <c r="N86" i="26"/>
  <c r="G86" i="26"/>
  <c r="R86" i="26"/>
  <c r="R60" i="26"/>
  <c r="N60" i="26"/>
  <c r="G60" i="26"/>
  <c r="G16" i="26"/>
  <c r="N16" i="26"/>
  <c r="R16" i="26"/>
  <c r="R27" i="26"/>
  <c r="N27" i="26"/>
  <c r="G27" i="26"/>
  <c r="N42" i="26"/>
  <c r="R42" i="26"/>
  <c r="G42" i="26"/>
  <c r="G43" i="26"/>
  <c r="R43" i="26"/>
  <c r="N43" i="26"/>
  <c r="G5" i="22"/>
  <c r="N5" i="22"/>
  <c r="R5" i="22"/>
  <c r="G58" i="10"/>
  <c r="N58" i="10"/>
  <c r="R58" i="10"/>
  <c r="G24" i="10"/>
  <c r="R24" i="10"/>
  <c r="N24" i="10"/>
  <c r="G34" i="10"/>
  <c r="N34" i="10"/>
  <c r="R34" i="10"/>
  <c r="G14" i="10"/>
  <c r="N14" i="10"/>
  <c r="R14" i="10"/>
  <c r="G6" i="10"/>
  <c r="N6" i="10"/>
  <c r="R6" i="10"/>
  <c r="R46" i="10"/>
  <c r="G46" i="10"/>
  <c r="N46" i="10"/>
  <c r="R68" i="10"/>
  <c r="N68" i="10"/>
  <c r="G68" i="10"/>
  <c r="N15" i="10"/>
  <c r="G15" i="10"/>
  <c r="R15" i="10"/>
  <c r="N50" i="11"/>
  <c r="R50" i="11"/>
  <c r="G50" i="11"/>
  <c r="N49" i="11"/>
  <c r="G49" i="11"/>
  <c r="R49" i="11"/>
  <c r="N20" i="11"/>
  <c r="R20" i="11"/>
  <c r="G20" i="11"/>
  <c r="N29" i="11"/>
  <c r="G29" i="11"/>
  <c r="R29" i="11"/>
  <c r="N26" i="11"/>
  <c r="G26" i="11"/>
  <c r="R26" i="11"/>
  <c r="R34" i="11"/>
  <c r="N34" i="11"/>
  <c r="G34" i="11"/>
  <c r="G36" i="11"/>
  <c r="N36" i="11"/>
  <c r="R36" i="11"/>
  <c r="G23" i="11"/>
  <c r="R23" i="11"/>
  <c r="N23" i="11"/>
  <c r="R85" i="11"/>
  <c r="G85" i="11"/>
  <c r="N85" i="11"/>
  <c r="N79" i="11"/>
  <c r="R79" i="11"/>
  <c r="G79" i="11"/>
  <c r="G48" i="13"/>
  <c r="N48" i="13"/>
  <c r="R48" i="13"/>
  <c r="G40" i="13"/>
  <c r="N40" i="13"/>
  <c r="R40" i="13"/>
  <c r="R22" i="13"/>
  <c r="N22" i="13"/>
  <c r="G22" i="13"/>
  <c r="R63" i="13"/>
  <c r="N63" i="13"/>
  <c r="G63" i="13"/>
  <c r="N85" i="13"/>
  <c r="G85" i="13"/>
  <c r="R85" i="13"/>
  <c r="R59" i="13"/>
  <c r="N59" i="13"/>
  <c r="G59" i="13"/>
  <c r="N31" i="13"/>
  <c r="R31" i="13"/>
  <c r="G31" i="13"/>
  <c r="N86" i="13"/>
  <c r="G86" i="13"/>
  <c r="R86" i="13"/>
  <c r="N67" i="13"/>
  <c r="G67" i="13"/>
  <c r="R67" i="13"/>
  <c r="G50" i="14"/>
  <c r="N50" i="14"/>
  <c r="R50" i="14"/>
  <c r="R52" i="14"/>
  <c r="N52" i="14"/>
  <c r="G52" i="14"/>
  <c r="G37" i="14"/>
  <c r="R37" i="14"/>
  <c r="N37" i="14"/>
  <c r="G45" i="14"/>
  <c r="N45" i="14"/>
  <c r="R45" i="14"/>
  <c r="N34" i="14"/>
  <c r="R34" i="14"/>
  <c r="G34" i="14"/>
  <c r="G17" i="14"/>
  <c r="N17" i="14"/>
  <c r="R17" i="14"/>
  <c r="N12" i="14"/>
  <c r="R12" i="14"/>
  <c r="G12" i="14"/>
  <c r="G41" i="14"/>
  <c r="R41" i="14"/>
  <c r="N41" i="14"/>
  <c r="R35" i="14"/>
  <c r="G35" i="14"/>
  <c r="N35" i="14"/>
  <c r="N51" i="17"/>
  <c r="G51" i="17"/>
  <c r="R51" i="17"/>
  <c r="N48" i="17"/>
  <c r="G48" i="17"/>
  <c r="R48" i="17"/>
  <c r="G80" i="17"/>
  <c r="R80" i="17"/>
  <c r="N80" i="17"/>
  <c r="N29" i="17"/>
  <c r="G29" i="17"/>
  <c r="R29" i="17"/>
  <c r="N86" i="17"/>
  <c r="G86" i="17"/>
  <c r="R86" i="17"/>
  <c r="N43" i="17"/>
  <c r="R43" i="17"/>
  <c r="G43" i="17"/>
  <c r="G7" i="17"/>
  <c r="R7" i="17"/>
  <c r="N7" i="17"/>
  <c r="R38" i="17"/>
  <c r="G38" i="17"/>
  <c r="N38" i="17"/>
  <c r="N34" i="17"/>
  <c r="R34" i="17"/>
  <c r="G34" i="17"/>
  <c r="G18" i="17"/>
  <c r="R18" i="17"/>
  <c r="N18" i="17"/>
  <c r="R55" i="24"/>
  <c r="G55" i="24"/>
  <c r="N55" i="24"/>
  <c r="N29" i="24"/>
  <c r="R29" i="24"/>
  <c r="G29" i="24"/>
  <c r="G34" i="24"/>
  <c r="R34" i="24"/>
  <c r="N34" i="24"/>
  <c r="R23" i="24"/>
  <c r="G23" i="24"/>
  <c r="N23" i="24"/>
  <c r="R51" i="23"/>
  <c r="G51" i="23"/>
  <c r="N51" i="23"/>
  <c r="G48" i="23"/>
  <c r="R48" i="23"/>
  <c r="N48" i="23"/>
  <c r="N20" i="23"/>
  <c r="R20" i="23"/>
  <c r="G20" i="23"/>
  <c r="G46" i="23"/>
  <c r="R46" i="23"/>
  <c r="N46" i="23"/>
  <c r="N68" i="23"/>
  <c r="R68" i="23"/>
  <c r="G68" i="23"/>
  <c r="N85" i="23"/>
  <c r="R85" i="23"/>
  <c r="G85" i="23"/>
  <c r="N32" i="23"/>
  <c r="R32" i="23"/>
  <c r="G32" i="23"/>
  <c r="R24" i="23"/>
  <c r="G24" i="23"/>
  <c r="N24" i="23"/>
  <c r="R35" i="23"/>
  <c r="N35" i="23"/>
  <c r="G35" i="23"/>
  <c r="G15" i="23"/>
  <c r="N15" i="23"/>
  <c r="R15" i="23"/>
  <c r="N56" i="12"/>
  <c r="R56" i="12"/>
  <c r="G56" i="12"/>
  <c r="R67" i="12"/>
  <c r="G67" i="12"/>
  <c r="N67" i="12"/>
  <c r="R59" i="12"/>
  <c r="G59" i="12"/>
  <c r="N59" i="12"/>
  <c r="R60" i="12"/>
  <c r="N60" i="12"/>
  <c r="G60" i="12"/>
  <c r="G26" i="12"/>
  <c r="N26" i="12"/>
  <c r="R26" i="12"/>
  <c r="N5" i="12"/>
  <c r="R5" i="12"/>
  <c r="G5" i="12"/>
  <c r="R58" i="27"/>
  <c r="N58" i="27"/>
  <c r="G58" i="27"/>
  <c r="N69" i="27"/>
  <c r="R69" i="27"/>
  <c r="G69" i="27"/>
  <c r="R15" i="27"/>
  <c r="G15" i="27"/>
  <c r="N15" i="27"/>
  <c r="R17" i="27"/>
  <c r="N17" i="27"/>
  <c r="G17" i="27"/>
  <c r="N64" i="27"/>
  <c r="G64" i="27"/>
  <c r="R64" i="27"/>
  <c r="R27" i="27"/>
  <c r="G27" i="27"/>
  <c r="N27" i="27"/>
  <c r="R78" i="27"/>
  <c r="G78" i="27"/>
  <c r="N78" i="27"/>
  <c r="R14" i="27"/>
  <c r="G14" i="27"/>
  <c r="N14" i="27"/>
  <c r="R35" i="27"/>
  <c r="N35" i="27"/>
  <c r="G35" i="27"/>
  <c r="N48" i="25"/>
  <c r="G48" i="25"/>
  <c r="R48" i="25"/>
  <c r="N53" i="25"/>
  <c r="G53" i="25"/>
  <c r="R53" i="25"/>
  <c r="R10" i="25"/>
  <c r="G10" i="25"/>
  <c r="N10" i="25"/>
  <c r="N28" i="25"/>
  <c r="G28" i="25"/>
  <c r="R28" i="25"/>
  <c r="N38" i="25"/>
  <c r="R38" i="25"/>
  <c r="G38" i="25"/>
  <c r="N67" i="25"/>
  <c r="G67" i="25"/>
  <c r="R67" i="25"/>
  <c r="N19" i="25"/>
  <c r="G19" i="25"/>
  <c r="R19" i="25"/>
  <c r="N32" i="25"/>
  <c r="G32" i="25"/>
  <c r="R32" i="25"/>
  <c r="N41" i="25"/>
  <c r="R41" i="25"/>
  <c r="G41" i="25"/>
  <c r="N5" i="28"/>
  <c r="G5" i="28"/>
  <c r="R5" i="28"/>
  <c r="N57" i="26"/>
  <c r="R57" i="26"/>
  <c r="G57" i="26"/>
  <c r="N12" i="26"/>
  <c r="R12" i="26"/>
  <c r="G12" i="26"/>
  <c r="N36" i="26"/>
  <c r="R36" i="26"/>
  <c r="G36" i="26"/>
  <c r="G32" i="26"/>
  <c r="R32" i="26"/>
  <c r="N32" i="26"/>
  <c r="N18" i="26"/>
  <c r="G18" i="26"/>
  <c r="R18" i="26"/>
  <c r="G20" i="26"/>
  <c r="N20" i="26"/>
  <c r="R20" i="26"/>
  <c r="N80" i="26"/>
  <c r="R80" i="26"/>
  <c r="G80" i="26"/>
  <c r="N6" i="26"/>
  <c r="R6" i="26"/>
  <c r="G6" i="26"/>
  <c r="R53" i="19"/>
  <c r="G53" i="19"/>
  <c r="N53" i="19"/>
  <c r="R15" i="19"/>
  <c r="G15" i="19"/>
  <c r="N15" i="19"/>
  <c r="R6" i="19"/>
  <c r="N6" i="19"/>
  <c r="G6" i="19"/>
  <c r="R80" i="19"/>
  <c r="N80" i="19"/>
  <c r="G80" i="19"/>
  <c r="G27" i="19"/>
  <c r="N27" i="19"/>
  <c r="R27" i="19"/>
  <c r="G8" i="19"/>
  <c r="R8" i="19"/>
  <c r="N8" i="19"/>
  <c r="R9" i="19"/>
  <c r="G9" i="19"/>
  <c r="N9" i="19"/>
  <c r="N19" i="19"/>
  <c r="G19" i="19"/>
  <c r="R19" i="19"/>
  <c r="N23" i="19"/>
  <c r="G23" i="19"/>
  <c r="R23" i="19"/>
  <c r="G51" i="22"/>
  <c r="N51" i="22"/>
  <c r="R51" i="22"/>
  <c r="N56" i="22"/>
  <c r="G56" i="22"/>
  <c r="R56" i="22"/>
  <c r="N66" i="22"/>
  <c r="G66" i="22"/>
  <c r="R66" i="22"/>
  <c r="N28" i="22"/>
  <c r="R28" i="22"/>
  <c r="G28" i="22"/>
  <c r="G59" i="22"/>
  <c r="N59" i="22"/>
  <c r="R59" i="22"/>
  <c r="N16" i="22"/>
  <c r="R16" i="22"/>
  <c r="G16" i="22"/>
  <c r="R30" i="22"/>
  <c r="G30" i="22"/>
  <c r="N30" i="22"/>
  <c r="G43" i="22"/>
  <c r="N43" i="22"/>
  <c r="R43" i="22"/>
  <c r="N61" i="22"/>
  <c r="R61" i="22"/>
  <c r="G61" i="22"/>
  <c r="N15" i="22"/>
  <c r="G15" i="22"/>
  <c r="R15" i="22"/>
  <c r="G51" i="11"/>
  <c r="N51" i="11"/>
  <c r="R51" i="11"/>
  <c r="G48" i="11"/>
  <c r="R48" i="11"/>
  <c r="N48" i="11"/>
  <c r="R17" i="11"/>
  <c r="G17" i="11"/>
  <c r="N17" i="11"/>
  <c r="N9" i="11"/>
  <c r="R9" i="11"/>
  <c r="G9" i="11"/>
  <c r="N80" i="11"/>
  <c r="G80" i="11"/>
  <c r="R80" i="11"/>
  <c r="N33" i="11"/>
  <c r="G33" i="11"/>
  <c r="R33" i="11"/>
  <c r="R59" i="11"/>
  <c r="G59" i="11"/>
  <c r="N59" i="11"/>
  <c r="R11" i="11"/>
  <c r="G11" i="11"/>
  <c r="N11" i="11"/>
  <c r="R65" i="11"/>
  <c r="N65" i="11"/>
  <c r="G65" i="11"/>
  <c r="R20" i="14"/>
  <c r="G20" i="14"/>
  <c r="N20" i="14"/>
  <c r="S86" i="19"/>
  <c r="O86" i="19"/>
  <c r="S29" i="16"/>
  <c r="O29" i="16"/>
  <c r="O28" i="16"/>
  <c r="S28" i="16"/>
  <c r="S29" i="4"/>
  <c r="O29" i="4"/>
  <c r="S51" i="13"/>
  <c r="O51" i="13"/>
  <c r="N73" i="4"/>
  <c r="R73" i="4"/>
  <c r="O69" i="15"/>
  <c r="S69" i="15"/>
  <c r="S86" i="22"/>
  <c r="O86" i="22"/>
  <c r="S16" i="18"/>
  <c r="O16" i="18"/>
  <c r="O16" i="10"/>
  <c r="S16" i="10"/>
  <c r="S8" i="16"/>
  <c r="O8" i="16"/>
  <c r="S66" i="14"/>
  <c r="O66" i="14"/>
  <c r="S57" i="13"/>
  <c r="O57" i="13"/>
  <c r="O12" i="25"/>
  <c r="S12" i="25"/>
  <c r="O22" i="23"/>
  <c r="S22" i="23"/>
  <c r="S30" i="9"/>
  <c r="O30" i="9"/>
  <c r="O6" i="4"/>
  <c r="S6" i="4"/>
  <c r="O39" i="18"/>
  <c r="S39" i="18"/>
  <c r="O85" i="19"/>
  <c r="S85" i="19"/>
  <c r="S30" i="28"/>
  <c r="O30" i="28"/>
  <c r="S27" i="25"/>
  <c r="O27" i="25"/>
  <c r="O15" i="26"/>
  <c r="S15" i="26"/>
  <c r="S22" i="18"/>
  <c r="O22" i="18"/>
  <c r="O42" i="27"/>
  <c r="S42" i="27"/>
  <c r="O13" i="22"/>
  <c r="S13" i="22"/>
  <c r="S84" i="11"/>
  <c r="O84" i="11"/>
  <c r="O8" i="4"/>
  <c r="S8" i="4"/>
  <c r="O80" i="10"/>
  <c r="S80" i="10"/>
  <c r="S33" i="11"/>
  <c r="O33" i="11"/>
  <c r="S9" i="15"/>
  <c r="O9" i="15"/>
  <c r="S19" i="23"/>
  <c r="O19" i="23"/>
  <c r="S86" i="17"/>
  <c r="O86" i="17"/>
  <c r="S58" i="14"/>
  <c r="O58" i="14"/>
  <c r="O15" i="12"/>
  <c r="S15" i="12"/>
  <c r="O54" i="19"/>
  <c r="S54" i="19"/>
  <c r="S27" i="4"/>
  <c r="O27" i="4"/>
  <c r="S51" i="27"/>
  <c r="O51" i="27"/>
  <c r="O26" i="18"/>
  <c r="S26" i="18"/>
  <c r="O31" i="12"/>
  <c r="S31" i="12"/>
  <c r="S51" i="14"/>
  <c r="O51" i="14"/>
  <c r="S36" i="15"/>
  <c r="O36" i="15"/>
  <c r="O30" i="23"/>
  <c r="S30" i="23"/>
  <c r="S68" i="17"/>
  <c r="O68" i="17"/>
  <c r="O84" i="25"/>
  <c r="S84" i="25"/>
  <c r="O41" i="22"/>
  <c r="S41" i="22"/>
  <c r="S60" i="28"/>
  <c r="O60" i="28"/>
  <c r="S64" i="17"/>
  <c r="O64" i="17"/>
  <c r="S35" i="26"/>
  <c r="O35" i="26"/>
  <c r="O24" i="25"/>
  <c r="S24" i="25"/>
  <c r="O25" i="10"/>
  <c r="S25" i="10"/>
  <c r="O35" i="24"/>
  <c r="S35" i="24"/>
  <c r="S41" i="14"/>
  <c r="O41" i="14"/>
  <c r="S23" i="15"/>
  <c r="O23" i="15"/>
  <c r="O51" i="19"/>
  <c r="S51" i="19"/>
  <c r="O61" i="26"/>
  <c r="S61" i="26"/>
  <c r="O17" i="12"/>
  <c r="S17" i="12"/>
  <c r="S8" i="18"/>
  <c r="O8" i="18"/>
  <c r="S34" i="22"/>
  <c r="O34" i="22"/>
  <c r="O54" i="28"/>
  <c r="S54" i="28"/>
  <c r="S10" i="10"/>
  <c r="O10" i="10"/>
  <c r="O54" i="13"/>
  <c r="S54" i="13"/>
  <c r="S44" i="14"/>
  <c r="O44" i="14"/>
  <c r="S22" i="12"/>
  <c r="O22" i="12"/>
  <c r="S54" i="10"/>
  <c r="O54" i="10"/>
  <c r="O65" i="17"/>
  <c r="S65" i="17"/>
  <c r="S14" i="28"/>
  <c r="O14" i="28"/>
  <c r="S33" i="15"/>
  <c r="O33" i="15"/>
  <c r="S40" i="27"/>
  <c r="O40" i="27"/>
  <c r="S7" i="4"/>
  <c r="O7" i="4"/>
  <c r="S54" i="9"/>
  <c r="O54" i="9"/>
  <c r="S13" i="9"/>
  <c r="O13" i="9"/>
  <c r="S59" i="13"/>
  <c r="O59" i="13"/>
  <c r="S61" i="9"/>
  <c r="O61" i="9"/>
  <c r="O7" i="23"/>
  <c r="S7" i="23"/>
  <c r="O64" i="22"/>
  <c r="S64" i="22"/>
  <c r="S10" i="15"/>
  <c r="O10" i="15"/>
  <c r="O6" i="28"/>
  <c r="S6" i="28"/>
  <c r="N71" i="4"/>
  <c r="R71" i="4"/>
  <c r="G71" i="4"/>
  <c r="O78" i="23"/>
  <c r="S78" i="23"/>
  <c r="S55" i="10"/>
  <c r="O55" i="10"/>
  <c r="O27" i="26"/>
  <c r="S27" i="26"/>
  <c r="S34" i="23"/>
  <c r="O34" i="23"/>
  <c r="O27" i="15"/>
  <c r="S27" i="15"/>
  <c r="S7" i="10"/>
  <c r="O7" i="10"/>
  <c r="O54" i="22"/>
  <c r="S54" i="22"/>
  <c r="S24" i="4"/>
  <c r="O24" i="4"/>
  <c r="O38" i="4"/>
  <c r="S38" i="4"/>
  <c r="O26" i="15"/>
  <c r="S26" i="15"/>
  <c r="T70" i="17"/>
  <c r="P70" i="17"/>
  <c r="S41" i="26"/>
  <c r="O41" i="26"/>
  <c r="O64" i="23"/>
  <c r="S64" i="23"/>
  <c r="S54" i="27"/>
  <c r="O54" i="27"/>
  <c r="O59" i="26"/>
  <c r="S59" i="26"/>
  <c r="S10" i="18"/>
  <c r="O10" i="18"/>
  <c r="O38" i="9"/>
  <c r="S38" i="9"/>
  <c r="O41" i="15"/>
  <c r="S41" i="15"/>
  <c r="S65" i="13"/>
  <c r="O65" i="13"/>
  <c r="O22" i="16"/>
  <c r="S22" i="16"/>
  <c r="O9" i="23"/>
  <c r="S9" i="23"/>
  <c r="S80" i="17"/>
  <c r="O80" i="17"/>
  <c r="O42" i="28"/>
  <c r="S42" i="28"/>
  <c r="S36" i="10"/>
  <c r="O36" i="10"/>
  <c r="O18" i="17"/>
  <c r="S18" i="17"/>
  <c r="S6" i="22"/>
  <c r="O6" i="22"/>
  <c r="O23" i="19"/>
  <c r="S23" i="19"/>
  <c r="O7" i="16"/>
  <c r="S7" i="16"/>
  <c r="O16" i="14"/>
  <c r="S16" i="14"/>
  <c r="O53" i="18"/>
  <c r="S53" i="18"/>
  <c r="S41" i="9"/>
  <c r="O41" i="9"/>
  <c r="O55" i="9"/>
  <c r="S55" i="9"/>
  <c r="S61" i="12"/>
  <c r="O61" i="12"/>
  <c r="S8" i="14"/>
  <c r="O8" i="14"/>
  <c r="O85" i="15"/>
  <c r="S85" i="15"/>
  <c r="O33" i="23"/>
  <c r="S33" i="23"/>
  <c r="O19" i="17"/>
  <c r="S19" i="17"/>
  <c r="O33" i="14"/>
  <c r="S33" i="14"/>
  <c r="S57" i="28"/>
  <c r="O57" i="28"/>
  <c r="O39" i="19"/>
  <c r="S39" i="19"/>
  <c r="O46" i="26"/>
  <c r="S46" i="26"/>
  <c r="O65" i="28"/>
  <c r="S65" i="28"/>
  <c r="S48" i="26"/>
  <c r="O48" i="26"/>
  <c r="S55" i="23"/>
  <c r="O55" i="23"/>
  <c r="O66" i="22"/>
  <c r="S66" i="22"/>
  <c r="S53" i="13"/>
  <c r="O53" i="13"/>
  <c r="O48" i="9"/>
  <c r="S48" i="9"/>
  <c r="S59" i="15"/>
  <c r="O59" i="15"/>
  <c r="S35" i="13"/>
  <c r="O35" i="13"/>
  <c r="S79" i="13"/>
  <c r="O79" i="13"/>
  <c r="O19" i="24"/>
  <c r="S19" i="24"/>
  <c r="S58" i="27"/>
  <c r="O58" i="27"/>
  <c r="S50" i="28"/>
  <c r="O50" i="28"/>
  <c r="S68" i="14"/>
  <c r="O68" i="14"/>
  <c r="O16" i="23"/>
  <c r="S16" i="23"/>
  <c r="S18" i="11"/>
  <c r="O18" i="11"/>
  <c r="O47" i="15"/>
  <c r="S47" i="15"/>
  <c r="O21" i="26"/>
  <c r="S21" i="26"/>
  <c r="S23" i="17"/>
  <c r="O23" i="17"/>
  <c r="O60" i="12"/>
  <c r="S60" i="12"/>
  <c r="S49" i="17"/>
  <c r="O49" i="17"/>
  <c r="S12" i="9"/>
  <c r="O12" i="9"/>
  <c r="O52" i="28"/>
  <c r="S52" i="28"/>
  <c r="O19" i="13"/>
  <c r="S19" i="13"/>
  <c r="S52" i="17"/>
  <c r="O52" i="17"/>
  <c r="O63" i="12"/>
  <c r="S63" i="12"/>
  <c r="S56" i="11"/>
  <c r="O56" i="11"/>
  <c r="O60" i="24"/>
  <c r="S60" i="24"/>
  <c r="O57" i="22"/>
  <c r="S57" i="22"/>
  <c r="O32" i="15"/>
  <c r="S32" i="15"/>
  <c r="O42" i="16"/>
  <c r="S42" i="16"/>
  <c r="S15" i="16"/>
  <c r="O15" i="16"/>
  <c r="O79" i="28"/>
  <c r="S79" i="28"/>
  <c r="O24" i="9"/>
  <c r="S24" i="9"/>
  <c r="N71" i="9"/>
  <c r="R71" i="9"/>
  <c r="S37" i="13"/>
  <c r="O37" i="13"/>
  <c r="S24" i="14"/>
  <c r="O24" i="14"/>
  <c r="S9" i="9"/>
  <c r="O9" i="9"/>
  <c r="O28" i="25"/>
  <c r="S28" i="25"/>
  <c r="S51" i="11"/>
  <c r="O51" i="11"/>
  <c r="S19" i="19"/>
  <c r="O19" i="19"/>
  <c r="O36" i="16"/>
  <c r="S36" i="16"/>
  <c r="S56" i="13"/>
  <c r="O56" i="13"/>
  <c r="O46" i="4"/>
  <c r="S46" i="4"/>
  <c r="S46" i="19"/>
  <c r="O46" i="19"/>
  <c r="S67" i="22"/>
  <c r="O67" i="22"/>
  <c r="O69" i="26"/>
  <c r="S69" i="26"/>
  <c r="S8" i="12"/>
  <c r="O8" i="12"/>
  <c r="O41" i="10"/>
  <c r="S41" i="10"/>
  <c r="S37" i="4"/>
  <c r="O37" i="4"/>
  <c r="S60" i="26"/>
  <c r="O60" i="26"/>
  <c r="O57" i="14"/>
  <c r="S57" i="14"/>
  <c r="S39" i="15"/>
  <c r="O39" i="15"/>
  <c r="S48" i="24"/>
  <c r="O48" i="24"/>
  <c r="S13" i="11"/>
  <c r="O13" i="11"/>
  <c r="O38" i="18"/>
  <c r="S38" i="18"/>
  <c r="O43" i="27"/>
  <c r="S43" i="27"/>
  <c r="S47" i="11"/>
  <c r="O47" i="11"/>
  <c r="S14" i="13"/>
  <c r="O14" i="13"/>
  <c r="O11" i="9"/>
  <c r="S11" i="9"/>
  <c r="R70" i="18"/>
  <c r="N70" i="18"/>
  <c r="O49" i="4"/>
  <c r="S49" i="4"/>
  <c r="S5" i="23"/>
  <c r="O5" i="23"/>
  <c r="S62" i="15"/>
  <c r="O62" i="15"/>
  <c r="O18" i="16"/>
  <c r="S18" i="16"/>
  <c r="N77" i="4"/>
  <c r="R77" i="4"/>
  <c r="U77" i="1" s="1"/>
  <c r="G77" i="4"/>
  <c r="O57" i="9"/>
  <c r="S57" i="9"/>
  <c r="S40" i="9"/>
  <c r="O40" i="9"/>
  <c r="S80" i="26"/>
  <c r="O80" i="26"/>
  <c r="O46" i="18"/>
  <c r="S46" i="18"/>
  <c r="S25" i="16"/>
  <c r="O25" i="16"/>
  <c r="S85" i="9"/>
  <c r="O85" i="9"/>
  <c r="S20" i="27"/>
  <c r="O20" i="27"/>
  <c r="O54" i="11"/>
  <c r="S54" i="11"/>
  <c r="S6" i="26"/>
  <c r="O6" i="26"/>
  <c r="S19" i="28"/>
  <c r="O19" i="28"/>
  <c r="S65" i="16"/>
  <c r="O65" i="16"/>
  <c r="S84" i="24"/>
  <c r="O84" i="24"/>
  <c r="O65" i="15"/>
  <c r="S65" i="15"/>
  <c r="S47" i="25"/>
  <c r="O47" i="25"/>
  <c r="O56" i="17"/>
  <c r="S56" i="17"/>
  <c r="O29" i="26"/>
  <c r="S29" i="26"/>
  <c r="S67" i="17"/>
  <c r="O67" i="17"/>
  <c r="O25" i="17"/>
  <c r="S25" i="17"/>
  <c r="S81" i="22"/>
  <c r="O81" i="22"/>
  <c r="S38" i="10"/>
  <c r="O38" i="10"/>
  <c r="O39" i="17"/>
  <c r="S39" i="17"/>
  <c r="O85" i="13"/>
  <c r="S85" i="13"/>
  <c r="O46" i="9"/>
  <c r="S46" i="9"/>
  <c r="O28" i="23"/>
  <c r="S28" i="23"/>
  <c r="S80" i="12"/>
  <c r="O80" i="12"/>
  <c r="S12" i="4"/>
  <c r="O12" i="4"/>
  <c r="S39" i="24"/>
  <c r="O39" i="24"/>
  <c r="O59" i="27"/>
  <c r="S59" i="27"/>
  <c r="S33" i="16"/>
  <c r="O33" i="16"/>
  <c r="O37" i="16"/>
  <c r="S37" i="16"/>
  <c r="S65" i="19"/>
  <c r="O65" i="19"/>
  <c r="S11" i="4"/>
  <c r="O11" i="4"/>
  <c r="S57" i="11"/>
  <c r="O57" i="11"/>
  <c r="S38" i="19"/>
  <c r="O38" i="19"/>
  <c r="O62" i="4"/>
  <c r="S62" i="4"/>
  <c r="S43" i="15"/>
  <c r="O43" i="15"/>
  <c r="O68" i="25"/>
  <c r="S68" i="25"/>
  <c r="O51" i="22"/>
  <c r="S51" i="22"/>
  <c r="S61" i="17"/>
  <c r="O61" i="17"/>
  <c r="O78" i="24"/>
  <c r="S78" i="24"/>
  <c r="O45" i="4"/>
  <c r="S45" i="4"/>
  <c r="S50" i="16"/>
  <c r="O50" i="16"/>
  <c r="O19" i="11"/>
  <c r="S19" i="11"/>
  <c r="S44" i="15"/>
  <c r="O44" i="15"/>
  <c r="O39" i="4"/>
  <c r="S39" i="4"/>
  <c r="S41" i="19"/>
  <c r="O41" i="19"/>
  <c r="O8" i="28"/>
  <c r="S8" i="28"/>
  <c r="O20" i="19"/>
  <c r="S20" i="19"/>
  <c r="O10" i="13"/>
  <c r="S10" i="13"/>
  <c r="S67" i="16"/>
  <c r="O67" i="16"/>
  <c r="O80" i="9"/>
  <c r="S80" i="9"/>
  <c r="O65" i="25"/>
  <c r="S65" i="25"/>
  <c r="S22" i="14"/>
  <c r="O22" i="14"/>
  <c r="O23" i="18"/>
  <c r="S23" i="18"/>
  <c r="O39" i="10"/>
  <c r="S39" i="10"/>
  <c r="O16" i="25"/>
  <c r="S16" i="25"/>
  <c r="S78" i="19"/>
  <c r="O78" i="19"/>
  <c r="R73" i="10"/>
  <c r="N73" i="10"/>
  <c r="G73" i="10"/>
  <c r="O68" i="28"/>
  <c r="S68" i="28"/>
  <c r="S85" i="12"/>
  <c r="O85" i="12"/>
  <c r="S33" i="22"/>
  <c r="O33" i="22"/>
  <c r="O58" i="9"/>
  <c r="S58" i="9"/>
  <c r="O37" i="28"/>
  <c r="S37" i="28"/>
  <c r="O22" i="13"/>
  <c r="S22" i="13"/>
  <c r="S6" i="10"/>
  <c r="O6" i="10"/>
  <c r="O20" i="12"/>
  <c r="S20" i="12"/>
  <c r="S86" i="10"/>
  <c r="O86" i="10"/>
  <c r="S36" i="11"/>
  <c r="O36" i="11"/>
  <c r="O42" i="18"/>
  <c r="S42" i="18"/>
  <c r="S29" i="11"/>
  <c r="O29" i="11"/>
  <c r="O25" i="18"/>
  <c r="S25" i="18"/>
  <c r="O33" i="9"/>
  <c r="S33" i="9"/>
  <c r="O43" i="16"/>
  <c r="S43" i="16"/>
  <c r="S63" i="19"/>
  <c r="O63" i="19"/>
  <c r="O47" i="26"/>
  <c r="S47" i="26"/>
  <c r="S44" i="25"/>
  <c r="O44" i="25"/>
  <c r="O28" i="19"/>
  <c r="S28" i="19"/>
  <c r="S36" i="22"/>
  <c r="O36" i="22"/>
  <c r="S48" i="18"/>
  <c r="O48" i="18"/>
  <c r="S86" i="27"/>
  <c r="O86" i="27"/>
  <c r="O84" i="4"/>
  <c r="S84" i="4"/>
  <c r="O32" i="10"/>
  <c r="S32" i="10"/>
  <c r="O26" i="28"/>
  <c r="S26" i="28"/>
  <c r="O84" i="16"/>
  <c r="S84" i="16"/>
  <c r="O54" i="4"/>
  <c r="S54" i="4"/>
  <c r="S83" i="15"/>
  <c r="O83" i="15"/>
  <c r="O79" i="9"/>
  <c r="S79" i="9"/>
  <c r="O80" i="13"/>
  <c r="S80" i="13"/>
  <c r="S37" i="10"/>
  <c r="O37" i="10"/>
  <c r="O17" i="28"/>
  <c r="S17" i="28"/>
  <c r="S36" i="23"/>
  <c r="O36" i="23"/>
  <c r="S81" i="11"/>
  <c r="O81" i="11"/>
  <c r="S47" i="23"/>
  <c r="O47" i="23"/>
  <c r="S38" i="11"/>
  <c r="O38" i="11"/>
  <c r="O66" i="25"/>
  <c r="S66" i="25"/>
  <c r="O8" i="13"/>
  <c r="S8" i="13"/>
  <c r="O18" i="26"/>
  <c r="S18" i="26"/>
  <c r="O26" i="16"/>
  <c r="S26" i="16"/>
  <c r="S64" i="9"/>
  <c r="O64" i="9"/>
  <c r="S16" i="27"/>
  <c r="O16" i="27"/>
  <c r="S22" i="26"/>
  <c r="O22" i="26"/>
  <c r="O30" i="25"/>
  <c r="S30" i="25"/>
  <c r="S81" i="26"/>
  <c r="O81" i="26"/>
  <c r="O16" i="19"/>
  <c r="S16" i="19"/>
  <c r="O6" i="19"/>
  <c r="S6" i="19"/>
  <c r="S5" i="22"/>
  <c r="O5" i="22"/>
  <c r="S30" i="26"/>
  <c r="O30" i="26"/>
  <c r="S85" i="18"/>
  <c r="O85" i="18"/>
  <c r="O81" i="23"/>
  <c r="S81" i="23"/>
  <c r="S17" i="4"/>
  <c r="O17" i="4"/>
  <c r="S78" i="28"/>
  <c r="O78" i="28"/>
  <c r="O32" i="19"/>
  <c r="S32" i="19"/>
  <c r="S78" i="11"/>
  <c r="O78" i="11"/>
  <c r="S86" i="9"/>
  <c r="O86" i="9"/>
  <c r="S16" i="16"/>
  <c r="O16" i="16"/>
  <c r="O43" i="18"/>
  <c r="S43" i="18"/>
  <c r="O47" i="14"/>
  <c r="S47" i="14"/>
  <c r="S21" i="17"/>
  <c r="O21" i="17"/>
  <c r="S82" i="4"/>
  <c r="O82" i="4"/>
  <c r="S8" i="11"/>
  <c r="O8" i="11"/>
  <c r="S69" i="13"/>
  <c r="O69" i="13"/>
  <c r="S56" i="4"/>
  <c r="O56" i="4"/>
  <c r="O22" i="9"/>
  <c r="S22" i="9"/>
  <c r="R72" i="4"/>
  <c r="N72" i="4"/>
  <c r="G72" i="4"/>
  <c r="S60" i="23"/>
  <c r="O60" i="23"/>
  <c r="O58" i="26"/>
  <c r="S58" i="26"/>
  <c r="S40" i="18"/>
  <c r="O40" i="18"/>
  <c r="S60" i="19"/>
  <c r="O60" i="19"/>
  <c r="S61" i="11"/>
  <c r="O61" i="11"/>
  <c r="O39" i="28"/>
  <c r="S39" i="28"/>
  <c r="O12" i="27"/>
  <c r="S12" i="27"/>
  <c r="S7" i="27"/>
  <c r="O7" i="27"/>
  <c r="S78" i="14"/>
  <c r="O78" i="14"/>
  <c r="O56" i="22"/>
  <c r="S56" i="22"/>
  <c r="S30" i="4"/>
  <c r="O30" i="4"/>
  <c r="S10" i="22"/>
  <c r="O10" i="22"/>
  <c r="S47" i="28"/>
  <c r="O47" i="28"/>
  <c r="S41" i="24"/>
  <c r="O41" i="24"/>
  <c r="S23" i="24"/>
  <c r="O23" i="24"/>
  <c r="S8" i="22"/>
  <c r="O8" i="22"/>
  <c r="S35" i="25"/>
  <c r="O35" i="25"/>
  <c r="O39" i="26"/>
  <c r="S39" i="26"/>
  <c r="O80" i="23"/>
  <c r="S80" i="23"/>
  <c r="S38" i="17"/>
  <c r="O38" i="17"/>
  <c r="O24" i="15"/>
  <c r="S24" i="15"/>
  <c r="S5" i="28"/>
  <c r="O5" i="28"/>
  <c r="S46" i="13"/>
  <c r="O46" i="13"/>
  <c r="O67" i="15"/>
  <c r="S67" i="15"/>
  <c r="O57" i="23"/>
  <c r="S57" i="23"/>
  <c r="S22" i="11"/>
  <c r="O22" i="11"/>
  <c r="O14" i="24"/>
  <c r="S14" i="24"/>
  <c r="O26" i="17"/>
  <c r="S26" i="17"/>
  <c r="O26" i="13"/>
  <c r="S26" i="13"/>
  <c r="O68" i="4"/>
  <c r="S68" i="4"/>
  <c r="S20" i="9"/>
  <c r="O20" i="9"/>
  <c r="O80" i="28"/>
  <c r="S80" i="28"/>
  <c r="O65" i="9"/>
  <c r="S65" i="9"/>
  <c r="S42" i="9"/>
  <c r="O42" i="9"/>
  <c r="S69" i="12"/>
  <c r="O69" i="12"/>
  <c r="S31" i="27"/>
  <c r="O31" i="27"/>
  <c r="O83" i="4"/>
  <c r="S83" i="4"/>
  <c r="S45" i="15"/>
  <c r="O45" i="15"/>
  <c r="S28" i="18"/>
  <c r="O28" i="18"/>
  <c r="O84" i="23"/>
  <c r="S84" i="23"/>
  <c r="O40" i="17"/>
  <c r="S40" i="17"/>
  <c r="S45" i="22"/>
  <c r="O45" i="22"/>
  <c r="O26" i="4"/>
  <c r="S26" i="4"/>
  <c r="O20" i="16"/>
  <c r="S20" i="16"/>
  <c r="S49" i="12"/>
  <c r="O49" i="12"/>
  <c r="O83" i="11"/>
  <c r="S83" i="11"/>
  <c r="O6" i="18"/>
  <c r="S6" i="18"/>
  <c r="O57" i="17"/>
  <c r="S57" i="17"/>
  <c r="S55" i="12"/>
  <c r="O55" i="12"/>
  <c r="S25" i="22"/>
  <c r="O25" i="22"/>
  <c r="S51" i="16"/>
  <c r="O51" i="16"/>
  <c r="S27" i="9"/>
  <c r="O27" i="9"/>
  <c r="S5" i="4"/>
  <c r="O5" i="4"/>
  <c r="S9" i="14"/>
  <c r="O9" i="14"/>
  <c r="O31" i="23"/>
  <c r="S31" i="23"/>
  <c r="O43" i="11"/>
  <c r="S43" i="11"/>
  <c r="O32" i="26"/>
  <c r="S32" i="26"/>
  <c r="S30" i="10"/>
  <c r="O30" i="10"/>
  <c r="O43" i="19"/>
  <c r="S43" i="19"/>
  <c r="S29" i="17"/>
  <c r="O29" i="17"/>
  <c r="O26" i="22"/>
  <c r="S26" i="22"/>
  <c r="S5" i="26"/>
  <c r="O5" i="26"/>
  <c r="S83" i="25"/>
  <c r="O83" i="25"/>
  <c r="S36" i="12"/>
  <c r="O36" i="12"/>
  <c r="S17" i="17"/>
  <c r="O17" i="17"/>
  <c r="S36" i="26"/>
  <c r="O36" i="26"/>
  <c r="O49" i="25"/>
  <c r="S49" i="25"/>
  <c r="O59" i="10"/>
  <c r="S59" i="10"/>
  <c r="S82" i="18"/>
  <c r="O82" i="18"/>
  <c r="S10" i="12"/>
  <c r="O10" i="12"/>
  <c r="O18" i="14"/>
  <c r="S18" i="14"/>
  <c r="O20" i="18"/>
  <c r="S20" i="18"/>
  <c r="O21" i="11"/>
  <c r="S21" i="11"/>
  <c r="O25" i="25"/>
  <c r="S25" i="25"/>
  <c r="S20" i="24"/>
  <c r="O20" i="24"/>
  <c r="O28" i="27"/>
  <c r="S28" i="27"/>
  <c r="S67" i="9"/>
  <c r="O67" i="9"/>
  <c r="O47" i="18"/>
  <c r="S47" i="18"/>
  <c r="O13" i="16"/>
  <c r="S13" i="16"/>
  <c r="O18" i="27"/>
  <c r="S18" i="27"/>
  <c r="O11" i="15"/>
  <c r="S11" i="15"/>
  <c r="S32" i="24"/>
  <c r="O32" i="24"/>
  <c r="O38" i="22"/>
  <c r="S38" i="22"/>
  <c r="S37" i="15"/>
  <c r="O37" i="15"/>
  <c r="S65" i="18"/>
  <c r="O65" i="18"/>
  <c r="S57" i="12"/>
  <c r="O57" i="12"/>
  <c r="O85" i="26"/>
  <c r="S85" i="26"/>
  <c r="S10" i="17"/>
  <c r="O10" i="17"/>
  <c r="O69" i="9"/>
  <c r="S69" i="9"/>
  <c r="O79" i="26"/>
  <c r="S79" i="26"/>
  <c r="S64" i="28"/>
  <c r="O64" i="28"/>
  <c r="G72" i="9"/>
  <c r="N72" i="9"/>
  <c r="R72" i="9"/>
  <c r="U72" i="1" s="1"/>
  <c r="S47" i="27"/>
  <c r="O47" i="27"/>
  <c r="O15" i="25"/>
  <c r="S15" i="25"/>
  <c r="S28" i="17"/>
  <c r="O28" i="17"/>
  <c r="O29" i="28"/>
  <c r="S29" i="28"/>
  <c r="O13" i="17"/>
  <c r="S13" i="17"/>
  <c r="O15" i="22"/>
  <c r="S15" i="22"/>
  <c r="S33" i="25"/>
  <c r="O33" i="25"/>
  <c r="O47" i="17"/>
  <c r="S47" i="17"/>
  <c r="O81" i="9"/>
  <c r="S81" i="9"/>
  <c r="O33" i="19"/>
  <c r="S33" i="19"/>
  <c r="S37" i="22"/>
  <c r="O37" i="22"/>
  <c r="S54" i="26"/>
  <c r="O54" i="26"/>
  <c r="S28" i="10"/>
  <c r="O28" i="10"/>
  <c r="S13" i="26"/>
  <c r="O13" i="26"/>
  <c r="G55" i="4"/>
  <c r="R55" i="4"/>
  <c r="N55" i="4"/>
  <c r="N14" i="4"/>
  <c r="R14" i="4"/>
  <c r="G14" i="4"/>
  <c r="G73" i="4"/>
  <c r="G85" i="4"/>
  <c r="R85" i="4"/>
  <c r="N85" i="4"/>
  <c r="N81" i="4"/>
  <c r="G81" i="4"/>
  <c r="R81" i="4"/>
  <c r="N35" i="4"/>
  <c r="G35" i="4"/>
  <c r="R35" i="4"/>
  <c r="N26" i="9"/>
  <c r="R26" i="9"/>
  <c r="G26" i="9"/>
  <c r="N14" i="9"/>
  <c r="G14" i="9"/>
  <c r="R14" i="9"/>
  <c r="R40" i="9"/>
  <c r="G40" i="9"/>
  <c r="N40" i="9"/>
  <c r="N68" i="9"/>
  <c r="G68" i="9"/>
  <c r="R68" i="9"/>
  <c r="R69" i="9"/>
  <c r="G69" i="9"/>
  <c r="N69" i="9"/>
  <c r="N52" i="16"/>
  <c r="G52" i="16"/>
  <c r="R52" i="16"/>
  <c r="N63" i="16"/>
  <c r="R63" i="16"/>
  <c r="G63" i="16"/>
  <c r="G38" i="16"/>
  <c r="R38" i="16"/>
  <c r="N38" i="16"/>
  <c r="G59" i="16"/>
  <c r="R59" i="16"/>
  <c r="N59" i="16"/>
  <c r="G36" i="16"/>
  <c r="R36" i="16"/>
  <c r="N36" i="16"/>
  <c r="N32" i="16"/>
  <c r="G32" i="16"/>
  <c r="R32" i="16"/>
  <c r="R21" i="16"/>
  <c r="N21" i="16"/>
  <c r="G21" i="16"/>
  <c r="N14" i="16"/>
  <c r="R14" i="16"/>
  <c r="G14" i="16"/>
  <c r="N13" i="16"/>
  <c r="G13" i="16"/>
  <c r="R13" i="16"/>
  <c r="G57" i="23"/>
  <c r="R57" i="23"/>
  <c r="N57" i="23"/>
  <c r="R53" i="23"/>
  <c r="N53" i="23"/>
  <c r="G53" i="23"/>
  <c r="G67" i="23"/>
  <c r="R67" i="23"/>
  <c r="N67" i="23"/>
  <c r="R21" i="23"/>
  <c r="N21" i="23"/>
  <c r="G21" i="23"/>
  <c r="R42" i="23"/>
  <c r="N42" i="23"/>
  <c r="G42" i="23"/>
  <c r="N38" i="23"/>
  <c r="R38" i="23"/>
  <c r="G38" i="23"/>
  <c r="N43" i="23"/>
  <c r="G43" i="23"/>
  <c r="R43" i="23"/>
  <c r="R80" i="23"/>
  <c r="N80" i="23"/>
  <c r="G80" i="23"/>
  <c r="G64" i="23"/>
  <c r="R64" i="23"/>
  <c r="N64" i="23"/>
  <c r="R53" i="12"/>
  <c r="N53" i="12"/>
  <c r="G53" i="12"/>
  <c r="G52" i="12"/>
  <c r="N52" i="12"/>
  <c r="R52" i="12"/>
  <c r="R32" i="12"/>
  <c r="N32" i="12"/>
  <c r="G32" i="12"/>
  <c r="G85" i="12"/>
  <c r="R85" i="12"/>
  <c r="N85" i="12"/>
  <c r="G9" i="12"/>
  <c r="R9" i="12"/>
  <c r="N9" i="12"/>
  <c r="N6" i="12"/>
  <c r="R6" i="12"/>
  <c r="G6" i="12"/>
  <c r="N29" i="12"/>
  <c r="R29" i="12"/>
  <c r="G29" i="12"/>
  <c r="N46" i="12"/>
  <c r="G46" i="12"/>
  <c r="R46" i="12"/>
  <c r="G61" i="12"/>
  <c r="R61" i="12"/>
  <c r="N61" i="12"/>
  <c r="R25" i="12"/>
  <c r="N25" i="12"/>
  <c r="G25" i="12"/>
  <c r="G58" i="25"/>
  <c r="R58" i="25"/>
  <c r="N58" i="25"/>
  <c r="R25" i="25"/>
  <c r="N25" i="25"/>
  <c r="G25" i="25"/>
  <c r="N59" i="25"/>
  <c r="G59" i="25"/>
  <c r="R59" i="25"/>
  <c r="N84" i="25"/>
  <c r="R84" i="25"/>
  <c r="G84" i="25"/>
  <c r="G69" i="25"/>
  <c r="R69" i="25"/>
  <c r="N69" i="25"/>
  <c r="R46" i="25"/>
  <c r="N46" i="25"/>
  <c r="G46" i="25"/>
  <c r="R18" i="25"/>
  <c r="N18" i="25"/>
  <c r="G18" i="25"/>
  <c r="N36" i="25"/>
  <c r="G36" i="25"/>
  <c r="R36" i="25"/>
  <c r="R65" i="25"/>
  <c r="N65" i="25"/>
  <c r="G65" i="25"/>
  <c r="N69" i="15"/>
  <c r="R69" i="15"/>
  <c r="G69" i="15"/>
  <c r="G36" i="15"/>
  <c r="N36" i="15"/>
  <c r="R36" i="15"/>
  <c r="N51" i="19"/>
  <c r="R51" i="19"/>
  <c r="G51" i="19"/>
  <c r="G58" i="19"/>
  <c r="N58" i="19"/>
  <c r="R58" i="19"/>
  <c r="G24" i="19"/>
  <c r="R24" i="19"/>
  <c r="N24" i="19"/>
  <c r="N29" i="19"/>
  <c r="G29" i="19"/>
  <c r="R29" i="19"/>
  <c r="N18" i="19"/>
  <c r="G18" i="19"/>
  <c r="R18" i="19"/>
  <c r="G21" i="19"/>
  <c r="N21" i="19"/>
  <c r="R21" i="19"/>
  <c r="G47" i="19"/>
  <c r="R47" i="19"/>
  <c r="N47" i="19"/>
  <c r="G17" i="19"/>
  <c r="R17" i="19"/>
  <c r="N17" i="19"/>
  <c r="R40" i="19"/>
  <c r="N40" i="19"/>
  <c r="G40" i="19"/>
  <c r="R53" i="22"/>
  <c r="G53" i="22"/>
  <c r="N53" i="22"/>
  <c r="G54" i="22"/>
  <c r="N54" i="22"/>
  <c r="R54" i="22"/>
  <c r="N32" i="22"/>
  <c r="R32" i="22"/>
  <c r="G32" i="22"/>
  <c r="N19" i="22"/>
  <c r="G19" i="22"/>
  <c r="R19" i="22"/>
  <c r="R33" i="22"/>
  <c r="G33" i="22"/>
  <c r="N33" i="22"/>
  <c r="G39" i="22"/>
  <c r="N39" i="22"/>
  <c r="R39" i="22"/>
  <c r="N46" i="22"/>
  <c r="R46" i="22"/>
  <c r="G46" i="22"/>
  <c r="G79" i="22"/>
  <c r="N79" i="22"/>
  <c r="R79" i="22"/>
  <c r="G12" i="22"/>
  <c r="R12" i="22"/>
  <c r="N12" i="22"/>
  <c r="G55" i="10"/>
  <c r="N55" i="10"/>
  <c r="R55" i="10"/>
  <c r="R45" i="10"/>
  <c r="G45" i="10"/>
  <c r="N45" i="10"/>
  <c r="G18" i="10"/>
  <c r="N18" i="10"/>
  <c r="R18" i="10"/>
  <c r="N64" i="11"/>
  <c r="G64" i="11"/>
  <c r="R64" i="11"/>
  <c r="R50" i="13"/>
  <c r="G50" i="13"/>
  <c r="N50" i="13"/>
  <c r="G12" i="13"/>
  <c r="N12" i="13"/>
  <c r="R12" i="13"/>
  <c r="G41" i="13"/>
  <c r="N41" i="13"/>
  <c r="R41" i="13"/>
  <c r="R26" i="13"/>
  <c r="N26" i="13"/>
  <c r="G26" i="13"/>
  <c r="G10" i="13"/>
  <c r="N10" i="13"/>
  <c r="R10" i="13"/>
  <c r="G66" i="13"/>
  <c r="N66" i="13"/>
  <c r="R66" i="13"/>
  <c r="R23" i="13"/>
  <c r="N23" i="13"/>
  <c r="G23" i="13"/>
  <c r="N45" i="13"/>
  <c r="G45" i="13"/>
  <c r="R45" i="13"/>
  <c r="G37" i="13"/>
  <c r="N37" i="13"/>
  <c r="R37" i="13"/>
  <c r="R58" i="14"/>
  <c r="N58" i="14"/>
  <c r="G58" i="14"/>
  <c r="R43" i="14"/>
  <c r="N43" i="14"/>
  <c r="G43" i="14"/>
  <c r="N18" i="14"/>
  <c r="G18" i="14"/>
  <c r="R18" i="14"/>
  <c r="G64" i="14"/>
  <c r="R64" i="14"/>
  <c r="N64" i="14"/>
  <c r="R29" i="14"/>
  <c r="G29" i="14"/>
  <c r="N29" i="14"/>
  <c r="G38" i="14"/>
  <c r="R38" i="14"/>
  <c r="N38" i="14"/>
  <c r="R14" i="14"/>
  <c r="N14" i="14"/>
  <c r="G14" i="14"/>
  <c r="R59" i="14"/>
  <c r="G59" i="14"/>
  <c r="N59" i="14"/>
  <c r="R6" i="14"/>
  <c r="N6" i="14"/>
  <c r="G6" i="14"/>
  <c r="N75" i="1"/>
  <c r="R75" i="1"/>
  <c r="N71" i="1"/>
  <c r="R71" i="1"/>
  <c r="G67" i="4"/>
  <c r="R67" i="4"/>
  <c r="N67" i="4"/>
  <c r="N48" i="18"/>
  <c r="G48" i="18"/>
  <c r="R48" i="18"/>
  <c r="G80" i="18"/>
  <c r="N80" i="18"/>
  <c r="R80" i="18"/>
  <c r="N61" i="18"/>
  <c r="G61" i="18"/>
  <c r="R61" i="18"/>
  <c r="G62" i="18"/>
  <c r="R62" i="18"/>
  <c r="N62" i="18"/>
  <c r="R67" i="18"/>
  <c r="G67" i="18"/>
  <c r="N67" i="18"/>
  <c r="N42" i="18"/>
  <c r="R42" i="18"/>
  <c r="G42" i="18"/>
  <c r="R68" i="18"/>
  <c r="N68" i="18"/>
  <c r="G68" i="18"/>
  <c r="N5" i="9"/>
  <c r="R5" i="9"/>
  <c r="G5" i="9"/>
  <c r="R55" i="9"/>
  <c r="G55" i="9"/>
  <c r="N55" i="9"/>
  <c r="G81" i="9"/>
  <c r="R81" i="9"/>
  <c r="N81" i="9"/>
  <c r="G10" i="9"/>
  <c r="R10" i="9"/>
  <c r="N10" i="9"/>
  <c r="G41" i="9"/>
  <c r="R41" i="9"/>
  <c r="N41" i="9"/>
  <c r="G44" i="9"/>
  <c r="R44" i="9"/>
  <c r="N44" i="9"/>
  <c r="N18" i="9"/>
  <c r="G18" i="9"/>
  <c r="R18" i="9"/>
  <c r="R29" i="9"/>
  <c r="N29" i="9"/>
  <c r="G29" i="9"/>
  <c r="N55" i="23"/>
  <c r="G55" i="23"/>
  <c r="R55" i="23"/>
  <c r="G29" i="23"/>
  <c r="N29" i="23"/>
  <c r="R29" i="23"/>
  <c r="G19" i="23"/>
  <c r="R19" i="23"/>
  <c r="N19" i="23"/>
  <c r="G41" i="23"/>
  <c r="N41" i="23"/>
  <c r="R41" i="23"/>
  <c r="G65" i="23"/>
  <c r="R65" i="23"/>
  <c r="N65" i="23"/>
  <c r="N60" i="23"/>
  <c r="R60" i="23"/>
  <c r="G60" i="23"/>
  <c r="R14" i="23"/>
  <c r="N14" i="23"/>
  <c r="G14" i="23"/>
  <c r="R9" i="23"/>
  <c r="N9" i="23"/>
  <c r="G9" i="23"/>
  <c r="G11" i="23"/>
  <c r="R11" i="23"/>
  <c r="N11" i="23"/>
  <c r="R50" i="12"/>
  <c r="N50" i="12"/>
  <c r="G50" i="12"/>
  <c r="N30" i="12"/>
  <c r="G30" i="12"/>
  <c r="R30" i="12"/>
  <c r="G17" i="12"/>
  <c r="N17" i="12"/>
  <c r="R17" i="12"/>
  <c r="R62" i="12"/>
  <c r="G62" i="12"/>
  <c r="N62" i="12"/>
  <c r="N86" i="12"/>
  <c r="G86" i="12"/>
  <c r="R86" i="12"/>
  <c r="G68" i="12"/>
  <c r="N68" i="12"/>
  <c r="R68" i="12"/>
  <c r="G45" i="12"/>
  <c r="R45" i="12"/>
  <c r="N45" i="12"/>
  <c r="R11" i="12"/>
  <c r="G11" i="12"/>
  <c r="N11" i="12"/>
  <c r="N64" i="12"/>
  <c r="R64" i="12"/>
  <c r="G64" i="12"/>
  <c r="G50" i="25"/>
  <c r="R50" i="25"/>
  <c r="N50" i="25"/>
  <c r="G52" i="25"/>
  <c r="N52" i="25"/>
  <c r="R52" i="25"/>
  <c r="R26" i="25"/>
  <c r="N26" i="25"/>
  <c r="G26" i="25"/>
  <c r="N15" i="25"/>
  <c r="R15" i="25"/>
  <c r="G15" i="25"/>
  <c r="R81" i="25"/>
  <c r="N81" i="25"/>
  <c r="G81" i="25"/>
  <c r="G64" i="25"/>
  <c r="R64" i="25"/>
  <c r="N64" i="25"/>
  <c r="N22" i="25"/>
  <c r="R22" i="25"/>
  <c r="G22" i="25"/>
  <c r="G86" i="25"/>
  <c r="N86" i="25"/>
  <c r="R86" i="25"/>
  <c r="G7" i="25"/>
  <c r="N7" i="25"/>
  <c r="R7" i="25"/>
  <c r="R35" i="25"/>
  <c r="G35" i="25"/>
  <c r="N35" i="25"/>
  <c r="S75" i="15"/>
  <c r="O75" i="15"/>
  <c r="R64" i="28"/>
  <c r="N64" i="28"/>
  <c r="G64" i="28"/>
  <c r="R65" i="28"/>
  <c r="N65" i="28"/>
  <c r="G65" i="28"/>
  <c r="R44" i="28"/>
  <c r="N44" i="28"/>
  <c r="G44" i="28"/>
  <c r="N5" i="26"/>
  <c r="R5" i="26"/>
  <c r="G5" i="26"/>
  <c r="R48" i="19"/>
  <c r="N48" i="19"/>
  <c r="G48" i="19"/>
  <c r="N67" i="19"/>
  <c r="G67" i="19"/>
  <c r="R67" i="19"/>
  <c r="R65" i="19"/>
  <c r="G65" i="19"/>
  <c r="N65" i="19"/>
  <c r="N86" i="19"/>
  <c r="R86" i="19"/>
  <c r="G86" i="19"/>
  <c r="G34" i="19"/>
  <c r="N34" i="19"/>
  <c r="R34" i="19"/>
  <c r="N79" i="19"/>
  <c r="R79" i="19"/>
  <c r="G79" i="19"/>
  <c r="R78" i="19"/>
  <c r="N78" i="19"/>
  <c r="G78" i="19"/>
  <c r="G61" i="19"/>
  <c r="R61" i="19"/>
  <c r="N61" i="19"/>
  <c r="N50" i="10"/>
  <c r="R50" i="10"/>
  <c r="G50" i="10"/>
  <c r="R49" i="10"/>
  <c r="N49" i="10"/>
  <c r="G49" i="10"/>
  <c r="N61" i="10"/>
  <c r="G61" i="10"/>
  <c r="R61" i="10"/>
  <c r="G20" i="10"/>
  <c r="N20" i="10"/>
  <c r="R20" i="10"/>
  <c r="N43" i="10"/>
  <c r="R43" i="10"/>
  <c r="G43" i="10"/>
  <c r="N64" i="10"/>
  <c r="G64" i="10"/>
  <c r="R64" i="10"/>
  <c r="N85" i="10"/>
  <c r="G85" i="10"/>
  <c r="R85" i="10"/>
  <c r="N29" i="10"/>
  <c r="G29" i="10"/>
  <c r="R29" i="10"/>
  <c r="R67" i="10"/>
  <c r="N67" i="10"/>
  <c r="G67" i="10"/>
  <c r="G51" i="13"/>
  <c r="N51" i="13"/>
  <c r="R51" i="13"/>
  <c r="N55" i="13"/>
  <c r="R55" i="13"/>
  <c r="G55" i="13"/>
  <c r="G7" i="13"/>
  <c r="R7" i="13"/>
  <c r="N7" i="13"/>
  <c r="N20" i="13"/>
  <c r="R20" i="13"/>
  <c r="G20" i="13"/>
  <c r="G69" i="13"/>
  <c r="N69" i="13"/>
  <c r="R69" i="13"/>
  <c r="R15" i="13"/>
  <c r="N15" i="13"/>
  <c r="G15" i="13"/>
  <c r="G16" i="13"/>
  <c r="N16" i="13"/>
  <c r="R16" i="13"/>
  <c r="G35" i="13"/>
  <c r="R35" i="13"/>
  <c r="N35" i="13"/>
  <c r="R25" i="13"/>
  <c r="G25" i="13"/>
  <c r="N25" i="13"/>
  <c r="N18" i="13"/>
  <c r="R18" i="13"/>
  <c r="G18" i="13"/>
  <c r="R57" i="14"/>
  <c r="G57" i="14"/>
  <c r="N57" i="14"/>
  <c r="N40" i="14"/>
  <c r="G40" i="14"/>
  <c r="R40" i="14"/>
  <c r="R85" i="14"/>
  <c r="N85" i="14"/>
  <c r="G85" i="14"/>
  <c r="R33" i="14"/>
  <c r="G33" i="14"/>
  <c r="N33" i="14"/>
  <c r="R24" i="14"/>
  <c r="N24" i="14"/>
  <c r="G24" i="14"/>
  <c r="N79" i="14"/>
  <c r="G79" i="14"/>
  <c r="R79" i="14"/>
  <c r="R30" i="14"/>
  <c r="N30" i="14"/>
  <c r="G30" i="14"/>
  <c r="G25" i="14"/>
  <c r="R25" i="14"/>
  <c r="N25" i="14"/>
  <c r="R82" i="14"/>
  <c r="G82" i="14"/>
  <c r="N82" i="14"/>
  <c r="R83" i="18"/>
  <c r="N83" i="18"/>
  <c r="G83" i="18"/>
  <c r="N50" i="9"/>
  <c r="G50" i="9"/>
  <c r="R50" i="9"/>
  <c r="G54" i="9"/>
  <c r="R54" i="9"/>
  <c r="N54" i="9"/>
  <c r="R42" i="9"/>
  <c r="N42" i="9"/>
  <c r="G42" i="9"/>
  <c r="G43" i="9"/>
  <c r="R43" i="9"/>
  <c r="N43" i="9"/>
  <c r="R21" i="9"/>
  <c r="N21" i="9"/>
  <c r="G21" i="9"/>
  <c r="N24" i="9"/>
  <c r="G24" i="9"/>
  <c r="R24" i="9"/>
  <c r="G60" i="9"/>
  <c r="R60" i="9"/>
  <c r="N60" i="9"/>
  <c r="G11" i="9"/>
  <c r="R11" i="9"/>
  <c r="N11" i="9"/>
  <c r="R17" i="9"/>
  <c r="G17" i="9"/>
  <c r="N17" i="9"/>
  <c r="R33" i="9"/>
  <c r="G33" i="9"/>
  <c r="N33" i="9"/>
  <c r="N25" i="9"/>
  <c r="R25" i="9"/>
  <c r="G25" i="9"/>
  <c r="R53" i="24"/>
  <c r="N53" i="24"/>
  <c r="G53" i="24"/>
  <c r="G59" i="24"/>
  <c r="R59" i="24"/>
  <c r="N59" i="24"/>
  <c r="N17" i="24"/>
  <c r="G17" i="24"/>
  <c r="R17" i="24"/>
  <c r="N15" i="24"/>
  <c r="G15" i="24"/>
  <c r="R15" i="24"/>
  <c r="N43" i="24"/>
  <c r="R43" i="24"/>
  <c r="G43" i="24"/>
  <c r="R45" i="24"/>
  <c r="G45" i="24"/>
  <c r="N45" i="24"/>
  <c r="R13" i="24"/>
  <c r="N13" i="24"/>
  <c r="G13" i="24"/>
  <c r="R25" i="24"/>
  <c r="N25" i="24"/>
  <c r="G25" i="24"/>
  <c r="G20" i="24"/>
  <c r="N20" i="24"/>
  <c r="R20" i="24"/>
  <c r="N51" i="27"/>
  <c r="R51" i="27"/>
  <c r="G51" i="27"/>
  <c r="N54" i="27"/>
  <c r="G54" i="27"/>
  <c r="R54" i="27"/>
  <c r="G36" i="27"/>
  <c r="N36" i="27"/>
  <c r="R36" i="27"/>
  <c r="N80" i="27"/>
  <c r="G80" i="27"/>
  <c r="R80" i="27"/>
  <c r="N11" i="27"/>
  <c r="G11" i="27"/>
  <c r="R11" i="27"/>
  <c r="R68" i="27"/>
  <c r="G68" i="27"/>
  <c r="N68" i="27"/>
  <c r="N9" i="27"/>
  <c r="G9" i="27"/>
  <c r="R9" i="27"/>
  <c r="G40" i="27"/>
  <c r="R40" i="27"/>
  <c r="N40" i="27"/>
  <c r="R22" i="27"/>
  <c r="G22" i="27"/>
  <c r="N22" i="27"/>
  <c r="G33" i="27"/>
  <c r="R33" i="27"/>
  <c r="N33" i="27"/>
  <c r="R51" i="25"/>
  <c r="G51" i="25"/>
  <c r="N51" i="25"/>
  <c r="N54" i="25"/>
  <c r="R54" i="25"/>
  <c r="G54" i="25"/>
  <c r="R17" i="25"/>
  <c r="G17" i="25"/>
  <c r="N17" i="25"/>
  <c r="G23" i="25"/>
  <c r="N23" i="25"/>
  <c r="R23" i="25"/>
  <c r="G61" i="25"/>
  <c r="N61" i="25"/>
  <c r="R61" i="25"/>
  <c r="R20" i="25"/>
  <c r="N20" i="25"/>
  <c r="G20" i="25"/>
  <c r="R40" i="25"/>
  <c r="N40" i="25"/>
  <c r="G40" i="25"/>
  <c r="N30" i="25"/>
  <c r="R30" i="25"/>
  <c r="G30" i="25"/>
  <c r="N24" i="25"/>
  <c r="G24" i="25"/>
  <c r="R24" i="25"/>
  <c r="R8" i="25"/>
  <c r="N8" i="25"/>
  <c r="G8" i="25"/>
  <c r="G86" i="15"/>
  <c r="N86" i="15"/>
  <c r="R86" i="15"/>
  <c r="R5" i="19"/>
  <c r="G5" i="19"/>
  <c r="N5" i="19"/>
  <c r="N56" i="19"/>
  <c r="G56" i="19"/>
  <c r="R56" i="19"/>
  <c r="G60" i="19"/>
  <c r="N60" i="19"/>
  <c r="R60" i="19"/>
  <c r="G45" i="19"/>
  <c r="N45" i="19"/>
  <c r="R45" i="19"/>
  <c r="N38" i="19"/>
  <c r="G38" i="19"/>
  <c r="R38" i="19"/>
  <c r="G26" i="19"/>
  <c r="N26" i="19"/>
  <c r="R26" i="19"/>
  <c r="R83" i="19"/>
  <c r="N83" i="19"/>
  <c r="G83" i="19"/>
  <c r="R12" i="19"/>
  <c r="N12" i="19"/>
  <c r="G12" i="19"/>
  <c r="G64" i="19"/>
  <c r="N64" i="19"/>
  <c r="R64" i="19"/>
  <c r="G14" i="19"/>
  <c r="R14" i="19"/>
  <c r="N14" i="19"/>
  <c r="R10" i="19"/>
  <c r="N10" i="19"/>
  <c r="G10" i="19"/>
  <c r="N52" i="22"/>
  <c r="G52" i="22"/>
  <c r="R52" i="22"/>
  <c r="G47" i="22"/>
  <c r="N47" i="22"/>
  <c r="R47" i="22"/>
  <c r="N63" i="22"/>
  <c r="R63" i="22"/>
  <c r="G63" i="22"/>
  <c r="N8" i="22"/>
  <c r="R8" i="22"/>
  <c r="G8" i="22"/>
  <c r="G37" i="22"/>
  <c r="N37" i="22"/>
  <c r="R37" i="22"/>
  <c r="N26" i="22"/>
  <c r="G26" i="22"/>
  <c r="R26" i="22"/>
  <c r="N24" i="22"/>
  <c r="G24" i="22"/>
  <c r="R24" i="22"/>
  <c r="N44" i="22"/>
  <c r="G44" i="22"/>
  <c r="R44" i="22"/>
  <c r="G36" i="13"/>
  <c r="N36" i="13"/>
  <c r="R36" i="13"/>
  <c r="S73" i="10"/>
  <c r="O73" i="10"/>
  <c r="N27" i="18"/>
  <c r="G27" i="18"/>
  <c r="R27" i="18"/>
  <c r="R18" i="18"/>
  <c r="N18" i="18"/>
  <c r="G18" i="18"/>
  <c r="N28" i="18"/>
  <c r="G28" i="18"/>
  <c r="R28" i="18"/>
  <c r="G26" i="18"/>
  <c r="N26" i="18"/>
  <c r="R26" i="18"/>
  <c r="G13" i="18"/>
  <c r="R13" i="18"/>
  <c r="N13" i="18"/>
  <c r="R31" i="18"/>
  <c r="N31" i="18"/>
  <c r="G31" i="18"/>
  <c r="G64" i="18"/>
  <c r="R64" i="18"/>
  <c r="N64" i="18"/>
  <c r="G14" i="18"/>
  <c r="N14" i="18"/>
  <c r="R14" i="18"/>
  <c r="N38" i="18"/>
  <c r="R38" i="18"/>
  <c r="G38" i="18"/>
  <c r="G48" i="9"/>
  <c r="N48" i="9"/>
  <c r="R48" i="9"/>
  <c r="N65" i="9"/>
  <c r="G65" i="9"/>
  <c r="R65" i="9"/>
  <c r="G34" i="9"/>
  <c r="N34" i="9"/>
  <c r="R34" i="9"/>
  <c r="N66" i="9"/>
  <c r="R66" i="9"/>
  <c r="G66" i="9"/>
  <c r="R13" i="9"/>
  <c r="G13" i="9"/>
  <c r="N13" i="9"/>
  <c r="R64" i="9"/>
  <c r="G64" i="9"/>
  <c r="N64" i="9"/>
  <c r="R22" i="9"/>
  <c r="G22" i="9"/>
  <c r="N22" i="9"/>
  <c r="N31" i="9"/>
  <c r="R31" i="9"/>
  <c r="G31" i="9"/>
  <c r="N38" i="9"/>
  <c r="G38" i="9"/>
  <c r="R38" i="9"/>
  <c r="R82" i="9"/>
  <c r="N82" i="9"/>
  <c r="G82" i="9"/>
  <c r="N49" i="16"/>
  <c r="R49" i="16"/>
  <c r="G49" i="16"/>
  <c r="G35" i="16"/>
  <c r="R35" i="16"/>
  <c r="N35" i="16"/>
  <c r="G34" i="16"/>
  <c r="R34" i="16"/>
  <c r="N34" i="16"/>
  <c r="R60" i="16"/>
  <c r="G60" i="16"/>
  <c r="N60" i="16"/>
  <c r="R37" i="16"/>
  <c r="G37" i="16"/>
  <c r="N37" i="16"/>
  <c r="R68" i="16"/>
  <c r="N68" i="16"/>
  <c r="G68" i="16"/>
  <c r="R19" i="16"/>
  <c r="G19" i="16"/>
  <c r="N19" i="16"/>
  <c r="N11" i="16"/>
  <c r="G11" i="16"/>
  <c r="R11" i="16"/>
  <c r="N17" i="16"/>
  <c r="R17" i="16"/>
  <c r="G17" i="16"/>
  <c r="N7" i="16"/>
  <c r="R7" i="16"/>
  <c r="G7" i="16"/>
  <c r="N31" i="24"/>
  <c r="G31" i="24"/>
  <c r="R31" i="24"/>
  <c r="R37" i="24"/>
  <c r="N37" i="24"/>
  <c r="G37" i="24"/>
  <c r="R85" i="24"/>
  <c r="G85" i="24"/>
  <c r="N85" i="24"/>
  <c r="N83" i="24"/>
  <c r="G83" i="24"/>
  <c r="R83" i="24"/>
  <c r="R62" i="24"/>
  <c r="N62" i="24"/>
  <c r="G62" i="24"/>
  <c r="R12" i="12"/>
  <c r="N12" i="12"/>
  <c r="G12" i="12"/>
  <c r="N27" i="12"/>
  <c r="G27" i="12"/>
  <c r="R27" i="12"/>
  <c r="N23" i="12"/>
  <c r="G23" i="12"/>
  <c r="R23" i="12"/>
  <c r="S70" i="15"/>
  <c r="O70" i="15"/>
  <c r="G52" i="28"/>
  <c r="N52" i="28"/>
  <c r="R52" i="28"/>
  <c r="N10" i="28"/>
  <c r="R10" i="28"/>
  <c r="G10" i="28"/>
  <c r="N86" i="28"/>
  <c r="R86" i="28"/>
  <c r="G86" i="28"/>
  <c r="N43" i="28"/>
  <c r="R43" i="28"/>
  <c r="G43" i="28"/>
  <c r="N63" i="28"/>
  <c r="G63" i="28"/>
  <c r="R63" i="28"/>
  <c r="N23" i="28"/>
  <c r="R23" i="28"/>
  <c r="G23" i="28"/>
  <c r="G78" i="28"/>
  <c r="N78" i="28"/>
  <c r="R78" i="28"/>
  <c r="R27" i="28"/>
  <c r="G27" i="28"/>
  <c r="N27" i="28"/>
  <c r="R19" i="28"/>
  <c r="N19" i="28"/>
  <c r="G19" i="28"/>
  <c r="N55" i="15"/>
  <c r="G55" i="15"/>
  <c r="R55" i="15"/>
  <c r="G60" i="15"/>
  <c r="N60" i="15"/>
  <c r="R60" i="15"/>
  <c r="G29" i="15"/>
  <c r="R29" i="15"/>
  <c r="N29" i="15"/>
  <c r="G16" i="15"/>
  <c r="R16" i="15"/>
  <c r="N16" i="15"/>
  <c r="R62" i="15"/>
  <c r="G62" i="15"/>
  <c r="N62" i="15"/>
  <c r="G17" i="15"/>
  <c r="R17" i="15"/>
  <c r="N17" i="15"/>
  <c r="G37" i="15"/>
  <c r="R37" i="15"/>
  <c r="N37" i="15"/>
  <c r="G41" i="15"/>
  <c r="N41" i="15"/>
  <c r="R41" i="15"/>
  <c r="R56" i="10"/>
  <c r="G56" i="10"/>
  <c r="N56" i="10"/>
  <c r="G10" i="10"/>
  <c r="R10" i="10"/>
  <c r="N10" i="10"/>
  <c r="R62" i="10"/>
  <c r="G62" i="10"/>
  <c r="N62" i="10"/>
  <c r="G28" i="10"/>
  <c r="R28" i="10"/>
  <c r="N28" i="10"/>
  <c r="G63" i="10"/>
  <c r="N63" i="10"/>
  <c r="R63" i="10"/>
  <c r="G12" i="10"/>
  <c r="R12" i="10"/>
  <c r="N12" i="10"/>
  <c r="R36" i="10"/>
  <c r="N36" i="10"/>
  <c r="G36" i="10"/>
  <c r="R42" i="10"/>
  <c r="N42" i="10"/>
  <c r="G42" i="10"/>
  <c r="R37" i="10"/>
  <c r="G37" i="10"/>
  <c r="N37" i="10"/>
  <c r="R41" i="10"/>
  <c r="G41" i="10"/>
  <c r="N41" i="10"/>
  <c r="G53" i="13"/>
  <c r="N53" i="13"/>
  <c r="R53" i="13"/>
  <c r="G13" i="13"/>
  <c r="R13" i="13"/>
  <c r="N13" i="13"/>
  <c r="R27" i="13"/>
  <c r="N27" i="13"/>
  <c r="G27" i="13"/>
  <c r="R39" i="13"/>
  <c r="N39" i="13"/>
  <c r="G39" i="13"/>
  <c r="G38" i="13"/>
  <c r="N38" i="13"/>
  <c r="R38" i="13"/>
  <c r="G79" i="13"/>
  <c r="N79" i="13"/>
  <c r="R79" i="13"/>
  <c r="R30" i="13"/>
  <c r="G30" i="13"/>
  <c r="N30" i="13"/>
  <c r="N62" i="13"/>
  <c r="G62" i="13"/>
  <c r="R62" i="13"/>
  <c r="R61" i="13"/>
  <c r="G61" i="13"/>
  <c r="N61" i="13"/>
  <c r="R55" i="14"/>
  <c r="N55" i="14"/>
  <c r="G55" i="14"/>
  <c r="G7" i="14"/>
  <c r="N7" i="14"/>
  <c r="R7" i="14"/>
  <c r="G63" i="14"/>
  <c r="N63" i="14"/>
  <c r="R63" i="14"/>
  <c r="R61" i="14"/>
  <c r="G61" i="14"/>
  <c r="N61" i="14"/>
  <c r="R67" i="14"/>
  <c r="N67" i="14"/>
  <c r="G67" i="14"/>
  <c r="N27" i="14"/>
  <c r="G27" i="14"/>
  <c r="R27" i="14"/>
  <c r="N66" i="14"/>
  <c r="G66" i="14"/>
  <c r="R66" i="14"/>
  <c r="N15" i="14"/>
  <c r="R15" i="14"/>
  <c r="G15" i="14"/>
  <c r="R39" i="14"/>
  <c r="G39" i="14"/>
  <c r="N39" i="14"/>
  <c r="R5" i="14"/>
  <c r="G5" i="14"/>
  <c r="N5" i="14"/>
  <c r="O58" i="23"/>
  <c r="S58" i="23"/>
  <c r="O7" i="24"/>
  <c r="S7" i="24"/>
  <c r="O69" i="11"/>
  <c r="S69" i="11"/>
  <c r="O79" i="18"/>
  <c r="S79" i="18"/>
  <c r="O43" i="10"/>
  <c r="S43" i="10"/>
  <c r="O51" i="17"/>
  <c r="S51" i="17"/>
  <c r="S52" i="14"/>
  <c r="O52" i="14"/>
  <c r="S24" i="24"/>
  <c r="O24" i="24"/>
  <c r="O47" i="24"/>
  <c r="S47" i="24"/>
  <c r="S79" i="15"/>
  <c r="O79" i="15"/>
  <c r="S64" i="25"/>
  <c r="O64" i="25"/>
  <c r="S78" i="13"/>
  <c r="O78" i="13"/>
  <c r="S38" i="16"/>
  <c r="O38" i="16"/>
  <c r="S22" i="25"/>
  <c r="O22" i="25"/>
  <c r="S30" i="19"/>
  <c r="O30" i="19"/>
  <c r="O63" i="26"/>
  <c r="S63" i="26"/>
  <c r="S27" i="12"/>
  <c r="O27" i="12"/>
  <c r="O21" i="19"/>
  <c r="S21" i="19"/>
  <c r="O85" i="27"/>
  <c r="S85" i="27"/>
  <c r="S67" i="24"/>
  <c r="O67" i="24"/>
  <c r="S8" i="27"/>
  <c r="O8" i="27"/>
  <c r="O63" i="15"/>
  <c r="S63" i="15"/>
  <c r="O15" i="15"/>
  <c r="S15" i="15"/>
  <c r="O41" i="25"/>
  <c r="S41" i="25"/>
  <c r="S9" i="13"/>
  <c r="O9" i="13"/>
  <c r="O82" i="13"/>
  <c r="S82" i="13"/>
  <c r="S18" i="4"/>
  <c r="O18" i="4"/>
  <c r="S79" i="17"/>
  <c r="O79" i="17"/>
  <c r="S51" i="15"/>
  <c r="O51" i="15"/>
  <c r="S51" i="10"/>
  <c r="O51" i="10"/>
  <c r="O54" i="14"/>
  <c r="S54" i="14"/>
  <c r="O42" i="23"/>
  <c r="S42" i="23"/>
  <c r="O78" i="17"/>
  <c r="S78" i="17"/>
  <c r="S35" i="22"/>
  <c r="O35" i="22"/>
  <c r="O50" i="24"/>
  <c r="S50" i="24"/>
  <c r="S25" i="13"/>
  <c r="O25" i="13"/>
  <c r="O69" i="16"/>
  <c r="S69" i="16"/>
  <c r="O16" i="17"/>
  <c r="S16" i="17"/>
  <c r="S43" i="4"/>
  <c r="O43" i="4"/>
  <c r="S24" i="11"/>
  <c r="O24" i="11"/>
  <c r="S12" i="16"/>
  <c r="O12" i="16"/>
  <c r="O20" i="26"/>
  <c r="S20" i="26"/>
  <c r="S48" i="16"/>
  <c r="O48" i="16"/>
  <c r="S26" i="25"/>
  <c r="O26" i="25"/>
  <c r="S55" i="13"/>
  <c r="O55" i="13"/>
  <c r="S57" i="15"/>
  <c r="O57" i="15"/>
  <c r="S63" i="16"/>
  <c r="O63" i="16"/>
  <c r="S18" i="10"/>
  <c r="O18" i="10"/>
  <c r="O49" i="18"/>
  <c r="S49" i="18"/>
  <c r="O48" i="23"/>
  <c r="S48" i="23"/>
  <c r="S49" i="22"/>
  <c r="O49" i="22"/>
  <c r="S32" i="13"/>
  <c r="O32" i="13"/>
  <c r="O64" i="13"/>
  <c r="S64" i="13"/>
  <c r="O49" i="16"/>
  <c r="S49" i="16"/>
  <c r="O5" i="25"/>
  <c r="S5" i="25"/>
  <c r="O67" i="14"/>
  <c r="S67" i="14"/>
  <c r="O42" i="24"/>
  <c r="S42" i="24"/>
  <c r="S26" i="10"/>
  <c r="O26" i="10"/>
  <c r="O64" i="24"/>
  <c r="S64" i="24"/>
  <c r="S16" i="11"/>
  <c r="O16" i="11"/>
  <c r="O9" i="26"/>
  <c r="S9" i="26"/>
  <c r="S12" i="19"/>
  <c r="O12" i="19"/>
  <c r="O62" i="22"/>
  <c r="S62" i="22"/>
  <c r="O10" i="28"/>
  <c r="S10" i="28"/>
  <c r="O29" i="12"/>
  <c r="S29" i="12"/>
  <c r="O43" i="17"/>
  <c r="S43" i="17"/>
  <c r="S47" i="12"/>
  <c r="O47" i="12"/>
  <c r="O66" i="10"/>
  <c r="S66" i="10"/>
  <c r="O49" i="15"/>
  <c r="S49" i="15"/>
  <c r="O53" i="23"/>
  <c r="S53" i="23"/>
  <c r="S40" i="22"/>
  <c r="O40" i="22"/>
  <c r="O7" i="12"/>
  <c r="S7" i="12"/>
  <c r="O42" i="11"/>
  <c r="S42" i="11"/>
  <c r="O83" i="23"/>
  <c r="S83" i="23"/>
  <c r="O53" i="10"/>
  <c r="S53" i="10"/>
  <c r="S8" i="15"/>
  <c r="O8" i="15"/>
  <c r="S86" i="25"/>
  <c r="O86" i="25"/>
  <c r="O18" i="19"/>
  <c r="S18" i="19"/>
  <c r="O11" i="27"/>
  <c r="S11" i="27"/>
  <c r="S38" i="28"/>
  <c r="O38" i="28"/>
  <c r="S24" i="26"/>
  <c r="O24" i="26"/>
  <c r="O68" i="23"/>
  <c r="S68" i="23"/>
  <c r="S69" i="19"/>
  <c r="O69" i="19"/>
  <c r="O26" i="9"/>
  <c r="S26" i="9"/>
  <c r="S16" i="4"/>
  <c r="O16" i="4"/>
  <c r="S34" i="26"/>
  <c r="O34" i="26"/>
  <c r="S24" i="13"/>
  <c r="O24" i="13"/>
  <c r="S27" i="13"/>
  <c r="O27" i="13"/>
  <c r="O12" i="23"/>
  <c r="S12" i="23"/>
  <c r="S67" i="25"/>
  <c r="O67" i="25"/>
  <c r="S29" i="27"/>
  <c r="O29" i="27"/>
  <c r="O6" i="11"/>
  <c r="S6" i="11"/>
  <c r="O52" i="15"/>
  <c r="S52" i="15"/>
  <c r="O82" i="12"/>
  <c r="S82" i="12"/>
  <c r="O36" i="25"/>
  <c r="S36" i="25"/>
  <c r="O33" i="10"/>
  <c r="S33" i="10"/>
  <c r="S40" i="13"/>
  <c r="O40" i="13"/>
  <c r="O18" i="9"/>
  <c r="S18" i="9"/>
  <c r="S68" i="16"/>
  <c r="O68" i="16"/>
  <c r="O86" i="4"/>
  <c r="S86" i="4"/>
  <c r="S46" i="27"/>
  <c r="O46" i="27"/>
  <c r="O58" i="4"/>
  <c r="S58" i="4"/>
  <c r="S34" i="9"/>
  <c r="O34" i="9"/>
  <c r="O43" i="26"/>
  <c r="S43" i="26"/>
  <c r="S36" i="13"/>
  <c r="O36" i="13"/>
  <c r="O69" i="23"/>
  <c r="S69" i="23"/>
  <c r="S30" i="22"/>
  <c r="O30" i="22"/>
  <c r="S43" i="22"/>
  <c r="O43" i="22"/>
  <c r="S16" i="12"/>
  <c r="O16" i="12"/>
  <c r="O55" i="26"/>
  <c r="S55" i="26"/>
  <c r="S28" i="9"/>
  <c r="O28" i="9"/>
  <c r="S28" i="4"/>
  <c r="O28" i="4"/>
  <c r="O57" i="19"/>
  <c r="S57" i="19"/>
  <c r="O64" i="4"/>
  <c r="S64" i="4"/>
  <c r="S12" i="18"/>
  <c r="O12" i="18"/>
  <c r="S26" i="26"/>
  <c r="O26" i="26"/>
  <c r="O86" i="18"/>
  <c r="S86" i="18"/>
  <c r="S64" i="19"/>
  <c r="O64" i="19"/>
  <c r="O82" i="19"/>
  <c r="S82" i="19"/>
  <c r="O80" i="15"/>
  <c r="S80" i="15"/>
  <c r="S17" i="26"/>
  <c r="O17" i="26"/>
  <c r="S37" i="25"/>
  <c r="O37" i="25"/>
  <c r="S65" i="27"/>
  <c r="O65" i="27"/>
  <c r="S50" i="22"/>
  <c r="O50" i="22"/>
  <c r="O38" i="24"/>
  <c r="S38" i="24"/>
  <c r="S80" i="14"/>
  <c r="O80" i="14"/>
  <c r="O45" i="18"/>
  <c r="S45" i="18"/>
  <c r="O36" i="24"/>
  <c r="S36" i="24"/>
  <c r="O43" i="24"/>
  <c r="S43" i="24"/>
  <c r="O42" i="26"/>
  <c r="S42" i="26"/>
  <c r="S55" i="28"/>
  <c r="O55" i="28"/>
  <c r="S10" i="24"/>
  <c r="O10" i="24"/>
  <c r="O46" i="10"/>
  <c r="S46" i="10"/>
  <c r="S53" i="11"/>
  <c r="O53" i="11"/>
  <c r="S45" i="14"/>
  <c r="O45" i="14"/>
  <c r="S25" i="12"/>
  <c r="O25" i="12"/>
  <c r="O55" i="25"/>
  <c r="S55" i="25"/>
  <c r="S6" i="27"/>
  <c r="O6" i="27"/>
  <c r="S55" i="16"/>
  <c r="O55" i="16"/>
  <c r="O7" i="9"/>
  <c r="S7" i="9"/>
  <c r="S81" i="19"/>
  <c r="O81" i="19"/>
  <c r="S63" i="17"/>
  <c r="O63" i="17"/>
  <c r="S18" i="13"/>
  <c r="O18" i="13"/>
  <c r="S43" i="28"/>
  <c r="O43" i="28"/>
  <c r="S60" i="9"/>
  <c r="O60" i="9"/>
  <c r="S65" i="24"/>
  <c r="O65" i="24"/>
  <c r="S80" i="27"/>
  <c r="O80" i="27"/>
  <c r="O68" i="22"/>
  <c r="S68" i="22"/>
  <c r="S57" i="27"/>
  <c r="O57" i="27"/>
  <c r="S37" i="23"/>
  <c r="O37" i="23"/>
  <c r="S28" i="12"/>
  <c r="O28" i="12"/>
  <c r="O10" i="19"/>
  <c r="S10" i="19"/>
  <c r="S12" i="14"/>
  <c r="O12" i="14"/>
  <c r="N74" i="15"/>
  <c r="R74" i="15"/>
  <c r="G74" i="15"/>
  <c r="O41" i="23"/>
  <c r="S41" i="23"/>
  <c r="O19" i="22"/>
  <c r="S19" i="22"/>
  <c r="O33" i="26"/>
  <c r="S33" i="26"/>
  <c r="S83" i="10"/>
  <c r="O83" i="10"/>
  <c r="S38" i="15"/>
  <c r="O38" i="15"/>
  <c r="S32" i="11"/>
  <c r="O32" i="11"/>
  <c r="S23" i="26"/>
  <c r="O23" i="26"/>
  <c r="O84" i="10"/>
  <c r="S84" i="10"/>
  <c r="S62" i="26"/>
  <c r="O62" i="26"/>
  <c r="O44" i="28"/>
  <c r="S44" i="28"/>
  <c r="O66" i="11"/>
  <c r="S66" i="11"/>
  <c r="O82" i="24"/>
  <c r="S82" i="24"/>
  <c r="O79" i="11"/>
  <c r="S79" i="11"/>
  <c r="O35" i="10"/>
  <c r="S35" i="10"/>
  <c r="O62" i="10"/>
  <c r="S62" i="10"/>
  <c r="S20" i="11"/>
  <c r="O20" i="11"/>
  <c r="S85" i="24"/>
  <c r="O85" i="24"/>
  <c r="O15" i="17"/>
  <c r="S15" i="17"/>
  <c r="G76" i="15"/>
  <c r="N76" i="15"/>
  <c r="R76" i="15"/>
  <c r="S40" i="19"/>
  <c r="O40" i="19"/>
  <c r="S14" i="22"/>
  <c r="O14" i="22"/>
  <c r="S8" i="25"/>
  <c r="O8" i="25"/>
  <c r="S66" i="12"/>
  <c r="O66" i="12"/>
  <c r="O14" i="11"/>
  <c r="S14" i="11"/>
  <c r="S34" i="25"/>
  <c r="O34" i="25"/>
  <c r="S56" i="24"/>
  <c r="O56" i="24"/>
  <c r="O57" i="4"/>
  <c r="S57" i="4"/>
  <c r="S56" i="12"/>
  <c r="O56" i="12"/>
  <c r="S24" i="10"/>
  <c r="O24" i="10"/>
  <c r="S35" i="15"/>
  <c r="O35" i="15"/>
  <c r="O64" i="15"/>
  <c r="S64" i="15"/>
  <c r="S45" i="17"/>
  <c r="O45" i="17"/>
  <c r="S37" i="14"/>
  <c r="O37" i="14"/>
  <c r="O46" i="24"/>
  <c r="S46" i="24"/>
  <c r="S30" i="17"/>
  <c r="O30" i="17"/>
  <c r="S15" i="9"/>
  <c r="O15" i="9"/>
  <c r="S41" i="18"/>
  <c r="O41" i="18"/>
  <c r="S35" i="16"/>
  <c r="O35" i="16"/>
  <c r="S45" i="12"/>
  <c r="O45" i="12"/>
  <c r="S57" i="10"/>
  <c r="O57" i="10"/>
  <c r="S53" i="4"/>
  <c r="O53" i="4"/>
  <c r="S69" i="25"/>
  <c r="O69" i="25"/>
  <c r="O6" i="23"/>
  <c r="S6" i="23"/>
  <c r="S48" i="11"/>
  <c r="O48" i="11"/>
  <c r="O31" i="19"/>
  <c r="S31" i="19"/>
  <c r="O9" i="10"/>
  <c r="S9" i="10"/>
  <c r="S59" i="12"/>
  <c r="O59" i="12"/>
  <c r="O52" i="9"/>
  <c r="S52" i="9"/>
  <c r="S19" i="18"/>
  <c r="O19" i="18"/>
  <c r="O47" i="19"/>
  <c r="S47" i="19"/>
  <c r="O40" i="14"/>
  <c r="S40" i="14"/>
  <c r="O81" i="18"/>
  <c r="S81" i="18"/>
  <c r="S12" i="12"/>
  <c r="O12" i="12"/>
  <c r="O64" i="10"/>
  <c r="S64" i="10"/>
  <c r="S51" i="26"/>
  <c r="O51" i="26"/>
  <c r="O10" i="27"/>
  <c r="S10" i="27"/>
  <c r="S17" i="23"/>
  <c r="O17" i="23"/>
  <c r="S13" i="19"/>
  <c r="O13" i="19"/>
  <c r="S43" i="13"/>
  <c r="O43" i="13"/>
  <c r="O59" i="9"/>
  <c r="S59" i="9"/>
  <c r="S83" i="22"/>
  <c r="O83" i="22"/>
  <c r="S21" i="14"/>
  <c r="O21" i="14"/>
  <c r="O44" i="18"/>
  <c r="S44" i="18"/>
  <c r="O82" i="25"/>
  <c r="S82" i="25"/>
  <c r="O37" i="24"/>
  <c r="S37" i="24"/>
  <c r="O44" i="13"/>
  <c r="S44" i="13"/>
  <c r="O81" i="16"/>
  <c r="S81" i="16"/>
  <c r="O43" i="23"/>
  <c r="S43" i="23"/>
  <c r="O79" i="4"/>
  <c r="S79" i="4"/>
  <c r="S6" i="14"/>
  <c r="O6" i="14"/>
  <c r="S27" i="17"/>
  <c r="O27" i="17"/>
  <c r="S81" i="10"/>
  <c r="O81" i="10"/>
  <c r="O46" i="11"/>
  <c r="S46" i="11"/>
  <c r="O31" i="13"/>
  <c r="S31" i="13"/>
  <c r="S85" i="16"/>
  <c r="O85" i="16"/>
  <c r="O21" i="15"/>
  <c r="S21" i="15"/>
  <c r="S50" i="12"/>
  <c r="O50" i="12"/>
  <c r="O42" i="10"/>
  <c r="S42" i="10"/>
  <c r="O67" i="4"/>
  <c r="S67" i="4"/>
  <c r="O48" i="15"/>
  <c r="S48" i="15"/>
  <c r="S51" i="23"/>
  <c r="O51" i="23"/>
  <c r="N75" i="4"/>
  <c r="R75" i="4"/>
  <c r="G75" i="4"/>
  <c r="O21" i="22"/>
  <c r="S21" i="22"/>
  <c r="S42" i="4"/>
  <c r="O42" i="4"/>
  <c r="S5" i="19"/>
  <c r="O5" i="19"/>
  <c r="O59" i="17"/>
  <c r="S59" i="17"/>
  <c r="S36" i="18"/>
  <c r="O36" i="18"/>
  <c r="S35" i="12"/>
  <c r="O35" i="12"/>
  <c r="O86" i="11"/>
  <c r="S86" i="11"/>
  <c r="O53" i="9"/>
  <c r="S53" i="9"/>
  <c r="O23" i="13"/>
  <c r="S23" i="13"/>
  <c r="O40" i="12"/>
  <c r="S40" i="12"/>
  <c r="O7" i="14"/>
  <c r="S7" i="14"/>
  <c r="O59" i="23"/>
  <c r="S59" i="23"/>
  <c r="O15" i="4"/>
  <c r="S15" i="4"/>
  <c r="S21" i="12"/>
  <c r="O21" i="12"/>
  <c r="S34" i="14"/>
  <c r="O34" i="14"/>
  <c r="S32" i="18"/>
  <c r="O32" i="18"/>
  <c r="O17" i="13"/>
  <c r="S17" i="13"/>
  <c r="S84" i="9"/>
  <c r="O84" i="9"/>
  <c r="O68" i="27"/>
  <c r="S68" i="27"/>
  <c r="S65" i="26"/>
  <c r="O65" i="26"/>
  <c r="S81" i="25"/>
  <c r="O81" i="25"/>
  <c r="S21" i="27"/>
  <c r="O21" i="27"/>
  <c r="O80" i="11"/>
  <c r="S80" i="11"/>
  <c r="O24" i="16"/>
  <c r="S24" i="16"/>
  <c r="S7" i="26"/>
  <c r="O7" i="26"/>
  <c r="S32" i="25"/>
  <c r="O32" i="25"/>
  <c r="O12" i="22"/>
  <c r="S12" i="22"/>
  <c r="S21" i="24"/>
  <c r="O21" i="24"/>
  <c r="S81" i="27"/>
  <c r="O81" i="27"/>
  <c r="O41" i="4"/>
  <c r="S41" i="4"/>
  <c r="O20" i="25"/>
  <c r="S20" i="25"/>
  <c r="S21" i="10"/>
  <c r="O21" i="10"/>
  <c r="S52" i="24"/>
  <c r="O52" i="24"/>
  <c r="O48" i="25"/>
  <c r="S48" i="25"/>
  <c r="O41" i="17"/>
  <c r="S41" i="17"/>
  <c r="O11" i="28"/>
  <c r="S11" i="28"/>
  <c r="O49" i="11"/>
  <c r="S49" i="11"/>
  <c r="S57" i="18"/>
  <c r="O57" i="18"/>
  <c r="O79" i="12"/>
  <c r="S79" i="12"/>
  <c r="S8" i="26"/>
  <c r="O8" i="26"/>
  <c r="S13" i="27"/>
  <c r="O13" i="27"/>
  <c r="S60" i="18"/>
  <c r="O60" i="18"/>
  <c r="S84" i="12"/>
  <c r="O84" i="12"/>
  <c r="N76" i="10"/>
  <c r="R76" i="10"/>
  <c r="G76" i="10"/>
  <c r="S64" i="26"/>
  <c r="O64" i="26"/>
  <c r="S52" i="27"/>
  <c r="O52" i="27"/>
  <c r="O62" i="14"/>
  <c r="S62" i="14"/>
  <c r="O29" i="25"/>
  <c r="S29" i="25"/>
  <c r="S34" i="17"/>
  <c r="O34" i="17"/>
  <c r="O7" i="13"/>
  <c r="S7" i="13"/>
  <c r="O32" i="16"/>
  <c r="S32" i="16"/>
  <c r="S44" i="17"/>
  <c r="O44" i="17"/>
  <c r="O46" i="14"/>
  <c r="S46" i="14"/>
  <c r="O44" i="19"/>
  <c r="S44" i="19"/>
  <c r="S32" i="28"/>
  <c r="O32" i="28"/>
  <c r="O78" i="16"/>
  <c r="S78" i="16"/>
  <c r="O49" i="19"/>
  <c r="S49" i="19"/>
  <c r="O22" i="19"/>
  <c r="S22" i="19"/>
  <c r="S55" i="15"/>
  <c r="O55" i="15"/>
  <c r="S42" i="25"/>
  <c r="O42" i="25"/>
  <c r="S9" i="24"/>
  <c r="O9" i="24"/>
  <c r="O13" i="10"/>
  <c r="S13" i="10"/>
  <c r="S9" i="18"/>
  <c r="O9" i="18"/>
  <c r="O8" i="23"/>
  <c r="S8" i="23"/>
  <c r="G56" i="17"/>
  <c r="R56" i="17"/>
  <c r="N56" i="17"/>
  <c r="G57" i="17"/>
  <c r="N57" i="17"/>
  <c r="R57" i="17"/>
  <c r="R24" i="17"/>
  <c r="G24" i="17"/>
  <c r="N24" i="17"/>
  <c r="R66" i="17"/>
  <c r="G66" i="17"/>
  <c r="N66" i="17"/>
  <c r="R69" i="17"/>
  <c r="G69" i="17"/>
  <c r="N69" i="17"/>
  <c r="R32" i="17"/>
  <c r="G32" i="17"/>
  <c r="N32" i="17"/>
  <c r="N6" i="17"/>
  <c r="R6" i="17"/>
  <c r="G6" i="17"/>
  <c r="N14" i="17"/>
  <c r="G14" i="17"/>
  <c r="R14" i="17"/>
  <c r="N79" i="17"/>
  <c r="G79" i="17"/>
  <c r="R79" i="17"/>
  <c r="R59" i="17"/>
  <c r="N59" i="17"/>
  <c r="G59" i="17"/>
  <c r="R49" i="4"/>
  <c r="G49" i="4"/>
  <c r="N49" i="4"/>
  <c r="N64" i="4"/>
  <c r="R64" i="4"/>
  <c r="G64" i="4"/>
  <c r="R25" i="4"/>
  <c r="G25" i="4"/>
  <c r="N25" i="4"/>
  <c r="G29" i="4"/>
  <c r="R29" i="4"/>
  <c r="N29" i="4"/>
  <c r="G50" i="18"/>
  <c r="N50" i="18"/>
  <c r="R50" i="18"/>
  <c r="N56" i="18"/>
  <c r="R56" i="18"/>
  <c r="G56" i="18"/>
  <c r="R16" i="18"/>
  <c r="N16" i="18"/>
  <c r="G16" i="18"/>
  <c r="N12" i="18"/>
  <c r="G12" i="18"/>
  <c r="R12" i="18"/>
  <c r="N21" i="18"/>
  <c r="R21" i="18"/>
  <c r="G21" i="18"/>
  <c r="R44" i="18"/>
  <c r="G44" i="18"/>
  <c r="N44" i="18"/>
  <c r="N32" i="18"/>
  <c r="R32" i="18"/>
  <c r="G32" i="18"/>
  <c r="R47" i="18"/>
  <c r="G47" i="18"/>
  <c r="N47" i="18"/>
  <c r="G6" i="18"/>
  <c r="R6" i="18"/>
  <c r="N6" i="18"/>
  <c r="G23" i="18"/>
  <c r="N23" i="18"/>
  <c r="R23" i="18"/>
  <c r="N53" i="9"/>
  <c r="R53" i="9"/>
  <c r="G53" i="9"/>
  <c r="G16" i="9"/>
  <c r="R16" i="9"/>
  <c r="N16" i="9"/>
  <c r="N79" i="9"/>
  <c r="R79" i="9"/>
  <c r="G79" i="9"/>
  <c r="N57" i="24"/>
  <c r="G57" i="24"/>
  <c r="R57" i="24"/>
  <c r="G82" i="24"/>
  <c r="N82" i="24"/>
  <c r="R82" i="24"/>
  <c r="N80" i="24"/>
  <c r="R80" i="24"/>
  <c r="G80" i="24"/>
  <c r="G60" i="24"/>
  <c r="N60" i="24"/>
  <c r="R60" i="24"/>
  <c r="N36" i="24"/>
  <c r="R36" i="24"/>
  <c r="G36" i="24"/>
  <c r="G9" i="24"/>
  <c r="N9" i="24"/>
  <c r="R9" i="24"/>
  <c r="R67" i="24"/>
  <c r="N67" i="24"/>
  <c r="G67" i="24"/>
  <c r="G78" i="24"/>
  <c r="N78" i="24"/>
  <c r="R78" i="24"/>
  <c r="N64" i="24"/>
  <c r="G64" i="24"/>
  <c r="R64" i="24"/>
  <c r="N53" i="27"/>
  <c r="G53" i="27"/>
  <c r="R53" i="27"/>
  <c r="N55" i="27"/>
  <c r="R55" i="27"/>
  <c r="G55" i="27"/>
  <c r="G60" i="27"/>
  <c r="N60" i="27"/>
  <c r="R60" i="27"/>
  <c r="N12" i="27"/>
  <c r="R12" i="27"/>
  <c r="G12" i="27"/>
  <c r="G79" i="27"/>
  <c r="R79" i="27"/>
  <c r="N79" i="27"/>
  <c r="G84" i="27"/>
  <c r="R84" i="27"/>
  <c r="N84" i="27"/>
  <c r="R13" i="27"/>
  <c r="G13" i="27"/>
  <c r="N13" i="27"/>
  <c r="R30" i="27"/>
  <c r="G30" i="27"/>
  <c r="N30" i="27"/>
  <c r="N48" i="28"/>
  <c r="R48" i="28"/>
  <c r="G48" i="28"/>
  <c r="N67" i="28"/>
  <c r="G67" i="28"/>
  <c r="R67" i="28"/>
  <c r="R83" i="28"/>
  <c r="N83" i="28"/>
  <c r="G83" i="28"/>
  <c r="R17" i="28"/>
  <c r="G17" i="28"/>
  <c r="N17" i="28"/>
  <c r="R45" i="28"/>
  <c r="G45" i="28"/>
  <c r="N45" i="28"/>
  <c r="N62" i="28"/>
  <c r="R62" i="28"/>
  <c r="G62" i="28"/>
  <c r="R61" i="28"/>
  <c r="G61" i="28"/>
  <c r="N61" i="28"/>
  <c r="G13" i="28"/>
  <c r="N13" i="28"/>
  <c r="R13" i="28"/>
  <c r="G38" i="28"/>
  <c r="N38" i="28"/>
  <c r="R38" i="28"/>
  <c r="R54" i="15"/>
  <c r="N54" i="15"/>
  <c r="G54" i="15"/>
  <c r="R25" i="15"/>
  <c r="G25" i="15"/>
  <c r="N25" i="15"/>
  <c r="N35" i="15"/>
  <c r="G35" i="15"/>
  <c r="R35" i="15"/>
  <c r="G34" i="15"/>
  <c r="N34" i="15"/>
  <c r="R34" i="15"/>
  <c r="R19" i="15"/>
  <c r="G19" i="15"/>
  <c r="N19" i="15"/>
  <c r="N65" i="15"/>
  <c r="R65" i="15"/>
  <c r="G65" i="15"/>
  <c r="R79" i="15"/>
  <c r="N79" i="15"/>
  <c r="G79" i="15"/>
  <c r="N56" i="26"/>
  <c r="G56" i="26"/>
  <c r="R56" i="26"/>
  <c r="N81" i="26"/>
  <c r="G81" i="26"/>
  <c r="R81" i="26"/>
  <c r="G17" i="26"/>
  <c r="R17" i="26"/>
  <c r="N17" i="26"/>
  <c r="R62" i="26"/>
  <c r="G62" i="26"/>
  <c r="N62" i="26"/>
  <c r="R7" i="26"/>
  <c r="N7" i="26"/>
  <c r="G7" i="26"/>
  <c r="N41" i="26"/>
  <c r="R41" i="26"/>
  <c r="G41" i="26"/>
  <c r="G68" i="26"/>
  <c r="R68" i="26"/>
  <c r="N68" i="26"/>
  <c r="R79" i="26"/>
  <c r="G79" i="26"/>
  <c r="N79" i="26"/>
  <c r="N82" i="26"/>
  <c r="R82" i="26"/>
  <c r="G82" i="26"/>
  <c r="N40" i="10"/>
  <c r="R40" i="10"/>
  <c r="G40" i="10"/>
  <c r="G81" i="10"/>
  <c r="R81" i="10"/>
  <c r="N81" i="10"/>
  <c r="N17" i="10"/>
  <c r="R17" i="10"/>
  <c r="G17" i="10"/>
  <c r="R80" i="10"/>
  <c r="G80" i="10"/>
  <c r="N80" i="10"/>
  <c r="R44" i="10"/>
  <c r="G44" i="10"/>
  <c r="N44" i="10"/>
  <c r="G26" i="10"/>
  <c r="N26" i="10"/>
  <c r="R26" i="10"/>
  <c r="R53" i="11"/>
  <c r="N53" i="11"/>
  <c r="G53" i="11"/>
  <c r="G84" i="11"/>
  <c r="R84" i="11"/>
  <c r="N84" i="11"/>
  <c r="G82" i="11"/>
  <c r="R82" i="11"/>
  <c r="N82" i="11"/>
  <c r="R31" i="11"/>
  <c r="N31" i="11"/>
  <c r="G31" i="11"/>
  <c r="N43" i="11"/>
  <c r="G43" i="11"/>
  <c r="R43" i="11"/>
  <c r="G69" i="11"/>
  <c r="R69" i="11"/>
  <c r="N69" i="11"/>
  <c r="G25" i="11"/>
  <c r="N25" i="11"/>
  <c r="R25" i="11"/>
  <c r="N73" i="1"/>
  <c r="R73" i="1"/>
  <c r="N72" i="1"/>
  <c r="R72" i="1"/>
  <c r="R55" i="17"/>
  <c r="N55" i="17"/>
  <c r="G55" i="17"/>
  <c r="N65" i="17"/>
  <c r="R65" i="17"/>
  <c r="G65" i="17"/>
  <c r="N8" i="17"/>
  <c r="G8" i="17"/>
  <c r="R8" i="17"/>
  <c r="N82" i="17"/>
  <c r="G82" i="17"/>
  <c r="R82" i="17"/>
  <c r="R31" i="17"/>
  <c r="G31" i="17"/>
  <c r="N31" i="17"/>
  <c r="N40" i="17"/>
  <c r="R40" i="17"/>
  <c r="G40" i="17"/>
  <c r="G13" i="17"/>
  <c r="R13" i="17"/>
  <c r="N13" i="17"/>
  <c r="N10" i="17"/>
  <c r="G10" i="17"/>
  <c r="R10" i="17"/>
  <c r="G19" i="17"/>
  <c r="N19" i="17"/>
  <c r="R19" i="17"/>
  <c r="O72" i="9"/>
  <c r="S72" i="9"/>
  <c r="R65" i="4"/>
  <c r="G65" i="4"/>
  <c r="N65" i="4"/>
  <c r="N60" i="4"/>
  <c r="R60" i="4"/>
  <c r="G60" i="4"/>
  <c r="R36" i="4"/>
  <c r="G36" i="4"/>
  <c r="N36" i="4"/>
  <c r="R58" i="16"/>
  <c r="N58" i="16"/>
  <c r="G58" i="16"/>
  <c r="R8" i="16"/>
  <c r="N8" i="16"/>
  <c r="G8" i="16"/>
  <c r="N46" i="16"/>
  <c r="G46" i="16"/>
  <c r="R46" i="16"/>
  <c r="R42" i="16"/>
  <c r="N42" i="16"/>
  <c r="G42" i="16"/>
  <c r="N23" i="16"/>
  <c r="G23" i="16"/>
  <c r="R23" i="16"/>
  <c r="G31" i="16"/>
  <c r="R31" i="16"/>
  <c r="N31" i="16"/>
  <c r="N10" i="16"/>
  <c r="G10" i="16"/>
  <c r="R10" i="16"/>
  <c r="N85" i="16"/>
  <c r="R85" i="16"/>
  <c r="G85" i="16"/>
  <c r="N50" i="24"/>
  <c r="G50" i="24"/>
  <c r="R50" i="24"/>
  <c r="G58" i="24"/>
  <c r="R58" i="24"/>
  <c r="N58" i="24"/>
  <c r="R19" i="24"/>
  <c r="N19" i="24"/>
  <c r="G19" i="24"/>
  <c r="N61" i="24"/>
  <c r="R61" i="24"/>
  <c r="G61" i="24"/>
  <c r="R35" i="24"/>
  <c r="G35" i="24"/>
  <c r="N35" i="24"/>
  <c r="G79" i="24"/>
  <c r="R79" i="24"/>
  <c r="N79" i="24"/>
  <c r="N69" i="24"/>
  <c r="G69" i="24"/>
  <c r="R69" i="24"/>
  <c r="G32" i="24"/>
  <c r="R32" i="24"/>
  <c r="N32" i="24"/>
  <c r="R46" i="24"/>
  <c r="N46" i="24"/>
  <c r="G46" i="24"/>
  <c r="G7" i="24"/>
  <c r="R7" i="24"/>
  <c r="N7" i="24"/>
  <c r="R5" i="27"/>
  <c r="G5" i="27"/>
  <c r="N5" i="27"/>
  <c r="R56" i="27"/>
  <c r="N56" i="27"/>
  <c r="G56" i="27"/>
  <c r="R85" i="27"/>
  <c r="N85" i="27"/>
  <c r="G85" i="27"/>
  <c r="N43" i="27"/>
  <c r="G43" i="27"/>
  <c r="R43" i="27"/>
  <c r="G34" i="27"/>
  <c r="N34" i="27"/>
  <c r="R34" i="27"/>
  <c r="N6" i="27"/>
  <c r="R6" i="27"/>
  <c r="G6" i="27"/>
  <c r="R19" i="27"/>
  <c r="G19" i="27"/>
  <c r="N19" i="27"/>
  <c r="N8" i="27"/>
  <c r="R8" i="27"/>
  <c r="G8" i="27"/>
  <c r="N81" i="27"/>
  <c r="R81" i="27"/>
  <c r="G81" i="27"/>
  <c r="R63" i="27"/>
  <c r="N63" i="27"/>
  <c r="G63" i="27"/>
  <c r="G57" i="28"/>
  <c r="N57" i="28"/>
  <c r="R57" i="28"/>
  <c r="N55" i="28"/>
  <c r="R55" i="28"/>
  <c r="G55" i="28"/>
  <c r="R24" i="28"/>
  <c r="G24" i="28"/>
  <c r="N24" i="28"/>
  <c r="N80" i="28"/>
  <c r="G80" i="28"/>
  <c r="R80" i="28"/>
  <c r="N18" i="28"/>
  <c r="R18" i="28"/>
  <c r="G18" i="28"/>
  <c r="N34" i="28"/>
  <c r="G34" i="28"/>
  <c r="R34" i="28"/>
  <c r="N51" i="15"/>
  <c r="R51" i="15"/>
  <c r="G51" i="15"/>
  <c r="R43" i="15"/>
  <c r="G43" i="15"/>
  <c r="N43" i="15"/>
  <c r="R42" i="15"/>
  <c r="N42" i="15"/>
  <c r="G42" i="15"/>
  <c r="R12" i="15"/>
  <c r="G12" i="15"/>
  <c r="N12" i="15"/>
  <c r="G81" i="15"/>
  <c r="R81" i="15"/>
  <c r="N81" i="15"/>
  <c r="G32" i="15"/>
  <c r="N32" i="15"/>
  <c r="R32" i="15"/>
  <c r="N67" i="15"/>
  <c r="R67" i="15"/>
  <c r="G67" i="15"/>
  <c r="G63" i="15"/>
  <c r="R63" i="15"/>
  <c r="N63" i="15"/>
  <c r="G30" i="15"/>
  <c r="N30" i="15"/>
  <c r="R30" i="15"/>
  <c r="N49" i="26"/>
  <c r="R49" i="26"/>
  <c r="G49" i="26"/>
  <c r="R33" i="26"/>
  <c r="N33" i="26"/>
  <c r="G33" i="26"/>
  <c r="N40" i="26"/>
  <c r="R40" i="26"/>
  <c r="G40" i="26"/>
  <c r="R65" i="26"/>
  <c r="G65" i="26"/>
  <c r="N65" i="26"/>
  <c r="G63" i="26"/>
  <c r="R63" i="26"/>
  <c r="N63" i="26"/>
  <c r="R67" i="26"/>
  <c r="N67" i="26"/>
  <c r="G67" i="26"/>
  <c r="N25" i="26"/>
  <c r="G25" i="26"/>
  <c r="R25" i="26"/>
  <c r="G61" i="26"/>
  <c r="R61" i="26"/>
  <c r="N61" i="26"/>
  <c r="N48" i="22"/>
  <c r="G48" i="22"/>
  <c r="R48" i="22"/>
  <c r="N35" i="22"/>
  <c r="G35" i="22"/>
  <c r="R35" i="22"/>
  <c r="R29" i="22"/>
  <c r="N29" i="22"/>
  <c r="G29" i="22"/>
  <c r="N21" i="22"/>
  <c r="R21" i="22"/>
  <c r="G21" i="22"/>
  <c r="G83" i="22"/>
  <c r="R83" i="22"/>
  <c r="N83" i="22"/>
  <c r="R42" i="22"/>
  <c r="G42" i="22"/>
  <c r="N42" i="22"/>
  <c r="R10" i="22"/>
  <c r="G10" i="22"/>
  <c r="N10" i="22"/>
  <c r="R36" i="22"/>
  <c r="N36" i="22"/>
  <c r="G36" i="22"/>
  <c r="R23" i="22"/>
  <c r="G23" i="22"/>
  <c r="N23" i="22"/>
  <c r="G57" i="11"/>
  <c r="R57" i="11"/>
  <c r="N57" i="11"/>
  <c r="G54" i="11"/>
  <c r="R54" i="11"/>
  <c r="N54" i="11"/>
  <c r="R14" i="11"/>
  <c r="G14" i="11"/>
  <c r="N14" i="11"/>
  <c r="N15" i="11"/>
  <c r="R15" i="11"/>
  <c r="G15" i="11"/>
  <c r="N16" i="11"/>
  <c r="G16" i="11"/>
  <c r="R16" i="11"/>
  <c r="R27" i="11"/>
  <c r="N27" i="11"/>
  <c r="G27" i="11"/>
  <c r="R7" i="11"/>
  <c r="G7" i="11"/>
  <c r="N7" i="11"/>
  <c r="G60" i="11"/>
  <c r="N60" i="11"/>
  <c r="R60" i="11"/>
  <c r="G6" i="11"/>
  <c r="R6" i="11"/>
  <c r="N6" i="11"/>
  <c r="G68" i="11"/>
  <c r="R68" i="11"/>
  <c r="N68" i="11"/>
  <c r="R52" i="17"/>
  <c r="N52" i="17"/>
  <c r="G52" i="17"/>
  <c r="G17" i="17"/>
  <c r="R17" i="17"/>
  <c r="N17" i="17"/>
  <c r="G12" i="17"/>
  <c r="N12" i="17"/>
  <c r="R12" i="17"/>
  <c r="N85" i="17"/>
  <c r="G85" i="17"/>
  <c r="R85" i="17"/>
  <c r="G63" i="17"/>
  <c r="N63" i="17"/>
  <c r="R63" i="17"/>
  <c r="N30" i="17"/>
  <c r="R30" i="17"/>
  <c r="G30" i="17"/>
  <c r="R9" i="17"/>
  <c r="G9" i="17"/>
  <c r="N9" i="17"/>
  <c r="N37" i="17"/>
  <c r="G37" i="17"/>
  <c r="R37" i="17"/>
  <c r="G16" i="17"/>
  <c r="N16" i="17"/>
  <c r="R16" i="17"/>
  <c r="R51" i="18"/>
  <c r="N51" i="18"/>
  <c r="G51" i="18"/>
  <c r="G49" i="18"/>
  <c r="N49" i="18"/>
  <c r="R49" i="18"/>
  <c r="G59" i="18"/>
  <c r="N59" i="18"/>
  <c r="R59" i="18"/>
  <c r="R15" i="18"/>
  <c r="G15" i="18"/>
  <c r="N15" i="18"/>
  <c r="R81" i="18"/>
  <c r="N81" i="18"/>
  <c r="G81" i="18"/>
  <c r="N35" i="18"/>
  <c r="R35" i="18"/>
  <c r="G35" i="18"/>
  <c r="R45" i="18"/>
  <c r="N45" i="18"/>
  <c r="G45" i="18"/>
  <c r="N17" i="18"/>
  <c r="R17" i="18"/>
  <c r="G17" i="18"/>
  <c r="R55" i="16"/>
  <c r="G55" i="16"/>
  <c r="N55" i="16"/>
  <c r="R64" i="16"/>
  <c r="N64" i="16"/>
  <c r="G64" i="16"/>
  <c r="R41" i="16"/>
  <c r="N41" i="16"/>
  <c r="G41" i="16"/>
  <c r="R26" i="16"/>
  <c r="G26" i="16"/>
  <c r="N26" i="16"/>
  <c r="R62" i="16"/>
  <c r="N62" i="16"/>
  <c r="G62" i="16"/>
  <c r="N33" i="16"/>
  <c r="G33" i="16"/>
  <c r="R33" i="16"/>
  <c r="R86" i="16"/>
  <c r="G86" i="16"/>
  <c r="N86" i="16"/>
  <c r="G81" i="16"/>
  <c r="R81" i="16"/>
  <c r="N81" i="16"/>
  <c r="R39" i="16"/>
  <c r="N39" i="16"/>
  <c r="G39" i="16"/>
  <c r="R84" i="16"/>
  <c r="G84" i="16"/>
  <c r="N84" i="16"/>
  <c r="N5" i="23"/>
  <c r="R5" i="23"/>
  <c r="G5" i="23"/>
  <c r="G58" i="23"/>
  <c r="R58" i="23"/>
  <c r="N58" i="23"/>
  <c r="G36" i="23"/>
  <c r="N36" i="23"/>
  <c r="R36" i="23"/>
  <c r="N39" i="23"/>
  <c r="G39" i="23"/>
  <c r="R39" i="23"/>
  <c r="N63" i="23"/>
  <c r="R63" i="23"/>
  <c r="G63" i="23"/>
  <c r="G81" i="23"/>
  <c r="N81" i="23"/>
  <c r="R81" i="23"/>
  <c r="N62" i="23"/>
  <c r="G62" i="23"/>
  <c r="R62" i="23"/>
  <c r="N66" i="23"/>
  <c r="R66" i="23"/>
  <c r="G66" i="23"/>
  <c r="R25" i="23"/>
  <c r="G25" i="23"/>
  <c r="N25" i="23"/>
  <c r="R51" i="12"/>
  <c r="N51" i="12"/>
  <c r="G51" i="12"/>
  <c r="G55" i="12"/>
  <c r="R55" i="12"/>
  <c r="N55" i="12"/>
  <c r="N63" i="12"/>
  <c r="R63" i="12"/>
  <c r="G63" i="12"/>
  <c r="N78" i="12"/>
  <c r="R78" i="12"/>
  <c r="G78" i="12"/>
  <c r="N40" i="12"/>
  <c r="R40" i="12"/>
  <c r="G40" i="12"/>
  <c r="R42" i="12"/>
  <c r="G42" i="12"/>
  <c r="N42" i="12"/>
  <c r="R44" i="12"/>
  <c r="N44" i="12"/>
  <c r="G44" i="12"/>
  <c r="R22" i="12"/>
  <c r="G22" i="12"/>
  <c r="N22" i="12"/>
  <c r="N83" i="12"/>
  <c r="R83" i="12"/>
  <c r="G83" i="12"/>
  <c r="G43" i="12"/>
  <c r="N43" i="12"/>
  <c r="R43" i="12"/>
  <c r="G50" i="28"/>
  <c r="R50" i="28"/>
  <c r="N50" i="28"/>
  <c r="R54" i="28"/>
  <c r="N54" i="28"/>
  <c r="G54" i="28"/>
  <c r="G33" i="28"/>
  <c r="R33" i="28"/>
  <c r="N33" i="28"/>
  <c r="N60" i="28"/>
  <c r="R60" i="28"/>
  <c r="G60" i="28"/>
  <c r="R16" i="28"/>
  <c r="N16" i="28"/>
  <c r="G16" i="28"/>
  <c r="N84" i="28"/>
  <c r="R84" i="28"/>
  <c r="G84" i="28"/>
  <c r="G29" i="28"/>
  <c r="N29" i="28"/>
  <c r="R29" i="28"/>
  <c r="R39" i="28"/>
  <c r="N39" i="28"/>
  <c r="G39" i="28"/>
  <c r="R41" i="28"/>
  <c r="N41" i="28"/>
  <c r="G41" i="28"/>
  <c r="N52" i="15"/>
  <c r="R52" i="15"/>
  <c r="G52" i="15"/>
  <c r="N27" i="15"/>
  <c r="R27" i="15"/>
  <c r="G27" i="15"/>
  <c r="R38" i="15"/>
  <c r="N38" i="15"/>
  <c r="G38" i="15"/>
  <c r="N31" i="15"/>
  <c r="G31" i="15"/>
  <c r="R31" i="15"/>
  <c r="G44" i="15"/>
  <c r="N44" i="15"/>
  <c r="R44" i="15"/>
  <c r="R23" i="15"/>
  <c r="G23" i="15"/>
  <c r="N23" i="15"/>
  <c r="N82" i="15"/>
  <c r="R82" i="15"/>
  <c r="G82" i="15"/>
  <c r="N15" i="15"/>
  <c r="R15" i="15"/>
  <c r="G15" i="15"/>
  <c r="G55" i="26"/>
  <c r="R55" i="26"/>
  <c r="N55" i="26"/>
  <c r="G15" i="26"/>
  <c r="N15" i="26"/>
  <c r="R15" i="26"/>
  <c r="R45" i="26"/>
  <c r="N45" i="26"/>
  <c r="G45" i="26"/>
  <c r="G19" i="26"/>
  <c r="R19" i="26"/>
  <c r="N19" i="26"/>
  <c r="G29" i="26"/>
  <c r="N29" i="26"/>
  <c r="R29" i="26"/>
  <c r="G8" i="26"/>
  <c r="N8" i="26"/>
  <c r="R8" i="26"/>
  <c r="N39" i="26"/>
  <c r="G39" i="26"/>
  <c r="R39" i="26"/>
  <c r="R47" i="26"/>
  <c r="G47" i="26"/>
  <c r="N47" i="26"/>
  <c r="N54" i="10"/>
  <c r="R54" i="10"/>
  <c r="G54" i="10"/>
  <c r="R57" i="10"/>
  <c r="G57" i="10"/>
  <c r="N57" i="10"/>
  <c r="N9" i="10"/>
  <c r="R9" i="10"/>
  <c r="G9" i="10"/>
  <c r="G66" i="10"/>
  <c r="R66" i="10"/>
  <c r="N66" i="10"/>
  <c r="R47" i="10"/>
  <c r="G47" i="10"/>
  <c r="N47" i="10"/>
  <c r="R13" i="10"/>
  <c r="N13" i="10"/>
  <c r="G13" i="10"/>
  <c r="R33" i="10"/>
  <c r="N33" i="10"/>
  <c r="G33" i="10"/>
  <c r="N11" i="10"/>
  <c r="G11" i="10"/>
  <c r="R11" i="10"/>
  <c r="N79" i="10"/>
  <c r="R79" i="10"/>
  <c r="G79" i="10"/>
  <c r="G55" i="11"/>
  <c r="N55" i="11"/>
  <c r="R55" i="11"/>
  <c r="N40" i="11"/>
  <c r="G40" i="11"/>
  <c r="R40" i="11"/>
  <c r="G24" i="11"/>
  <c r="R24" i="11"/>
  <c r="N24" i="11"/>
  <c r="G10" i="11"/>
  <c r="R10" i="11"/>
  <c r="N10" i="11"/>
  <c r="R13" i="11"/>
  <c r="N13" i="11"/>
  <c r="G13" i="11"/>
  <c r="R19" i="11"/>
  <c r="N19" i="11"/>
  <c r="G19" i="11"/>
  <c r="R78" i="11"/>
  <c r="G78" i="11"/>
  <c r="N78" i="11"/>
  <c r="G83" i="11"/>
  <c r="R83" i="11"/>
  <c r="N83" i="11"/>
  <c r="N41" i="11"/>
  <c r="R41" i="11"/>
  <c r="G41" i="11"/>
  <c r="G54" i="13"/>
  <c r="R54" i="13"/>
  <c r="N54" i="13"/>
  <c r="G49" i="13"/>
  <c r="R49" i="13"/>
  <c r="N49" i="13"/>
  <c r="N80" i="13"/>
  <c r="R80" i="13"/>
  <c r="G80" i="13"/>
  <c r="R46" i="13"/>
  <c r="N46" i="13"/>
  <c r="G46" i="13"/>
  <c r="N43" i="13"/>
  <c r="G43" i="13"/>
  <c r="R43" i="13"/>
  <c r="G83" i="13"/>
  <c r="N83" i="13"/>
  <c r="R83" i="13"/>
  <c r="R21" i="13"/>
  <c r="G21" i="13"/>
  <c r="N21" i="13"/>
  <c r="R24" i="13"/>
  <c r="G24" i="13"/>
  <c r="N24" i="13"/>
  <c r="N49" i="14"/>
  <c r="R49" i="14"/>
  <c r="G49" i="14"/>
  <c r="N32" i="14"/>
  <c r="R32" i="14"/>
  <c r="G32" i="14"/>
  <c r="G62" i="14"/>
  <c r="R62" i="14"/>
  <c r="N62" i="14"/>
  <c r="R8" i="14"/>
  <c r="G8" i="14"/>
  <c r="N8" i="14"/>
  <c r="R10" i="14"/>
  <c r="N10" i="14"/>
  <c r="G10" i="14"/>
  <c r="R21" i="14"/>
  <c r="N21" i="14"/>
  <c r="G21" i="14"/>
  <c r="N86" i="14"/>
  <c r="R86" i="14"/>
  <c r="G86" i="14"/>
  <c r="N42" i="14"/>
  <c r="G42" i="14"/>
  <c r="R42" i="14"/>
  <c r="N58" i="17"/>
  <c r="G58" i="17"/>
  <c r="R58" i="17"/>
  <c r="G21" i="17"/>
  <c r="R21" i="17"/>
  <c r="N21" i="17"/>
  <c r="G23" i="17"/>
  <c r="N23" i="17"/>
  <c r="R23" i="17"/>
  <c r="G61" i="17"/>
  <c r="R61" i="17"/>
  <c r="N61" i="17"/>
  <c r="G27" i="17"/>
  <c r="N27" i="17"/>
  <c r="R27" i="17"/>
  <c r="N60" i="17"/>
  <c r="G60" i="17"/>
  <c r="R60" i="17"/>
  <c r="R42" i="17"/>
  <c r="N42" i="17"/>
  <c r="G42" i="17"/>
  <c r="N62" i="17"/>
  <c r="G62" i="17"/>
  <c r="R62" i="17"/>
  <c r="O76" i="15"/>
  <c r="S76" i="15"/>
  <c r="N53" i="18"/>
  <c r="G53" i="18"/>
  <c r="R53" i="18"/>
  <c r="R66" i="26"/>
  <c r="G66" i="26"/>
  <c r="N66" i="26"/>
  <c r="G52" i="24"/>
  <c r="N52" i="24"/>
  <c r="R52" i="24"/>
  <c r="G48" i="24"/>
  <c r="N48" i="24"/>
  <c r="R48" i="24"/>
  <c r="R68" i="24"/>
  <c r="N68" i="24"/>
  <c r="G68" i="24"/>
  <c r="R26" i="24"/>
  <c r="N26" i="24"/>
  <c r="G26" i="24"/>
  <c r="R14" i="24"/>
  <c r="G14" i="24"/>
  <c r="N14" i="24"/>
  <c r="N52" i="23"/>
  <c r="R52" i="23"/>
  <c r="G52" i="23"/>
  <c r="G10" i="23"/>
  <c r="N10" i="23"/>
  <c r="R10" i="23"/>
  <c r="R31" i="23"/>
  <c r="G31" i="23"/>
  <c r="N31" i="23"/>
  <c r="N17" i="23"/>
  <c r="R17" i="23"/>
  <c r="G17" i="23"/>
  <c r="G33" i="23"/>
  <c r="R33" i="23"/>
  <c r="N33" i="23"/>
  <c r="N27" i="23"/>
  <c r="R27" i="23"/>
  <c r="G27" i="23"/>
  <c r="G45" i="23"/>
  <c r="R45" i="23"/>
  <c r="N45" i="23"/>
  <c r="R22" i="23"/>
  <c r="G22" i="23"/>
  <c r="N22" i="23"/>
  <c r="G69" i="23"/>
  <c r="R69" i="23"/>
  <c r="N69" i="23"/>
  <c r="R54" i="12"/>
  <c r="G54" i="12"/>
  <c r="N54" i="12"/>
  <c r="G57" i="12"/>
  <c r="N57" i="12"/>
  <c r="R57" i="12"/>
  <c r="N81" i="12"/>
  <c r="G81" i="12"/>
  <c r="R81" i="12"/>
  <c r="R36" i="12"/>
  <c r="N36" i="12"/>
  <c r="G36" i="12"/>
  <c r="G31" i="12"/>
  <c r="R31" i="12"/>
  <c r="N31" i="12"/>
  <c r="R50" i="27"/>
  <c r="G50" i="27"/>
  <c r="N50" i="27"/>
  <c r="R52" i="27"/>
  <c r="N52" i="27"/>
  <c r="G52" i="27"/>
  <c r="R25" i="27"/>
  <c r="G25" i="27"/>
  <c r="N25" i="27"/>
  <c r="N26" i="27"/>
  <c r="G26" i="27"/>
  <c r="R26" i="27"/>
  <c r="R44" i="27"/>
  <c r="N44" i="27"/>
  <c r="G44" i="27"/>
  <c r="R67" i="27"/>
  <c r="G67" i="27"/>
  <c r="N67" i="27"/>
  <c r="R10" i="27"/>
  <c r="G10" i="27"/>
  <c r="N10" i="27"/>
  <c r="R47" i="27"/>
  <c r="G47" i="27"/>
  <c r="N47" i="27"/>
  <c r="R83" i="27"/>
  <c r="G83" i="27"/>
  <c r="N83" i="27"/>
  <c r="R57" i="25"/>
  <c r="G57" i="25"/>
  <c r="N57" i="25"/>
  <c r="R39" i="25"/>
  <c r="N39" i="25"/>
  <c r="G39" i="25"/>
  <c r="G16" i="25"/>
  <c r="N16" i="25"/>
  <c r="R16" i="25"/>
  <c r="G12" i="25"/>
  <c r="N12" i="25"/>
  <c r="R12" i="25"/>
  <c r="N85" i="25"/>
  <c r="G85" i="25"/>
  <c r="R85" i="25"/>
  <c r="G21" i="25"/>
  <c r="R21" i="25"/>
  <c r="N21" i="25"/>
  <c r="N6" i="25"/>
  <c r="R6" i="25"/>
  <c r="G6" i="25"/>
  <c r="N11" i="25"/>
  <c r="R11" i="25"/>
  <c r="G11" i="25"/>
  <c r="N78" i="25"/>
  <c r="R78" i="25"/>
  <c r="G78" i="25"/>
  <c r="N50" i="26"/>
  <c r="R50" i="26"/>
  <c r="G50" i="26"/>
  <c r="N58" i="26"/>
  <c r="R58" i="26"/>
  <c r="G58" i="26"/>
  <c r="R14" i="26"/>
  <c r="N14" i="26"/>
  <c r="G14" i="26"/>
  <c r="N34" i="26"/>
  <c r="G34" i="26"/>
  <c r="R34" i="26"/>
  <c r="N22" i="26"/>
  <c r="G22" i="26"/>
  <c r="R22" i="26"/>
  <c r="N44" i="26"/>
  <c r="G44" i="26"/>
  <c r="R44" i="26"/>
  <c r="N26" i="26"/>
  <c r="G26" i="26"/>
  <c r="R26" i="26"/>
  <c r="N10" i="26"/>
  <c r="R10" i="26"/>
  <c r="G10" i="26"/>
  <c r="R11" i="26"/>
  <c r="G11" i="26"/>
  <c r="N11" i="26"/>
  <c r="R54" i="19"/>
  <c r="N54" i="19"/>
  <c r="G54" i="19"/>
  <c r="G55" i="19"/>
  <c r="N55" i="19"/>
  <c r="R55" i="19"/>
  <c r="G13" i="19"/>
  <c r="N13" i="19"/>
  <c r="R13" i="19"/>
  <c r="R42" i="19"/>
  <c r="N42" i="19"/>
  <c r="G42" i="19"/>
  <c r="G59" i="19"/>
  <c r="N59" i="19"/>
  <c r="R59" i="19"/>
  <c r="G20" i="19"/>
  <c r="N20" i="19"/>
  <c r="R20" i="19"/>
  <c r="G37" i="19"/>
  <c r="N37" i="19"/>
  <c r="R37" i="19"/>
  <c r="N44" i="19"/>
  <c r="R44" i="19"/>
  <c r="G44" i="19"/>
  <c r="G39" i="19"/>
  <c r="N39" i="19"/>
  <c r="R39" i="19"/>
  <c r="G55" i="22"/>
  <c r="R55" i="22"/>
  <c r="N55" i="22"/>
  <c r="R17" i="22"/>
  <c r="N17" i="22"/>
  <c r="G17" i="22"/>
  <c r="R7" i="22"/>
  <c r="N7" i="22"/>
  <c r="G7" i="22"/>
  <c r="R67" i="22"/>
  <c r="N67" i="22"/>
  <c r="G67" i="22"/>
  <c r="N80" i="22"/>
  <c r="G80" i="22"/>
  <c r="R80" i="22"/>
  <c r="G22" i="22"/>
  <c r="R22" i="22"/>
  <c r="N22" i="22"/>
  <c r="R27" i="22"/>
  <c r="N27" i="22"/>
  <c r="G27" i="22"/>
  <c r="N11" i="22"/>
  <c r="R11" i="22"/>
  <c r="G11" i="22"/>
  <c r="N18" i="22"/>
  <c r="G18" i="22"/>
  <c r="R18" i="22"/>
  <c r="G65" i="22"/>
  <c r="N65" i="22"/>
  <c r="R65" i="22"/>
  <c r="S74" i="15"/>
  <c r="O74" i="15"/>
  <c r="R52" i="11"/>
  <c r="N52" i="11"/>
  <c r="G52" i="11"/>
  <c r="R21" i="11"/>
  <c r="G21" i="11"/>
  <c r="N21" i="11"/>
  <c r="R42" i="11"/>
  <c r="N42" i="11"/>
  <c r="G42" i="11"/>
  <c r="G46" i="11"/>
  <c r="N46" i="11"/>
  <c r="R46" i="11"/>
  <c r="N12" i="11"/>
  <c r="R12" i="11"/>
  <c r="G12" i="11"/>
  <c r="G37" i="11"/>
  <c r="R37" i="11"/>
  <c r="N37" i="11"/>
  <c r="G38" i="11"/>
  <c r="R38" i="11"/>
  <c r="N38" i="11"/>
  <c r="N61" i="11"/>
  <c r="G61" i="11"/>
  <c r="R61" i="11"/>
  <c r="R67" i="11"/>
  <c r="G67" i="11"/>
  <c r="N67" i="11"/>
  <c r="N84" i="13"/>
  <c r="R84" i="13"/>
  <c r="G84" i="13"/>
  <c r="G71" i="9"/>
  <c r="O34" i="13"/>
  <c r="S34" i="13"/>
  <c r="S6" i="12"/>
  <c r="O6" i="12"/>
  <c r="O41" i="16"/>
  <c r="S41" i="16"/>
  <c r="S6" i="9"/>
  <c r="O6" i="9"/>
  <c r="R76" i="4"/>
  <c r="U76" i="1" s="1"/>
  <c r="N76" i="4"/>
  <c r="G76" i="4"/>
  <c r="S62" i="24"/>
  <c r="O62" i="24"/>
  <c r="O65" i="14"/>
  <c r="S65" i="14"/>
  <c r="O39" i="23"/>
  <c r="S39" i="23"/>
  <c r="S39" i="11"/>
  <c r="O39" i="11"/>
  <c r="S13" i="15"/>
  <c r="O13" i="15"/>
  <c r="O66" i="9"/>
  <c r="S66" i="9"/>
  <c r="S22" i="15"/>
  <c r="O22" i="15"/>
  <c r="S54" i="16"/>
  <c r="O54" i="16"/>
  <c r="S49" i="26"/>
  <c r="O49" i="26"/>
  <c r="S48" i="13"/>
  <c r="O48" i="13"/>
  <c r="S23" i="27"/>
  <c r="O23" i="27"/>
  <c r="S55" i="18"/>
  <c r="O55" i="18"/>
  <c r="S9" i="12"/>
  <c r="O9" i="12"/>
  <c r="R71" i="15"/>
  <c r="N71" i="15"/>
  <c r="G71" i="15"/>
  <c r="O21" i="23"/>
  <c r="S21" i="23"/>
  <c r="S22" i="17"/>
  <c r="O22" i="17"/>
  <c r="O30" i="24"/>
  <c r="S30" i="24"/>
  <c r="S86" i="16"/>
  <c r="O86" i="16"/>
  <c r="S36" i="14"/>
  <c r="O36" i="14"/>
  <c r="O48" i="17"/>
  <c r="S48" i="17"/>
  <c r="S56" i="14"/>
  <c r="O56" i="14"/>
  <c r="S86" i="12"/>
  <c r="O86" i="12"/>
  <c r="S26" i="11"/>
  <c r="O26" i="11"/>
  <c r="O14" i="15"/>
  <c r="S14" i="15"/>
  <c r="S45" i="24"/>
  <c r="O45" i="24"/>
  <c r="O62" i="19"/>
  <c r="S62" i="19"/>
  <c r="S78" i="4"/>
  <c r="O78" i="4"/>
  <c r="S25" i="19"/>
  <c r="O25" i="19"/>
  <c r="S31" i="14"/>
  <c r="O31" i="14"/>
  <c r="O6" i="25"/>
  <c r="S6" i="25"/>
  <c r="S58" i="17"/>
  <c r="O58" i="17"/>
  <c r="S82" i="26"/>
  <c r="O82" i="26"/>
  <c r="O21" i="28"/>
  <c r="S21" i="28"/>
  <c r="S17" i="24"/>
  <c r="O17" i="24"/>
  <c r="O22" i="22"/>
  <c r="S22" i="22"/>
  <c r="S66" i="19"/>
  <c r="O66" i="19"/>
  <c r="O40" i="26"/>
  <c r="S40" i="26"/>
  <c r="O58" i="19"/>
  <c r="S58" i="19"/>
  <c r="O85" i="14"/>
  <c r="S85" i="14"/>
  <c r="S59" i="18"/>
  <c r="O59" i="18"/>
  <c r="O23" i="11"/>
  <c r="S23" i="11"/>
  <c r="S40" i="23"/>
  <c r="O40" i="23"/>
  <c r="O25" i="14"/>
  <c r="S25" i="14"/>
  <c r="O56" i="26"/>
  <c r="S56" i="26"/>
  <c r="O63" i="23"/>
  <c r="S63" i="23"/>
  <c r="S64" i="27"/>
  <c r="O64" i="27"/>
  <c r="O67" i="26"/>
  <c r="S67" i="26"/>
  <c r="S24" i="22"/>
  <c r="O24" i="22"/>
  <c r="O9" i="17"/>
  <c r="S9" i="17"/>
  <c r="S50" i="26"/>
  <c r="O50" i="26"/>
  <c r="O5" i="24"/>
  <c r="S5" i="24"/>
  <c r="O6" i="17"/>
  <c r="S6" i="17"/>
  <c r="O32" i="14"/>
  <c r="S32" i="14"/>
  <c r="S52" i="13"/>
  <c r="O52" i="13"/>
  <c r="O64" i="12"/>
  <c r="S64" i="12"/>
  <c r="S19" i="10"/>
  <c r="O19" i="10"/>
  <c r="O25" i="11"/>
  <c r="S25" i="11"/>
  <c r="S62" i="18"/>
  <c r="O62" i="18"/>
  <c r="S65" i="4"/>
  <c r="O65" i="4"/>
  <c r="O84" i="28"/>
  <c r="S84" i="28"/>
  <c r="S49" i="13"/>
  <c r="O49" i="13"/>
  <c r="S24" i="18"/>
  <c r="O24" i="18"/>
  <c r="S61" i="16"/>
  <c r="O61" i="16"/>
  <c r="O32" i="9"/>
  <c r="S32" i="9"/>
  <c r="S11" i="14"/>
  <c r="O11" i="14"/>
  <c r="O82" i="9"/>
  <c r="S82" i="9"/>
  <c r="S48" i="4"/>
  <c r="O48" i="4"/>
  <c r="S24" i="17"/>
  <c r="O24" i="17"/>
  <c r="S49" i="28"/>
  <c r="O49" i="28"/>
  <c r="S78" i="12"/>
  <c r="O78" i="12"/>
  <c r="O65" i="11"/>
  <c r="S65" i="11"/>
  <c r="S39" i="25"/>
  <c r="O39" i="25"/>
  <c r="S52" i="4"/>
  <c r="O52" i="4"/>
  <c r="S61" i="25"/>
  <c r="O61" i="25"/>
  <c r="S35" i="17"/>
  <c r="O35" i="17"/>
  <c r="O46" i="16"/>
  <c r="S46" i="16"/>
  <c r="O80" i="25"/>
  <c r="S80" i="25"/>
  <c r="O61" i="28"/>
  <c r="S61" i="28"/>
  <c r="S53" i="19"/>
  <c r="O53" i="19"/>
  <c r="O34" i="10"/>
  <c r="S34" i="10"/>
  <c r="S59" i="28"/>
  <c r="O59" i="28"/>
  <c r="S26" i="19"/>
  <c r="O26" i="19"/>
  <c r="O68" i="26"/>
  <c r="S68" i="26"/>
  <c r="O27" i="14"/>
  <c r="S27" i="14"/>
  <c r="O27" i="18"/>
  <c r="S27" i="18"/>
  <c r="S67" i="13"/>
  <c r="O67" i="13"/>
  <c r="O81" i="13"/>
  <c r="S81" i="13"/>
  <c r="S57" i="24"/>
  <c r="O57" i="24"/>
  <c r="O81" i="17"/>
  <c r="S81" i="17"/>
  <c r="O47" i="22"/>
  <c r="S47" i="22"/>
  <c r="O14" i="23"/>
  <c r="S14" i="23"/>
  <c r="S48" i="27"/>
  <c r="O48" i="27"/>
  <c r="O62" i="17"/>
  <c r="S62" i="17"/>
  <c r="O83" i="12"/>
  <c r="S83" i="12"/>
  <c r="S36" i="9"/>
  <c r="O36" i="9"/>
  <c r="O13" i="4"/>
  <c r="S13" i="4"/>
  <c r="O81" i="28"/>
  <c r="S81" i="28"/>
  <c r="O63" i="9"/>
  <c r="S63" i="9"/>
  <c r="S15" i="13"/>
  <c r="O15" i="13"/>
  <c r="S46" i="23"/>
  <c r="O46" i="23"/>
  <c r="S84" i="27"/>
  <c r="O84" i="27"/>
  <c r="S34" i="18"/>
  <c r="O34" i="18"/>
  <c r="O41" i="12"/>
  <c r="S41" i="12"/>
  <c r="O50" i="17"/>
  <c r="S50" i="17"/>
  <c r="S46" i="15"/>
  <c r="O46" i="15"/>
  <c r="S59" i="25"/>
  <c r="O59" i="25"/>
  <c r="S42" i="17"/>
  <c r="O42" i="17"/>
  <c r="G73" i="15"/>
  <c r="R73" i="15"/>
  <c r="N73" i="15"/>
  <c r="S56" i="10"/>
  <c r="O56" i="10"/>
  <c r="S53" i="25"/>
  <c r="O53" i="25"/>
  <c r="S80" i="24"/>
  <c r="O80" i="24"/>
  <c r="O62" i="9"/>
  <c r="S62" i="9"/>
  <c r="O50" i="9"/>
  <c r="S50" i="9"/>
  <c r="O17" i="14"/>
  <c r="S17" i="14"/>
  <c r="S46" i="28"/>
  <c r="O46" i="28"/>
  <c r="O5" i="9"/>
  <c r="S5" i="9"/>
  <c r="S33" i="12"/>
  <c r="O33" i="12"/>
  <c r="S65" i="10"/>
  <c r="O65" i="10"/>
  <c r="S31" i="4"/>
  <c r="O31" i="4"/>
  <c r="O45" i="19"/>
  <c r="S45" i="19"/>
  <c r="S18" i="28"/>
  <c r="O18" i="28"/>
  <c r="N74" i="10"/>
  <c r="R74" i="10"/>
  <c r="G74" i="10"/>
  <c r="O50" i="14"/>
  <c r="S50" i="14"/>
  <c r="O23" i="28"/>
  <c r="S23" i="28"/>
  <c r="O39" i="27"/>
  <c r="S39" i="27"/>
  <c r="S58" i="18"/>
  <c r="O58" i="18"/>
  <c r="S25" i="24"/>
  <c r="O25" i="24"/>
  <c r="S58" i="22"/>
  <c r="O58" i="22"/>
  <c r="O83" i="14"/>
  <c r="S83" i="14"/>
  <c r="S20" i="13"/>
  <c r="O20" i="13"/>
  <c r="O32" i="4"/>
  <c r="S32" i="4"/>
  <c r="O17" i="11"/>
  <c r="S17" i="11"/>
  <c r="S55" i="24"/>
  <c r="O55" i="24"/>
  <c r="S66" i="15"/>
  <c r="O66" i="15"/>
  <c r="S59" i="11"/>
  <c r="O59" i="11"/>
  <c r="O40" i="4"/>
  <c r="S40" i="4"/>
  <c r="S11" i="16"/>
  <c r="O11" i="16"/>
  <c r="S12" i="26"/>
  <c r="O12" i="26"/>
  <c r="O51" i="28"/>
  <c r="S51" i="28"/>
  <c r="S21" i="13"/>
  <c r="O21" i="13"/>
  <c r="S10" i="23"/>
  <c r="O10" i="23"/>
  <c r="O31" i="16"/>
  <c r="S31" i="16"/>
  <c r="S53" i="16"/>
  <c r="O53" i="16"/>
  <c r="S64" i="18"/>
  <c r="O64" i="18"/>
  <c r="O57" i="16"/>
  <c r="S57" i="16"/>
  <c r="O78" i="27"/>
  <c r="S78" i="27"/>
  <c r="S54" i="24"/>
  <c r="O54" i="24"/>
  <c r="O58" i="13"/>
  <c r="S58" i="13"/>
  <c r="S40" i="16"/>
  <c r="O40" i="16"/>
  <c r="O44" i="23"/>
  <c r="S44" i="23"/>
  <c r="O64" i="11"/>
  <c r="S64" i="11"/>
  <c r="S48" i="22"/>
  <c r="O48" i="22"/>
  <c r="S18" i="25"/>
  <c r="O18" i="25"/>
  <c r="S8" i="24"/>
  <c r="O8" i="24"/>
  <c r="O82" i="28"/>
  <c r="S82" i="28"/>
  <c r="O85" i="4"/>
  <c r="S85" i="4"/>
  <c r="S48" i="14"/>
  <c r="O48" i="14"/>
  <c r="O86" i="23"/>
  <c r="S86" i="23"/>
  <c r="O44" i="16"/>
  <c r="S44" i="16"/>
  <c r="S26" i="24"/>
  <c r="O26" i="24"/>
  <c r="S53" i="26"/>
  <c r="O53" i="26"/>
  <c r="O67" i="18"/>
  <c r="S67" i="18"/>
  <c r="O56" i="19"/>
  <c r="S56" i="19"/>
  <c r="O55" i="17"/>
  <c r="S55" i="17"/>
  <c r="S79" i="22"/>
  <c r="O79" i="22"/>
  <c r="S16" i="13"/>
  <c r="O16" i="13"/>
  <c r="S29" i="18"/>
  <c r="O29" i="18"/>
  <c r="O10" i="16"/>
  <c r="S10" i="16"/>
  <c r="O60" i="4"/>
  <c r="S60" i="4"/>
  <c r="S21" i="9"/>
  <c r="O21" i="9"/>
  <c r="O5" i="14"/>
  <c r="S5" i="14"/>
  <c r="S9" i="4"/>
  <c r="O9" i="4"/>
  <c r="O83" i="13"/>
  <c r="S83" i="13"/>
  <c r="O47" i="9"/>
  <c r="S47" i="9"/>
  <c r="O59" i="16"/>
  <c r="S59" i="16"/>
  <c r="O45" i="13"/>
  <c r="S45" i="13"/>
  <c r="O11" i="26"/>
  <c r="S11" i="26"/>
  <c r="S18" i="15"/>
  <c r="O18" i="15"/>
  <c r="O56" i="18"/>
  <c r="S56" i="18"/>
  <c r="O82" i="16"/>
  <c r="S82" i="16"/>
  <c r="O56" i="23"/>
  <c r="S56" i="23"/>
  <c r="S83" i="17"/>
  <c r="O83" i="17"/>
  <c r="O17" i="22"/>
  <c r="S17" i="22"/>
  <c r="S31" i="25"/>
  <c r="O31" i="25"/>
  <c r="O7" i="19"/>
  <c r="S7" i="19"/>
  <c r="S58" i="28"/>
  <c r="O58" i="28"/>
  <c r="O9" i="25"/>
  <c r="S9" i="25"/>
  <c r="S31" i="26"/>
  <c r="O31" i="26"/>
  <c r="O40" i="28"/>
  <c r="S40" i="28"/>
  <c r="S22" i="24"/>
  <c r="O22" i="24"/>
  <c r="O46" i="22"/>
  <c r="S46" i="22"/>
  <c r="O45" i="28"/>
  <c r="S45" i="28"/>
  <c r="O54" i="17"/>
  <c r="S54" i="17"/>
  <c r="O61" i="22"/>
  <c r="S61" i="22"/>
  <c r="S43" i="12"/>
  <c r="O43" i="12"/>
  <c r="S14" i="27"/>
  <c r="O14" i="27"/>
  <c r="O67" i="11"/>
  <c r="S67" i="11"/>
  <c r="S30" i="13"/>
  <c r="O30" i="13"/>
  <c r="O86" i="15"/>
  <c r="S86" i="15"/>
  <c r="S38" i="12"/>
  <c r="O38" i="12"/>
  <c r="S35" i="4"/>
  <c r="O35" i="4"/>
  <c r="S61" i="18"/>
  <c r="O61" i="18"/>
  <c r="S37" i="19"/>
  <c r="O37" i="19"/>
  <c r="S33" i="17"/>
  <c r="O33" i="17"/>
  <c r="O23" i="16"/>
  <c r="S23" i="16"/>
  <c r="O63" i="24"/>
  <c r="S63" i="24"/>
  <c r="S49" i="14"/>
  <c r="O49" i="14"/>
  <c r="O82" i="14"/>
  <c r="S82" i="14"/>
  <c r="O81" i="4"/>
  <c r="S81" i="4"/>
  <c r="O86" i="14"/>
  <c r="S86" i="14"/>
  <c r="O10" i="9"/>
  <c r="S10" i="9"/>
  <c r="S79" i="10"/>
  <c r="O79" i="10"/>
  <c r="S84" i="14"/>
  <c r="O84" i="14"/>
  <c r="S45" i="10"/>
  <c r="O45" i="10"/>
  <c r="S27" i="22"/>
  <c r="O27" i="22"/>
  <c r="O24" i="19"/>
  <c r="S24" i="19"/>
  <c r="O48" i="28"/>
  <c r="S48" i="28"/>
  <c r="S56" i="16"/>
  <c r="O56" i="16"/>
  <c r="O62" i="25"/>
  <c r="S62" i="25"/>
  <c r="O28" i="26"/>
  <c r="S28" i="26"/>
  <c r="O68" i="10"/>
  <c r="S68" i="10"/>
  <c r="O78" i="25"/>
  <c r="S78" i="25"/>
  <c r="S28" i="14"/>
  <c r="O28" i="14"/>
  <c r="S13" i="23"/>
  <c r="O13" i="23"/>
  <c r="S31" i="17"/>
  <c r="O31" i="17"/>
  <c r="O9" i="16"/>
  <c r="S9" i="16"/>
  <c r="O64" i="14"/>
  <c r="S64" i="14"/>
  <c r="O22" i="4"/>
  <c r="S22" i="4"/>
  <c r="S26" i="23"/>
  <c r="O26" i="23"/>
  <c r="O27" i="28"/>
  <c r="S27" i="28"/>
  <c r="S80" i="19"/>
  <c r="O80" i="19"/>
  <c r="S30" i="18"/>
  <c r="O30" i="18"/>
  <c r="S33" i="24"/>
  <c r="O33" i="24"/>
  <c r="O20" i="4"/>
  <c r="S20" i="4"/>
  <c r="S37" i="18"/>
  <c r="O37" i="18"/>
  <c r="S18" i="24"/>
  <c r="O18" i="24"/>
  <c r="S42" i="13"/>
  <c r="O42" i="13"/>
  <c r="O39" i="14"/>
  <c r="S39" i="14"/>
  <c r="S12" i="13"/>
  <c r="O12" i="13"/>
  <c r="S62" i="13"/>
  <c r="O62" i="13"/>
  <c r="S50" i="23"/>
  <c r="O50" i="23"/>
  <c r="O44" i="12"/>
  <c r="S44" i="12"/>
  <c r="S41" i="27"/>
  <c r="O41" i="27"/>
  <c r="O30" i="15"/>
  <c r="S30" i="15"/>
  <c r="S53" i="24"/>
  <c r="O53" i="24"/>
  <c r="S35" i="11"/>
  <c r="O35" i="11"/>
  <c r="S42" i="22"/>
  <c r="O42" i="22"/>
  <c r="O68" i="9"/>
  <c r="S68" i="9"/>
  <c r="S58" i="25"/>
  <c r="O58" i="25"/>
  <c r="O63" i="14"/>
  <c r="S63" i="14"/>
  <c r="O42" i="15"/>
  <c r="S42" i="15"/>
  <c r="O48" i="12"/>
  <c r="S48" i="12"/>
  <c r="S79" i="27"/>
  <c r="O79" i="27"/>
  <c r="N75" i="15"/>
  <c r="G75" i="15"/>
  <c r="R75" i="15"/>
  <c r="U75" i="1" s="1"/>
  <c r="S27" i="19"/>
  <c r="O27" i="19"/>
  <c r="O26" i="27"/>
  <c r="S26" i="27"/>
  <c r="O27" i="24"/>
  <c r="S27" i="24"/>
  <c r="S68" i="11"/>
  <c r="O68" i="11"/>
  <c r="S39" i="9"/>
  <c r="O39" i="9"/>
  <c r="O47" i="16"/>
  <c r="S47" i="16"/>
  <c r="O55" i="4"/>
  <c r="S55" i="4"/>
  <c r="O7" i="28"/>
  <c r="S7" i="28"/>
  <c r="O33" i="13"/>
  <c r="S33" i="13"/>
  <c r="S15" i="24"/>
  <c r="O15" i="24"/>
  <c r="O69" i="14"/>
  <c r="S69" i="14"/>
  <c r="O10" i="25"/>
  <c r="S10" i="25"/>
  <c r="S39" i="12"/>
  <c r="O39" i="12"/>
  <c r="O35" i="18"/>
  <c r="S35" i="18"/>
  <c r="S50" i="11"/>
  <c r="O50" i="11"/>
  <c r="O21" i="18"/>
  <c r="S21" i="18"/>
  <c r="O42" i="19"/>
  <c r="S42" i="19"/>
  <c r="O49" i="9"/>
  <c r="S49" i="9"/>
  <c r="O84" i="26"/>
  <c r="S84" i="26"/>
  <c r="S17" i="9"/>
  <c r="O17" i="9"/>
  <c r="O37" i="9"/>
  <c r="S37" i="9"/>
  <c r="S48" i="10"/>
  <c r="O48" i="10"/>
  <c r="S33" i="4"/>
  <c r="O33" i="4"/>
  <c r="O58" i="15"/>
  <c r="S58" i="15"/>
  <c r="S18" i="23"/>
  <c r="O18" i="23"/>
  <c r="S13" i="28"/>
  <c r="O13" i="28"/>
  <c r="S22" i="10"/>
  <c r="O22" i="10"/>
  <c r="O43" i="14"/>
  <c r="S43" i="14"/>
  <c r="O14" i="18"/>
  <c r="S14" i="18"/>
  <c r="S85" i="25"/>
  <c r="O85" i="25"/>
  <c r="O11" i="10"/>
  <c r="S11" i="10"/>
  <c r="S66" i="26"/>
  <c r="O66" i="26"/>
  <c r="O33" i="27"/>
  <c r="S33" i="27"/>
  <c r="S28" i="22"/>
  <c r="O28" i="22"/>
  <c r="S27" i="16"/>
  <c r="O27" i="16"/>
  <c r="O20" i="28"/>
  <c r="S20" i="28"/>
  <c r="O41" i="13"/>
  <c r="S41" i="13"/>
  <c r="S49" i="23"/>
  <c r="O49" i="23"/>
  <c r="G70" i="15"/>
  <c r="N70" i="15"/>
  <c r="R70" i="15"/>
  <c r="S78" i="26"/>
  <c r="O78" i="26"/>
  <c r="S84" i="22"/>
  <c r="O84" i="22"/>
  <c r="O19" i="4"/>
  <c r="S19" i="4"/>
  <c r="S19" i="9"/>
  <c r="O19" i="9"/>
  <c r="O40" i="15"/>
  <c r="S40" i="15"/>
  <c r="S52" i="18"/>
  <c r="O52" i="18"/>
  <c r="O58" i="12"/>
  <c r="S58" i="12"/>
  <c r="S82" i="15"/>
  <c r="O82" i="15"/>
  <c r="S45" i="25"/>
  <c r="O45" i="25"/>
  <c r="S41" i="28"/>
  <c r="O41" i="28"/>
  <c r="O57" i="26"/>
  <c r="S57" i="26"/>
  <c r="O34" i="12"/>
  <c r="S34" i="12"/>
  <c r="O11" i="11"/>
  <c r="S11" i="11"/>
  <c r="S18" i="12"/>
  <c r="O18" i="12"/>
  <c r="S69" i="28"/>
  <c r="O69" i="28"/>
  <c r="S66" i="17"/>
  <c r="O66" i="17"/>
  <c r="O60" i="14"/>
  <c r="S60" i="14"/>
  <c r="S23" i="23"/>
  <c r="O23" i="23"/>
  <c r="S11" i="12"/>
  <c r="O11" i="12"/>
  <c r="O55" i="11"/>
  <c r="S55" i="11"/>
  <c r="S59" i="4"/>
  <c r="O59" i="4"/>
  <c r="O12" i="28"/>
  <c r="S12" i="28"/>
  <c r="O7" i="22"/>
  <c r="S7" i="22"/>
  <c r="O50" i="18"/>
  <c r="S50" i="18"/>
  <c r="S67" i="10"/>
  <c r="O67" i="10"/>
  <c r="S39" i="13"/>
  <c r="O39" i="13"/>
  <c r="S52" i="16"/>
  <c r="O52" i="16"/>
  <c r="O19" i="15"/>
  <c r="S19" i="15"/>
  <c r="O66" i="13"/>
  <c r="S66" i="13"/>
  <c r="O17" i="10"/>
  <c r="S17" i="10"/>
  <c r="O24" i="23"/>
  <c r="S24" i="23"/>
  <c r="O28" i="11"/>
  <c r="S28" i="11"/>
  <c r="O15" i="18"/>
  <c r="S15" i="18"/>
  <c r="O50" i="10"/>
  <c r="S50" i="10"/>
  <c r="O69" i="27"/>
  <c r="S69" i="27"/>
  <c r="S34" i="16"/>
  <c r="O34" i="16"/>
  <c r="S43" i="9"/>
  <c r="O43" i="9"/>
  <c r="S29" i="22"/>
  <c r="O29" i="22"/>
  <c r="O34" i="4"/>
  <c r="S34" i="4"/>
  <c r="S56" i="9"/>
  <c r="O56" i="9"/>
  <c r="O38" i="13"/>
  <c r="S38" i="13"/>
  <c r="S21" i="16"/>
  <c r="O21" i="16"/>
  <c r="O84" i="19"/>
  <c r="S84" i="19"/>
  <c r="O82" i="11"/>
  <c r="S82" i="11"/>
  <c r="O50" i="27"/>
  <c r="S50" i="27"/>
  <c r="S15" i="28"/>
  <c r="O15" i="28"/>
  <c r="O54" i="25"/>
  <c r="S54" i="25"/>
  <c r="S61" i="27"/>
  <c r="O61" i="27"/>
  <c r="O60" i="11"/>
  <c r="S60" i="11"/>
  <c r="O29" i="9"/>
  <c r="S29" i="9"/>
  <c r="O83" i="18"/>
  <c r="S83" i="18"/>
  <c r="S52" i="10"/>
  <c r="O52" i="10"/>
  <c r="O65" i="22"/>
  <c r="S65" i="22"/>
  <c r="O19" i="25"/>
  <c r="S19" i="25"/>
  <c r="S23" i="12"/>
  <c r="O23" i="12"/>
  <c r="O53" i="22"/>
  <c r="S53" i="22"/>
  <c r="S68" i="13"/>
  <c r="O68" i="13"/>
  <c r="O11" i="13"/>
  <c r="S11" i="13"/>
  <c r="S51" i="9"/>
  <c r="O51" i="9"/>
  <c r="S50" i="4"/>
  <c r="O50" i="4"/>
  <c r="O25" i="28"/>
  <c r="S25" i="28"/>
  <c r="S66" i="23"/>
  <c r="O66" i="23"/>
  <c r="O60" i="22"/>
  <c r="S60" i="22"/>
  <c r="O29" i="23"/>
  <c r="S29" i="23"/>
  <c r="S62" i="27"/>
  <c r="O62" i="27"/>
  <c r="O40" i="11"/>
  <c r="S40" i="11"/>
  <c r="O14" i="4"/>
  <c r="S14" i="4"/>
  <c r="S35" i="28"/>
  <c r="O35" i="28"/>
  <c r="S54" i="23"/>
  <c r="O54" i="23"/>
  <c r="O60" i="10"/>
  <c r="S60" i="10"/>
  <c r="S41" i="11"/>
  <c r="O41" i="11"/>
  <c r="S66" i="28"/>
  <c r="O66" i="28"/>
  <c r="O32" i="12"/>
  <c r="S32" i="12"/>
  <c r="S23" i="14"/>
  <c r="O23" i="14"/>
  <c r="S50" i="25"/>
  <c r="O50" i="25"/>
  <c r="O45" i="11"/>
  <c r="S45" i="11"/>
  <c r="S81" i="14"/>
  <c r="O81" i="14"/>
  <c r="S31" i="24"/>
  <c r="O31" i="24"/>
  <c r="O81" i="15"/>
  <c r="S81" i="15"/>
  <c r="S67" i="23"/>
  <c r="O67" i="23"/>
  <c r="O5" i="10"/>
  <c r="S5" i="10"/>
  <c r="O79" i="16"/>
  <c r="S79" i="16"/>
  <c r="O85" i="28"/>
  <c r="S85" i="28"/>
  <c r="O69" i="4"/>
  <c r="S69" i="4"/>
  <c r="S53" i="17"/>
  <c r="O53" i="17"/>
  <c r="O51" i="25"/>
  <c r="S51" i="25"/>
  <c r="O14" i="19"/>
  <c r="S14" i="19"/>
  <c r="S55" i="14"/>
  <c r="O55" i="14"/>
  <c r="S53" i="28"/>
  <c r="O53" i="28"/>
  <c r="S82" i="23"/>
  <c r="O82" i="23"/>
  <c r="O63" i="27"/>
  <c r="S63" i="27"/>
  <c r="O31" i="11"/>
  <c r="S31" i="11"/>
  <c r="S31" i="15"/>
  <c r="O31" i="15"/>
  <c r="O52" i="11"/>
  <c r="S52" i="11"/>
  <c r="S17" i="16"/>
  <c r="O17" i="16"/>
  <c r="S52" i="26"/>
  <c r="O52" i="26"/>
  <c r="S64" i="16"/>
  <c r="O64" i="16"/>
  <c r="S66" i="18"/>
  <c r="O66" i="18"/>
  <c r="O24" i="27"/>
  <c r="S24" i="27"/>
  <c r="S86" i="26"/>
  <c r="O86" i="26"/>
  <c r="O30" i="27"/>
  <c r="S30" i="27"/>
  <c r="O34" i="11"/>
  <c r="S34" i="11"/>
  <c r="O38" i="14"/>
  <c r="S38" i="14"/>
  <c r="S11" i="19"/>
  <c r="O11" i="19"/>
  <c r="O39" i="22"/>
  <c r="S39" i="22"/>
  <c r="O80" i="22"/>
  <c r="S80" i="22"/>
  <c r="O47" i="4"/>
  <c r="S47" i="4"/>
  <c r="S68" i="18"/>
  <c r="O68" i="18"/>
  <c r="S58" i="11"/>
  <c r="O58" i="11"/>
  <c r="O78" i="10"/>
  <c r="S78" i="10"/>
  <c r="G53" i="4"/>
  <c r="N53" i="4"/>
  <c r="R53" i="4"/>
  <c r="R8" i="4"/>
  <c r="N8" i="4"/>
  <c r="G8" i="4"/>
  <c r="G78" i="4"/>
  <c r="R78" i="4"/>
  <c r="N78" i="4"/>
  <c r="G84" i="4"/>
  <c r="R84" i="4"/>
  <c r="N84" i="4"/>
  <c r="R82" i="4"/>
  <c r="N82" i="4"/>
  <c r="G82" i="4"/>
  <c r="N6" i="9"/>
  <c r="R6" i="9"/>
  <c r="G6" i="9"/>
  <c r="R84" i="9"/>
  <c r="G84" i="9"/>
  <c r="N84" i="9"/>
  <c r="G32" i="9"/>
  <c r="R32" i="9"/>
  <c r="N32" i="9"/>
  <c r="N27" i="9"/>
  <c r="G27" i="9"/>
  <c r="R27" i="9"/>
  <c r="N50" i="16"/>
  <c r="R50" i="16"/>
  <c r="G50" i="16"/>
  <c r="G48" i="16"/>
  <c r="N48" i="16"/>
  <c r="R48" i="16"/>
  <c r="R40" i="16"/>
  <c r="N40" i="16"/>
  <c r="G40" i="16"/>
  <c r="G45" i="16"/>
  <c r="N45" i="16"/>
  <c r="R45" i="16"/>
  <c r="N20" i="16"/>
  <c r="R20" i="16"/>
  <c r="G20" i="16"/>
  <c r="R22" i="16"/>
  <c r="G22" i="16"/>
  <c r="N22" i="16"/>
  <c r="R47" i="16"/>
  <c r="G47" i="16"/>
  <c r="N47" i="16"/>
  <c r="N61" i="16"/>
  <c r="G61" i="16"/>
  <c r="R61" i="16"/>
  <c r="R83" i="16"/>
  <c r="G83" i="16"/>
  <c r="N83" i="16"/>
  <c r="N5" i="24"/>
  <c r="R5" i="24"/>
  <c r="G5" i="24"/>
  <c r="G54" i="23"/>
  <c r="R54" i="23"/>
  <c r="N54" i="23"/>
  <c r="R16" i="23"/>
  <c r="G16" i="23"/>
  <c r="N16" i="23"/>
  <c r="R30" i="23"/>
  <c r="G30" i="23"/>
  <c r="N30" i="23"/>
  <c r="G8" i="23"/>
  <c r="R8" i="23"/>
  <c r="N8" i="23"/>
  <c r="G61" i="23"/>
  <c r="N61" i="23"/>
  <c r="R61" i="23"/>
  <c r="N84" i="23"/>
  <c r="G84" i="23"/>
  <c r="R84" i="23"/>
  <c r="N78" i="23"/>
  <c r="R78" i="23"/>
  <c r="G78" i="23"/>
  <c r="G44" i="23"/>
  <c r="N44" i="23"/>
  <c r="R44" i="23"/>
  <c r="G23" i="23"/>
  <c r="N23" i="23"/>
  <c r="R23" i="23"/>
  <c r="G48" i="12"/>
  <c r="N48" i="12"/>
  <c r="R48" i="12"/>
  <c r="N13" i="12"/>
  <c r="G13" i="12"/>
  <c r="R13" i="12"/>
  <c r="N84" i="12"/>
  <c r="G84" i="12"/>
  <c r="R84" i="12"/>
  <c r="G19" i="12"/>
  <c r="N19" i="12"/>
  <c r="R19" i="12"/>
  <c r="N14" i="12"/>
  <c r="R14" i="12"/>
  <c r="G14" i="12"/>
  <c r="G41" i="12"/>
  <c r="R41" i="12"/>
  <c r="N41" i="12"/>
  <c r="R35" i="12"/>
  <c r="N35" i="12"/>
  <c r="G35" i="12"/>
  <c r="N10" i="12"/>
  <c r="G10" i="12"/>
  <c r="R10" i="12"/>
  <c r="R47" i="12"/>
  <c r="N47" i="12"/>
  <c r="G47" i="12"/>
  <c r="G61" i="27"/>
  <c r="N61" i="27"/>
  <c r="R61" i="27"/>
  <c r="R56" i="25"/>
  <c r="N56" i="25"/>
  <c r="G56" i="25"/>
  <c r="G43" i="25"/>
  <c r="R43" i="25"/>
  <c r="N43" i="25"/>
  <c r="N66" i="25"/>
  <c r="R66" i="25"/>
  <c r="G66" i="25"/>
  <c r="G14" i="25"/>
  <c r="R14" i="25"/>
  <c r="N14" i="25"/>
  <c r="N45" i="25"/>
  <c r="G45" i="25"/>
  <c r="R45" i="25"/>
  <c r="G42" i="25"/>
  <c r="N42" i="25"/>
  <c r="R42" i="25"/>
  <c r="N37" i="25"/>
  <c r="G37" i="25"/>
  <c r="R37" i="25"/>
  <c r="G27" i="25"/>
  <c r="N27" i="25"/>
  <c r="R27" i="25"/>
  <c r="N5" i="15"/>
  <c r="R5" i="15"/>
  <c r="G5" i="15"/>
  <c r="R49" i="19"/>
  <c r="N49" i="19"/>
  <c r="G49" i="19"/>
  <c r="G62" i="19"/>
  <c r="R62" i="19"/>
  <c r="N62" i="19"/>
  <c r="N31" i="19"/>
  <c r="G31" i="19"/>
  <c r="R31" i="19"/>
  <c r="N16" i="19"/>
  <c r="R16" i="19"/>
  <c r="G16" i="19"/>
  <c r="R84" i="19"/>
  <c r="G84" i="19"/>
  <c r="N84" i="19"/>
  <c r="G28" i="19"/>
  <c r="N28" i="19"/>
  <c r="R28" i="19"/>
  <c r="R69" i="19"/>
  <c r="G69" i="19"/>
  <c r="N69" i="19"/>
  <c r="N41" i="19"/>
  <c r="G41" i="19"/>
  <c r="R41" i="19"/>
  <c r="R63" i="19"/>
  <c r="G63" i="19"/>
  <c r="N63" i="19"/>
  <c r="N57" i="22"/>
  <c r="R57" i="22"/>
  <c r="G57" i="22"/>
  <c r="G64" i="22"/>
  <c r="N64" i="22"/>
  <c r="R64" i="22"/>
  <c r="N78" i="22"/>
  <c r="R78" i="22"/>
  <c r="G78" i="22"/>
  <c r="R34" i="22"/>
  <c r="G34" i="22"/>
  <c r="N34" i="22"/>
  <c r="G40" i="22"/>
  <c r="R40" i="22"/>
  <c r="N40" i="22"/>
  <c r="R38" i="22"/>
  <c r="G38" i="22"/>
  <c r="N38" i="22"/>
  <c r="N6" i="22"/>
  <c r="G6" i="22"/>
  <c r="R6" i="22"/>
  <c r="R86" i="22"/>
  <c r="N86" i="22"/>
  <c r="G86" i="22"/>
  <c r="G68" i="22"/>
  <c r="N68" i="22"/>
  <c r="R68" i="22"/>
  <c r="N5" i="10"/>
  <c r="R5" i="10"/>
  <c r="G5" i="10"/>
  <c r="G48" i="10"/>
  <c r="R48" i="10"/>
  <c r="N48" i="10"/>
  <c r="N69" i="10"/>
  <c r="G69" i="10"/>
  <c r="R69" i="10"/>
  <c r="G66" i="11"/>
  <c r="N66" i="11"/>
  <c r="R66" i="11"/>
  <c r="G86" i="11"/>
  <c r="N86" i="11"/>
  <c r="R86" i="11"/>
  <c r="G5" i="13"/>
  <c r="N5" i="13"/>
  <c r="R5" i="13"/>
  <c r="G56" i="13"/>
  <c r="N56" i="13"/>
  <c r="R56" i="13"/>
  <c r="G65" i="13"/>
  <c r="N65" i="13"/>
  <c r="R65" i="13"/>
  <c r="G11" i="13"/>
  <c r="R11" i="13"/>
  <c r="N11" i="13"/>
  <c r="N60" i="13"/>
  <c r="G60" i="13"/>
  <c r="R60" i="13"/>
  <c r="R34" i="13"/>
  <c r="G34" i="13"/>
  <c r="N34" i="13"/>
  <c r="N17" i="13"/>
  <c r="R17" i="13"/>
  <c r="G17" i="13"/>
  <c r="G29" i="13"/>
  <c r="R29" i="13"/>
  <c r="N29" i="13"/>
  <c r="G8" i="13"/>
  <c r="R8" i="13"/>
  <c r="N8" i="13"/>
  <c r="R54" i="14"/>
  <c r="N54" i="14"/>
  <c r="G54" i="14"/>
  <c r="R48" i="14"/>
  <c r="G48" i="14"/>
  <c r="N48" i="14"/>
  <c r="R13" i="14"/>
  <c r="N13" i="14"/>
  <c r="G13" i="14"/>
  <c r="N9" i="14"/>
  <c r="G9" i="14"/>
  <c r="R9" i="14"/>
  <c r="G83" i="14"/>
  <c r="N83" i="14"/>
  <c r="R83" i="14"/>
  <c r="R26" i="14"/>
  <c r="N26" i="14"/>
  <c r="G26" i="14"/>
  <c r="G46" i="14"/>
  <c r="R46" i="14"/>
  <c r="N46" i="14"/>
  <c r="R60" i="14"/>
  <c r="G60" i="14"/>
  <c r="N60" i="14"/>
  <c r="N80" i="14"/>
  <c r="G80" i="14"/>
  <c r="R80" i="14"/>
  <c r="R76" i="1"/>
  <c r="N76" i="1"/>
  <c r="R77" i="1"/>
  <c r="N77" i="1"/>
  <c r="N54" i="4"/>
  <c r="R54" i="4"/>
  <c r="G54" i="4"/>
  <c r="R54" i="18"/>
  <c r="G54" i="18"/>
  <c r="N54" i="18"/>
  <c r="N57" i="18"/>
  <c r="R57" i="18"/>
  <c r="G57" i="18"/>
  <c r="N69" i="18"/>
  <c r="R69" i="18"/>
  <c r="G69" i="18"/>
  <c r="G65" i="18"/>
  <c r="R65" i="18"/>
  <c r="N65" i="18"/>
  <c r="G40" i="18"/>
  <c r="R40" i="18"/>
  <c r="N40" i="18"/>
  <c r="G7" i="18"/>
  <c r="N7" i="18"/>
  <c r="R7" i="18"/>
  <c r="N66" i="18"/>
  <c r="R66" i="18"/>
  <c r="G66" i="18"/>
  <c r="G30" i="18"/>
  <c r="R30" i="18"/>
  <c r="N30" i="18"/>
  <c r="R39" i="18"/>
  <c r="N39" i="18"/>
  <c r="G39" i="18"/>
  <c r="N57" i="9"/>
  <c r="R57" i="9"/>
  <c r="G57" i="9"/>
  <c r="N67" i="9"/>
  <c r="R67" i="9"/>
  <c r="G67" i="9"/>
  <c r="G30" i="9"/>
  <c r="R30" i="9"/>
  <c r="N30" i="9"/>
  <c r="G20" i="9"/>
  <c r="R20" i="9"/>
  <c r="N20" i="9"/>
  <c r="G63" i="9"/>
  <c r="R63" i="9"/>
  <c r="N63" i="9"/>
  <c r="G19" i="9"/>
  <c r="N19" i="9"/>
  <c r="R19" i="9"/>
  <c r="N47" i="9"/>
  <c r="G47" i="9"/>
  <c r="R47" i="9"/>
  <c r="R50" i="23"/>
  <c r="N50" i="23"/>
  <c r="G50" i="23"/>
  <c r="N49" i="23"/>
  <c r="G49" i="23"/>
  <c r="R49" i="23"/>
  <c r="N47" i="23"/>
  <c r="R47" i="23"/>
  <c r="G47" i="23"/>
  <c r="G12" i="23"/>
  <c r="R12" i="23"/>
  <c r="N12" i="23"/>
  <c r="G7" i="23"/>
  <c r="N7" i="23"/>
  <c r="R7" i="23"/>
  <c r="N26" i="23"/>
  <c r="G26" i="23"/>
  <c r="R26" i="23"/>
  <c r="R13" i="23"/>
  <c r="G13" i="23"/>
  <c r="N13" i="23"/>
  <c r="R59" i="23"/>
  <c r="N59" i="23"/>
  <c r="G59" i="23"/>
  <c r="R18" i="23"/>
  <c r="G18" i="23"/>
  <c r="N18" i="23"/>
  <c r="G40" i="23"/>
  <c r="N40" i="23"/>
  <c r="R40" i="23"/>
  <c r="R49" i="12"/>
  <c r="G49" i="12"/>
  <c r="N49" i="12"/>
  <c r="N18" i="12"/>
  <c r="R18" i="12"/>
  <c r="G18" i="12"/>
  <c r="R33" i="12"/>
  <c r="G33" i="12"/>
  <c r="N33" i="12"/>
  <c r="G37" i="12"/>
  <c r="R37" i="12"/>
  <c r="N37" i="12"/>
  <c r="N80" i="12"/>
  <c r="G80" i="12"/>
  <c r="R80" i="12"/>
  <c r="N7" i="12"/>
  <c r="R7" i="12"/>
  <c r="G7" i="12"/>
  <c r="N82" i="12"/>
  <c r="R82" i="12"/>
  <c r="G82" i="12"/>
  <c r="N20" i="12"/>
  <c r="R20" i="12"/>
  <c r="G20" i="12"/>
  <c r="G65" i="12"/>
  <c r="N65" i="12"/>
  <c r="R65" i="12"/>
  <c r="G49" i="25"/>
  <c r="R49" i="25"/>
  <c r="N49" i="25"/>
  <c r="G29" i="25"/>
  <c r="R29" i="25"/>
  <c r="N29" i="25"/>
  <c r="G80" i="25"/>
  <c r="R80" i="25"/>
  <c r="N80" i="25"/>
  <c r="R62" i="25"/>
  <c r="N62" i="25"/>
  <c r="G62" i="25"/>
  <c r="N44" i="25"/>
  <c r="R44" i="25"/>
  <c r="G44" i="25"/>
  <c r="N47" i="25"/>
  <c r="R47" i="25"/>
  <c r="G47" i="25"/>
  <c r="N31" i="25"/>
  <c r="R31" i="25"/>
  <c r="G31" i="25"/>
  <c r="N68" i="25"/>
  <c r="G68" i="25"/>
  <c r="R68" i="25"/>
  <c r="R83" i="25"/>
  <c r="N83" i="25"/>
  <c r="G83" i="25"/>
  <c r="O71" i="15"/>
  <c r="S71" i="15"/>
  <c r="R36" i="28"/>
  <c r="N36" i="28"/>
  <c r="G36" i="28"/>
  <c r="N11" i="28"/>
  <c r="R11" i="28"/>
  <c r="G11" i="28"/>
  <c r="N42" i="28"/>
  <c r="G42" i="28"/>
  <c r="R42" i="28"/>
  <c r="R50" i="19"/>
  <c r="G50" i="19"/>
  <c r="N50" i="19"/>
  <c r="G52" i="19"/>
  <c r="N52" i="19"/>
  <c r="R52" i="19"/>
  <c r="N66" i="19"/>
  <c r="R66" i="19"/>
  <c r="G66" i="19"/>
  <c r="N30" i="19"/>
  <c r="G30" i="19"/>
  <c r="R30" i="19"/>
  <c r="R35" i="19"/>
  <c r="G35" i="19"/>
  <c r="N35" i="19"/>
  <c r="G33" i="19"/>
  <c r="R33" i="19"/>
  <c r="N33" i="19"/>
  <c r="N46" i="19"/>
  <c r="R46" i="19"/>
  <c r="G46" i="19"/>
  <c r="G25" i="19"/>
  <c r="N25" i="19"/>
  <c r="R25" i="19"/>
  <c r="R36" i="19"/>
  <c r="N36" i="19"/>
  <c r="G36" i="19"/>
  <c r="N52" i="10"/>
  <c r="R52" i="10"/>
  <c r="G52" i="10"/>
  <c r="N23" i="10"/>
  <c r="G23" i="10"/>
  <c r="R23" i="10"/>
  <c r="R19" i="10"/>
  <c r="G19" i="10"/>
  <c r="N19" i="10"/>
  <c r="R35" i="10"/>
  <c r="G35" i="10"/>
  <c r="N35" i="10"/>
  <c r="N39" i="10"/>
  <c r="G39" i="10"/>
  <c r="R39" i="10"/>
  <c r="R31" i="10"/>
  <c r="G31" i="10"/>
  <c r="N31" i="10"/>
  <c r="G59" i="10"/>
  <c r="R59" i="10"/>
  <c r="N59" i="10"/>
  <c r="N65" i="10"/>
  <c r="G65" i="10"/>
  <c r="R65" i="10"/>
  <c r="N60" i="10"/>
  <c r="R60" i="10"/>
  <c r="G60" i="10"/>
  <c r="N52" i="13"/>
  <c r="R52" i="13"/>
  <c r="G52" i="13"/>
  <c r="N32" i="13"/>
  <c r="R32" i="13"/>
  <c r="G32" i="13"/>
  <c r="G6" i="13"/>
  <c r="R6" i="13"/>
  <c r="N6" i="13"/>
  <c r="G47" i="13"/>
  <c r="N47" i="13"/>
  <c r="R47" i="13"/>
  <c r="R9" i="13"/>
  <c r="G9" i="13"/>
  <c r="N9" i="13"/>
  <c r="N14" i="13"/>
  <c r="R14" i="13"/>
  <c r="G14" i="13"/>
  <c r="R78" i="13"/>
  <c r="G78" i="13"/>
  <c r="N78" i="13"/>
  <c r="R28" i="13"/>
  <c r="G28" i="13"/>
  <c r="N28" i="13"/>
  <c r="N82" i="13"/>
  <c r="G82" i="13"/>
  <c r="R82" i="13"/>
  <c r="R19" i="13"/>
  <c r="N19" i="13"/>
  <c r="G19" i="13"/>
  <c r="N51" i="14"/>
  <c r="G51" i="14"/>
  <c r="R51" i="14"/>
  <c r="R56" i="14"/>
  <c r="N56" i="14"/>
  <c r="G56" i="14"/>
  <c r="N31" i="14"/>
  <c r="R31" i="14"/>
  <c r="G31" i="14"/>
  <c r="G68" i="14"/>
  <c r="R68" i="14"/>
  <c r="N68" i="14"/>
  <c r="G44" i="14"/>
  <c r="N44" i="14"/>
  <c r="R44" i="14"/>
  <c r="N78" i="14"/>
  <c r="R78" i="14"/>
  <c r="G78" i="14"/>
  <c r="G28" i="14"/>
  <c r="N28" i="14"/>
  <c r="R28" i="14"/>
  <c r="N47" i="14"/>
  <c r="R47" i="14"/>
  <c r="G47" i="14"/>
  <c r="R84" i="14"/>
  <c r="N84" i="14"/>
  <c r="G84" i="14"/>
  <c r="G65" i="14"/>
  <c r="R65" i="14"/>
  <c r="N65" i="14"/>
  <c r="N84" i="10"/>
  <c r="G84" i="10"/>
  <c r="R84" i="10"/>
  <c r="R49" i="9"/>
  <c r="G49" i="9"/>
  <c r="N49" i="9"/>
  <c r="N45" i="9"/>
  <c r="G45" i="9"/>
  <c r="R45" i="9"/>
  <c r="R62" i="9"/>
  <c r="G62" i="9"/>
  <c r="N62" i="9"/>
  <c r="R39" i="9"/>
  <c r="N39" i="9"/>
  <c r="G39" i="9"/>
  <c r="N35" i="9"/>
  <c r="R35" i="9"/>
  <c r="G35" i="9"/>
  <c r="R15" i="9"/>
  <c r="G15" i="9"/>
  <c r="N15" i="9"/>
  <c r="N80" i="9"/>
  <c r="G80" i="9"/>
  <c r="R80" i="9"/>
  <c r="N78" i="9"/>
  <c r="G78" i="9"/>
  <c r="R78" i="9"/>
  <c r="N23" i="9"/>
  <c r="R23" i="9"/>
  <c r="G23" i="9"/>
  <c r="G9" i="9"/>
  <c r="N9" i="9"/>
  <c r="R9" i="9"/>
  <c r="N51" i="24"/>
  <c r="R51" i="24"/>
  <c r="G51" i="24"/>
  <c r="N56" i="24"/>
  <c r="R56" i="24"/>
  <c r="G56" i="24"/>
  <c r="R18" i="24"/>
  <c r="G18" i="24"/>
  <c r="N18" i="24"/>
  <c r="G24" i="24"/>
  <c r="N24" i="24"/>
  <c r="R24" i="24"/>
  <c r="N22" i="24"/>
  <c r="G22" i="24"/>
  <c r="R22" i="24"/>
  <c r="G40" i="24"/>
  <c r="N40" i="24"/>
  <c r="R40" i="24"/>
  <c r="G28" i="24"/>
  <c r="R28" i="24"/>
  <c r="N28" i="24"/>
  <c r="R86" i="24"/>
  <c r="G86" i="24"/>
  <c r="N86" i="24"/>
  <c r="G16" i="24"/>
  <c r="R16" i="24"/>
  <c r="N16" i="24"/>
  <c r="G48" i="27"/>
  <c r="N48" i="27"/>
  <c r="R48" i="27"/>
  <c r="N42" i="27"/>
  <c r="G42" i="27"/>
  <c r="R42" i="27"/>
  <c r="R16" i="27"/>
  <c r="G16" i="27"/>
  <c r="N16" i="27"/>
  <c r="R7" i="27"/>
  <c r="G7" i="27"/>
  <c r="N7" i="27"/>
  <c r="N59" i="27"/>
  <c r="R59" i="27"/>
  <c r="G59" i="27"/>
  <c r="N65" i="27"/>
  <c r="G65" i="27"/>
  <c r="R65" i="27"/>
  <c r="G23" i="27"/>
  <c r="N23" i="27"/>
  <c r="R23" i="27"/>
  <c r="R18" i="27"/>
  <c r="N18" i="27"/>
  <c r="G18" i="27"/>
  <c r="N82" i="27"/>
  <c r="R82" i="27"/>
  <c r="G82" i="27"/>
  <c r="G55" i="25"/>
  <c r="N55" i="25"/>
  <c r="R55" i="25"/>
  <c r="N82" i="25"/>
  <c r="G82" i="25"/>
  <c r="R82" i="25"/>
  <c r="N34" i="25"/>
  <c r="R34" i="25"/>
  <c r="G34" i="25"/>
  <c r="N63" i="25"/>
  <c r="R63" i="25"/>
  <c r="G63" i="25"/>
  <c r="R33" i="25"/>
  <c r="N33" i="25"/>
  <c r="G33" i="25"/>
  <c r="R60" i="25"/>
  <c r="N60" i="25"/>
  <c r="G60" i="25"/>
  <c r="G79" i="25"/>
  <c r="R79" i="25"/>
  <c r="N79" i="25"/>
  <c r="R9" i="25"/>
  <c r="G9" i="25"/>
  <c r="N9" i="25"/>
  <c r="G13" i="25"/>
  <c r="R13" i="25"/>
  <c r="N13" i="25"/>
  <c r="S5" i="1"/>
  <c r="O5" i="1"/>
  <c r="N85" i="26"/>
  <c r="R85" i="26"/>
  <c r="G85" i="26"/>
  <c r="N57" i="19"/>
  <c r="G57" i="19"/>
  <c r="R57" i="19"/>
  <c r="R22" i="19"/>
  <c r="G22" i="19"/>
  <c r="N22" i="19"/>
  <c r="R7" i="19"/>
  <c r="G7" i="19"/>
  <c r="N7" i="19"/>
  <c r="R85" i="19"/>
  <c r="G85" i="19"/>
  <c r="N85" i="19"/>
  <c r="N43" i="19"/>
  <c r="G43" i="19"/>
  <c r="R43" i="19"/>
  <c r="R81" i="19"/>
  <c r="N81" i="19"/>
  <c r="G81" i="19"/>
  <c r="N11" i="19"/>
  <c r="R11" i="19"/>
  <c r="G11" i="19"/>
  <c r="R32" i="19"/>
  <c r="N32" i="19"/>
  <c r="G32" i="19"/>
  <c r="N68" i="19"/>
  <c r="R68" i="19"/>
  <c r="G68" i="19"/>
  <c r="R82" i="19"/>
  <c r="G82" i="19"/>
  <c r="N82" i="19"/>
  <c r="G50" i="22"/>
  <c r="N50" i="22"/>
  <c r="R50" i="22"/>
  <c r="N49" i="22"/>
  <c r="G49" i="22"/>
  <c r="R49" i="22"/>
  <c r="R81" i="22"/>
  <c r="N81" i="22"/>
  <c r="G81" i="22"/>
  <c r="N9" i="22"/>
  <c r="G9" i="22"/>
  <c r="R9" i="22"/>
  <c r="N82" i="22"/>
  <c r="G82" i="22"/>
  <c r="R82" i="22"/>
  <c r="N85" i="22"/>
  <c r="R85" i="22"/>
  <c r="G85" i="22"/>
  <c r="R84" i="22"/>
  <c r="N84" i="22"/>
  <c r="G84" i="22"/>
  <c r="G14" i="22"/>
  <c r="N14" i="22"/>
  <c r="R14" i="22"/>
  <c r="N45" i="22"/>
  <c r="G45" i="22"/>
  <c r="R45" i="22"/>
  <c r="O76" i="10"/>
  <c r="S76" i="10"/>
  <c r="R24" i="18"/>
  <c r="G24" i="18"/>
  <c r="N24" i="18"/>
  <c r="R43" i="18"/>
  <c r="N43" i="18"/>
  <c r="G43" i="18"/>
  <c r="G79" i="18"/>
  <c r="N79" i="18"/>
  <c r="R79" i="18"/>
  <c r="G41" i="18"/>
  <c r="R41" i="18"/>
  <c r="N41" i="18"/>
  <c r="N20" i="18"/>
  <c r="R20" i="18"/>
  <c r="G20" i="18"/>
  <c r="R33" i="18"/>
  <c r="G33" i="18"/>
  <c r="N33" i="18"/>
  <c r="R11" i="18"/>
  <c r="G11" i="18"/>
  <c r="N11" i="18"/>
  <c r="G10" i="18"/>
  <c r="N10" i="18"/>
  <c r="R10" i="18"/>
  <c r="G51" i="9"/>
  <c r="R51" i="9"/>
  <c r="N51" i="9"/>
  <c r="N56" i="9"/>
  <c r="G56" i="9"/>
  <c r="R56" i="9"/>
  <c r="N7" i="9"/>
  <c r="R7" i="9"/>
  <c r="G7" i="9"/>
  <c r="N46" i="9"/>
  <c r="G46" i="9"/>
  <c r="R46" i="9"/>
  <c r="R83" i="9"/>
  <c r="N83" i="9"/>
  <c r="G83" i="9"/>
  <c r="N28" i="9"/>
  <c r="R28" i="9"/>
  <c r="G28" i="9"/>
  <c r="G59" i="9"/>
  <c r="N59" i="9"/>
  <c r="R59" i="9"/>
  <c r="R85" i="9"/>
  <c r="N85" i="9"/>
  <c r="G85" i="9"/>
  <c r="R61" i="9"/>
  <c r="N61" i="9"/>
  <c r="G61" i="9"/>
  <c r="R5" i="16"/>
  <c r="G5" i="16"/>
  <c r="N5" i="16"/>
  <c r="N53" i="16"/>
  <c r="G53" i="16"/>
  <c r="R53" i="16"/>
  <c r="N80" i="16"/>
  <c r="G80" i="16"/>
  <c r="R80" i="16"/>
  <c r="G12" i="16"/>
  <c r="N12" i="16"/>
  <c r="R12" i="16"/>
  <c r="R24" i="16"/>
  <c r="G24" i="16"/>
  <c r="N24" i="16"/>
  <c r="R69" i="16"/>
  <c r="G69" i="16"/>
  <c r="N69" i="16"/>
  <c r="R44" i="16"/>
  <c r="G44" i="16"/>
  <c r="N44" i="16"/>
  <c r="R66" i="16"/>
  <c r="N66" i="16"/>
  <c r="G66" i="16"/>
  <c r="R78" i="16"/>
  <c r="G78" i="16"/>
  <c r="N78" i="16"/>
  <c r="R65" i="16"/>
  <c r="G65" i="16"/>
  <c r="N65" i="16"/>
  <c r="G39" i="24"/>
  <c r="N39" i="24"/>
  <c r="R39" i="24"/>
  <c r="G65" i="24"/>
  <c r="R65" i="24"/>
  <c r="N65" i="24"/>
  <c r="R21" i="24"/>
  <c r="N21" i="24"/>
  <c r="G21" i="24"/>
  <c r="G41" i="24"/>
  <c r="N41" i="24"/>
  <c r="R41" i="24"/>
  <c r="N38" i="24"/>
  <c r="R38" i="24"/>
  <c r="G38" i="24"/>
  <c r="R24" i="12"/>
  <c r="G24" i="12"/>
  <c r="N24" i="12"/>
  <c r="G8" i="12"/>
  <c r="N8" i="12"/>
  <c r="R8" i="12"/>
  <c r="N21" i="12"/>
  <c r="G21" i="12"/>
  <c r="R21" i="12"/>
  <c r="N15" i="12"/>
  <c r="R15" i="12"/>
  <c r="G15" i="12"/>
  <c r="N49" i="28"/>
  <c r="R49" i="28"/>
  <c r="G49" i="28"/>
  <c r="G82" i="28"/>
  <c r="N82" i="28"/>
  <c r="R82" i="28"/>
  <c r="G81" i="28"/>
  <c r="R81" i="28"/>
  <c r="N81" i="28"/>
  <c r="N40" i="28"/>
  <c r="G40" i="28"/>
  <c r="R40" i="28"/>
  <c r="R68" i="28"/>
  <c r="G68" i="28"/>
  <c r="N68" i="28"/>
  <c r="G85" i="28"/>
  <c r="N85" i="28"/>
  <c r="R85" i="28"/>
  <c r="N26" i="28"/>
  <c r="R26" i="28"/>
  <c r="G26" i="28"/>
  <c r="N7" i="28"/>
  <c r="G7" i="28"/>
  <c r="R7" i="28"/>
  <c r="G47" i="28"/>
  <c r="N47" i="28"/>
  <c r="R47" i="28"/>
  <c r="G57" i="15"/>
  <c r="R57" i="15"/>
  <c r="N57" i="15"/>
  <c r="N49" i="15"/>
  <c r="R49" i="15"/>
  <c r="G49" i="15"/>
  <c r="G47" i="15"/>
  <c r="R47" i="15"/>
  <c r="N47" i="15"/>
  <c r="N85" i="15"/>
  <c r="R85" i="15"/>
  <c r="G85" i="15"/>
  <c r="G80" i="15"/>
  <c r="N80" i="15"/>
  <c r="R80" i="15"/>
  <c r="N33" i="15"/>
  <c r="R33" i="15"/>
  <c r="G33" i="15"/>
  <c r="N28" i="15"/>
  <c r="G28" i="15"/>
  <c r="R28" i="15"/>
  <c r="R84" i="15"/>
  <c r="G84" i="15"/>
  <c r="N84" i="15"/>
  <c r="R78" i="15"/>
  <c r="N78" i="15"/>
  <c r="G78" i="15"/>
  <c r="R51" i="10"/>
  <c r="G51" i="10"/>
  <c r="N51" i="10"/>
  <c r="G53" i="10"/>
  <c r="R53" i="10"/>
  <c r="N53" i="10"/>
  <c r="N30" i="10"/>
  <c r="G30" i="10"/>
  <c r="R30" i="10"/>
  <c r="N86" i="10"/>
  <c r="G86" i="10"/>
  <c r="R86" i="10"/>
  <c r="R21" i="10"/>
  <c r="N21" i="10"/>
  <c r="G21" i="10"/>
  <c r="N7" i="10"/>
  <c r="R7" i="10"/>
  <c r="G7" i="10"/>
  <c r="N78" i="10"/>
  <c r="R78" i="10"/>
  <c r="G78" i="10"/>
  <c r="G16" i="10"/>
  <c r="N16" i="10"/>
  <c r="R16" i="10"/>
  <c r="N82" i="10"/>
  <c r="G82" i="10"/>
  <c r="R82" i="10"/>
  <c r="N32" i="10"/>
  <c r="G32" i="10"/>
  <c r="R32" i="10"/>
  <c r="N57" i="13"/>
  <c r="R57" i="13"/>
  <c r="G57" i="13"/>
  <c r="R58" i="13"/>
  <c r="N58" i="13"/>
  <c r="G58" i="13"/>
  <c r="N33" i="13"/>
  <c r="G33" i="13"/>
  <c r="R33" i="13"/>
  <c r="N81" i="13"/>
  <c r="G81" i="13"/>
  <c r="R81" i="13"/>
  <c r="G42" i="13"/>
  <c r="R42" i="13"/>
  <c r="N42" i="13"/>
  <c r="N68" i="13"/>
  <c r="R68" i="13"/>
  <c r="G68" i="13"/>
  <c r="R64" i="13"/>
  <c r="G64" i="13"/>
  <c r="N64" i="13"/>
  <c r="G44" i="13"/>
  <c r="N44" i="13"/>
  <c r="R44" i="13"/>
  <c r="N53" i="14"/>
  <c r="R53" i="14"/>
  <c r="G53" i="14"/>
  <c r="N23" i="14"/>
  <c r="R23" i="14"/>
  <c r="G23" i="14"/>
  <c r="G19" i="14"/>
  <c r="R19" i="14"/>
  <c r="N19" i="14"/>
  <c r="G22" i="14"/>
  <c r="R22" i="14"/>
  <c r="N22" i="14"/>
  <c r="N16" i="14"/>
  <c r="G16" i="14"/>
  <c r="R16" i="14"/>
  <c r="N36" i="14"/>
  <c r="R36" i="14"/>
  <c r="G36" i="14"/>
  <c r="G69" i="14"/>
  <c r="R69" i="14"/>
  <c r="N69" i="14"/>
  <c r="R11" i="14"/>
  <c r="N11" i="14"/>
  <c r="G11" i="14"/>
  <c r="N81" i="14"/>
  <c r="G81" i="14"/>
  <c r="R81" i="14"/>
  <c r="R70" i="4"/>
  <c r="U70" i="1" s="1"/>
  <c r="G70" i="4"/>
  <c r="N70" i="4"/>
  <c r="O14" i="12"/>
  <c r="S14" i="12"/>
  <c r="S15" i="10"/>
  <c r="O15" i="10"/>
  <c r="O53" i="14"/>
  <c r="S53" i="14"/>
  <c r="O46" i="25"/>
  <c r="S46" i="25"/>
  <c r="O55" i="27"/>
  <c r="S55" i="27"/>
  <c r="O20" i="22"/>
  <c r="S20" i="22"/>
  <c r="O56" i="28"/>
  <c r="S56" i="28"/>
  <c r="O66" i="24"/>
  <c r="S66" i="24"/>
  <c r="S61" i="14"/>
  <c r="O61" i="14"/>
  <c r="S31" i="18"/>
  <c r="O31" i="18"/>
  <c r="S36" i="27"/>
  <c r="O36" i="27"/>
  <c r="S14" i="9"/>
  <c r="O14" i="9"/>
  <c r="S33" i="18"/>
  <c r="O33" i="18"/>
  <c r="O61" i="19"/>
  <c r="S61" i="19"/>
  <c r="S69" i="10"/>
  <c r="O69" i="10"/>
  <c r="O38" i="26"/>
  <c r="S38" i="26"/>
  <c r="S28" i="24"/>
  <c r="O28" i="24"/>
  <c r="S29" i="10"/>
  <c r="O29" i="10"/>
  <c r="S16" i="22"/>
  <c r="O16" i="22"/>
  <c r="O59" i="19"/>
  <c r="S59" i="19"/>
  <c r="O19" i="14"/>
  <c r="S19" i="14"/>
  <c r="S34" i="24"/>
  <c r="O34" i="24"/>
  <c r="O62" i="28"/>
  <c r="S62" i="28"/>
  <c r="S29" i="24"/>
  <c r="O29" i="24"/>
  <c r="S21" i="25"/>
  <c r="O21" i="25"/>
  <c r="O27" i="27"/>
  <c r="S27" i="27"/>
  <c r="S31" i="9"/>
  <c r="O31" i="9"/>
  <c r="O83" i="16"/>
  <c r="S83" i="16"/>
  <c r="S51" i="24"/>
  <c r="O51" i="24"/>
  <c r="O14" i="14"/>
  <c r="S14" i="14"/>
  <c r="O22" i="28"/>
  <c r="S22" i="28"/>
  <c r="S22" i="27"/>
  <c r="O22" i="27"/>
  <c r="S79" i="25"/>
  <c r="O79" i="25"/>
  <c r="S66" i="27"/>
  <c r="O66" i="27"/>
  <c r="O30" i="11"/>
  <c r="S30" i="11"/>
  <c r="O10" i="14"/>
  <c r="S10" i="14"/>
  <c r="S27" i="10"/>
  <c r="O27" i="10"/>
  <c r="O60" i="16"/>
  <c r="S60" i="16"/>
  <c r="S66" i="16"/>
  <c r="O66" i="16"/>
  <c r="S61" i="4"/>
  <c r="O61" i="4"/>
  <c r="O29" i="13"/>
  <c r="S29" i="13"/>
  <c r="O10" i="4"/>
  <c r="S10" i="4"/>
  <c r="O61" i="13"/>
  <c r="S61" i="13"/>
  <c r="S80" i="4"/>
  <c r="O80" i="4"/>
  <c r="O80" i="16"/>
  <c r="S80" i="16"/>
  <c r="S30" i="14"/>
  <c r="O30" i="14"/>
  <c r="S44" i="9"/>
  <c r="O44" i="9"/>
  <c r="S67" i="12"/>
  <c r="O67" i="12"/>
  <c r="O52" i="25"/>
  <c r="S52" i="25"/>
  <c r="O38" i="23"/>
  <c r="S38" i="23"/>
  <c r="S13" i="13"/>
  <c r="O13" i="13"/>
  <c r="O30" i="16"/>
  <c r="S30" i="16"/>
  <c r="O19" i="16"/>
  <c r="S19" i="16"/>
  <c r="O45" i="9"/>
  <c r="S45" i="9"/>
  <c r="S20" i="17"/>
  <c r="O20" i="17"/>
  <c r="O81" i="12"/>
  <c r="S81" i="12"/>
  <c r="O15" i="19"/>
  <c r="S15" i="19"/>
  <c r="S13" i="24"/>
  <c r="O13" i="24"/>
  <c r="S52" i="19"/>
  <c r="O52" i="19"/>
  <c r="O82" i="22"/>
  <c r="S82" i="22"/>
  <c r="O44" i="24"/>
  <c r="S44" i="24"/>
  <c r="O56" i="27"/>
  <c r="S56" i="27"/>
  <c r="S13" i="14"/>
  <c r="O13" i="14"/>
  <c r="O61" i="23"/>
  <c r="S61" i="23"/>
  <c r="S35" i="27"/>
  <c r="O35" i="27"/>
  <c r="O37" i="17"/>
  <c r="S37" i="17"/>
  <c r="O34" i="19"/>
  <c r="S34" i="19"/>
  <c r="O80" i="18"/>
  <c r="S80" i="18"/>
  <c r="S46" i="17"/>
  <c r="O46" i="17"/>
  <c r="S18" i="18"/>
  <c r="O18" i="18"/>
  <c r="O12" i="10"/>
  <c r="S12" i="10"/>
  <c r="S67" i="28"/>
  <c r="O67" i="28"/>
  <c r="O52" i="12"/>
  <c r="S52" i="12"/>
  <c r="O20" i="14"/>
  <c r="S20" i="14"/>
  <c r="S30" i="12"/>
  <c r="O30" i="12"/>
  <c r="S55" i="19"/>
  <c r="O55" i="19"/>
  <c r="O37" i="26"/>
  <c r="S37" i="26"/>
  <c r="O61" i="24"/>
  <c r="S61" i="24"/>
  <c r="O60" i="15"/>
  <c r="S60" i="15"/>
  <c r="O34" i="27"/>
  <c r="S34" i="27"/>
  <c r="O12" i="17"/>
  <c r="S12" i="17"/>
  <c r="S51" i="4"/>
  <c r="O51" i="4"/>
  <c r="O42" i="14"/>
  <c r="S42" i="14"/>
  <c r="S28" i="13"/>
  <c r="O28" i="13"/>
  <c r="S86" i="13"/>
  <c r="O86" i="13"/>
  <c r="S63" i="25"/>
  <c r="O63" i="25"/>
  <c r="O86" i="28"/>
  <c r="S86" i="28"/>
  <c r="S58" i="10"/>
  <c r="O58" i="10"/>
  <c r="O32" i="17"/>
  <c r="S32" i="17"/>
  <c r="S28" i="15"/>
  <c r="O28" i="15"/>
  <c r="S7" i="25"/>
  <c r="O7" i="25"/>
  <c r="S32" i="23"/>
  <c r="O32" i="23"/>
  <c r="O16" i="24"/>
  <c r="S16" i="24"/>
  <c r="O19" i="27"/>
  <c r="S19" i="27"/>
  <c r="O45" i="16"/>
  <c r="S45" i="16"/>
  <c r="S84" i="13"/>
  <c r="O84" i="13"/>
  <c r="O5" i="17"/>
  <c r="S5" i="17"/>
  <c r="O44" i="4"/>
  <c r="S44" i="4"/>
  <c r="O63" i="13"/>
  <c r="S63" i="13"/>
  <c r="O59" i="14"/>
  <c r="S59" i="14"/>
  <c r="S51" i="18"/>
  <c r="O51" i="18"/>
  <c r="N74" i="4"/>
  <c r="R74" i="4"/>
  <c r="U74" i="1" s="1"/>
  <c r="G74" i="4"/>
  <c r="S37" i="12"/>
  <c r="O37" i="12"/>
  <c r="O69" i="17"/>
  <c r="S69" i="17"/>
  <c r="S11" i="17"/>
  <c r="O11" i="17"/>
  <c r="O16" i="26"/>
  <c r="S16" i="26"/>
  <c r="S5" i="16"/>
  <c r="O5" i="16"/>
  <c r="S13" i="18"/>
  <c r="O13" i="18"/>
  <c r="O78" i="9"/>
  <c r="S78" i="9"/>
  <c r="O12" i="24"/>
  <c r="S12" i="24"/>
  <c r="S82" i="10"/>
  <c r="O82" i="10"/>
  <c r="S79" i="14"/>
  <c r="O79" i="14"/>
  <c r="O31" i="28"/>
  <c r="S31" i="28"/>
  <c r="S40" i="25"/>
  <c r="O40" i="25"/>
  <c r="O14" i="10"/>
  <c r="S14" i="10"/>
  <c r="S19" i="26"/>
  <c r="O19" i="26"/>
  <c r="S59" i="22"/>
  <c r="O59" i="22"/>
  <c r="O56" i="15"/>
  <c r="S56" i="15"/>
  <c r="O15" i="23"/>
  <c r="S15" i="23"/>
  <c r="O60" i="27"/>
  <c r="S60" i="27"/>
  <c r="S24" i="12"/>
  <c r="O24" i="12"/>
  <c r="O20" i="10"/>
  <c r="S20" i="10"/>
  <c r="S46" i="12"/>
  <c r="O46" i="12"/>
  <c r="O12" i="15"/>
  <c r="S12" i="15"/>
  <c r="S11" i="25"/>
  <c r="O11" i="25"/>
  <c r="O15" i="27"/>
  <c r="S15" i="27"/>
  <c r="S55" i="22"/>
  <c r="O55" i="22"/>
  <c r="O5" i="15"/>
  <c r="S5" i="15"/>
  <c r="O6" i="16"/>
  <c r="S6" i="16"/>
  <c r="S68" i="19"/>
  <c r="O68" i="19"/>
  <c r="S5" i="11"/>
  <c r="O5" i="11"/>
  <c r="S31" i="22"/>
  <c r="O31" i="22"/>
  <c r="S16" i="28"/>
  <c r="O16" i="28"/>
  <c r="S68" i="12"/>
  <c r="O68" i="12"/>
  <c r="O79" i="24"/>
  <c r="S79" i="24"/>
  <c r="S12" i="11"/>
  <c r="O12" i="11"/>
  <c r="O50" i="13"/>
  <c r="S50" i="13"/>
  <c r="S9" i="28"/>
  <c r="O9" i="28"/>
  <c r="S69" i="24"/>
  <c r="O69" i="24"/>
  <c r="O49" i="27"/>
  <c r="S49" i="27"/>
  <c r="S14" i="26"/>
  <c r="O14" i="26"/>
  <c r="S63" i="18"/>
  <c r="O63" i="18"/>
  <c r="S29" i="19"/>
  <c r="O29" i="19"/>
  <c r="O7" i="17"/>
  <c r="S7" i="17"/>
  <c r="O35" i="19"/>
  <c r="S35" i="19"/>
  <c r="O21" i="4"/>
  <c r="S21" i="4"/>
  <c r="V21" i="1" s="1"/>
  <c r="O79" i="19"/>
  <c r="S79" i="19"/>
  <c r="O23" i="22"/>
  <c r="S23" i="22"/>
  <c r="O86" i="24"/>
  <c r="S86" i="24"/>
  <c r="S49" i="10"/>
  <c r="O49" i="10"/>
  <c r="S61" i="15"/>
  <c r="O61" i="15"/>
  <c r="S57" i="25"/>
  <c r="O57" i="25"/>
  <c r="S36" i="19"/>
  <c r="O36" i="19"/>
  <c r="S63" i="22"/>
  <c r="O63" i="22"/>
  <c r="S50" i="19"/>
  <c r="O50" i="19"/>
  <c r="O9" i="27"/>
  <c r="S9" i="27"/>
  <c r="S37" i="11"/>
  <c r="O37" i="11"/>
  <c r="S13" i="12"/>
  <c r="O13" i="12"/>
  <c r="O27" i="11"/>
  <c r="S27" i="11"/>
  <c r="O16" i="15"/>
  <c r="S16" i="15"/>
  <c r="S25" i="27"/>
  <c r="O25" i="27"/>
  <c r="O45" i="23"/>
  <c r="S45" i="23"/>
  <c r="S23" i="10"/>
  <c r="O23" i="10"/>
  <c r="O23" i="25"/>
  <c r="S23" i="25"/>
  <c r="S78" i="15"/>
  <c r="O78" i="15"/>
  <c r="O83" i="19"/>
  <c r="S83" i="19"/>
  <c r="S67" i="27"/>
  <c r="O67" i="27"/>
  <c r="S42" i="12"/>
  <c r="O42" i="12"/>
  <c r="O5" i="27"/>
  <c r="S5" i="27"/>
  <c r="S78" i="22"/>
  <c r="O78" i="22"/>
  <c r="S33" i="28"/>
  <c r="O33" i="28"/>
  <c r="S82" i="27"/>
  <c r="O82" i="27"/>
  <c r="O45" i="26"/>
  <c r="S45" i="26"/>
  <c r="O5" i="12"/>
  <c r="S5" i="12"/>
  <c r="O40" i="24"/>
  <c r="S40" i="24"/>
  <c r="O11" i="23"/>
  <c r="S11" i="23"/>
  <c r="S61" i="10"/>
  <c r="O61" i="10"/>
  <c r="S50" i="15"/>
  <c r="O50" i="15"/>
  <c r="O68" i="24"/>
  <c r="S68" i="24"/>
  <c r="S66" i="4"/>
  <c r="V66" i="1" s="1"/>
  <c r="O66" i="4"/>
  <c r="O56" i="25"/>
  <c r="S56" i="25"/>
  <c r="O40" i="10"/>
  <c r="S40" i="10"/>
  <c r="O52" i="22"/>
  <c r="S52" i="22"/>
  <c r="S32" i="22"/>
  <c r="O32" i="22"/>
  <c r="S53" i="15"/>
  <c r="O53" i="15"/>
  <c r="S67" i="19"/>
  <c r="O67" i="19"/>
  <c r="O70" i="17"/>
  <c r="S70" i="17"/>
  <c r="S36" i="4"/>
  <c r="O36" i="4"/>
  <c r="S14" i="16"/>
  <c r="O14" i="16"/>
  <c r="S65" i="23"/>
  <c r="O65" i="23"/>
  <c r="O81" i="24"/>
  <c r="S81" i="24"/>
  <c r="S82" i="17"/>
  <c r="O82" i="17"/>
  <c r="S83" i="28"/>
  <c r="O83" i="28"/>
  <c r="O35" i="23"/>
  <c r="S35" i="23"/>
  <c r="O85" i="10"/>
  <c r="S85" i="10"/>
  <c r="O60" i="25"/>
  <c r="S60" i="25"/>
  <c r="O63" i="10"/>
  <c r="S63" i="10"/>
  <c r="S78" i="18"/>
  <c r="O78" i="18"/>
  <c r="O11" i="22"/>
  <c r="S11" i="22"/>
  <c r="O62" i="16"/>
  <c r="S62" i="16"/>
  <c r="O59" i="24"/>
  <c r="S59" i="24"/>
  <c r="O15" i="11"/>
  <c r="S15" i="11"/>
  <c r="S17" i="15"/>
  <c r="O17" i="15"/>
  <c r="O38" i="25"/>
  <c r="S38" i="25"/>
  <c r="O65" i="12"/>
  <c r="S65" i="12"/>
  <c r="O85" i="11"/>
  <c r="S85" i="11"/>
  <c r="S32" i="27"/>
  <c r="O32" i="27"/>
  <c r="S14" i="25"/>
  <c r="O14" i="25"/>
  <c r="S19" i="12"/>
  <c r="O19" i="12"/>
  <c r="S60" i="17"/>
  <c r="O60" i="17"/>
  <c r="O84" i="15"/>
  <c r="S84" i="15"/>
  <c r="S63" i="4"/>
  <c r="O63" i="4"/>
  <c r="S20" i="15"/>
  <c r="O20" i="15"/>
  <c r="S51" i="12"/>
  <c r="O51" i="12"/>
  <c r="O10" i="26"/>
  <c r="S10" i="26"/>
  <c r="O26" i="12"/>
  <c r="S26" i="12"/>
  <c r="O44" i="11"/>
  <c r="S44" i="11"/>
  <c r="O60" i="13"/>
  <c r="S60" i="13"/>
  <c r="S83" i="9"/>
  <c r="O83" i="9"/>
  <c r="O11" i="24"/>
  <c r="S11" i="24"/>
  <c r="S26" i="14"/>
  <c r="O26" i="14"/>
  <c r="S25" i="15"/>
  <c r="O25" i="15"/>
  <c r="O29" i="14"/>
  <c r="S29" i="14"/>
  <c r="O62" i="11"/>
  <c r="S62" i="11"/>
  <c r="S18" i="22"/>
  <c r="O18" i="22"/>
  <c r="O16" i="9"/>
  <c r="S16" i="9"/>
  <c r="O15" i="14"/>
  <c r="S15" i="14"/>
  <c r="O24" i="28"/>
  <c r="S24" i="28"/>
  <c r="S69" i="18"/>
  <c r="O69" i="18"/>
  <c r="O7" i="11"/>
  <c r="S7" i="11"/>
  <c r="O35" i="14"/>
  <c r="S35" i="14"/>
  <c r="S84" i="18"/>
  <c r="O84" i="18"/>
  <c r="S17" i="27"/>
  <c r="O17" i="27"/>
  <c r="S38" i="27"/>
  <c r="O38" i="27"/>
  <c r="S23" i="4"/>
  <c r="O23" i="4"/>
  <c r="S35" i="9"/>
  <c r="O35" i="9"/>
  <c r="S37" i="27"/>
  <c r="O37" i="27"/>
  <c r="O25" i="4"/>
  <c r="S25" i="4"/>
  <c r="O6" i="24"/>
  <c r="S6" i="24"/>
  <c r="O47" i="10"/>
  <c r="S47" i="10"/>
  <c r="O47" i="13"/>
  <c r="S47" i="13"/>
  <c r="O58" i="16"/>
  <c r="S58" i="16"/>
  <c r="O62" i="23"/>
  <c r="S62" i="23"/>
  <c r="S9" i="22"/>
  <c r="O9" i="22"/>
  <c r="S36" i="28"/>
  <c r="O36" i="28"/>
  <c r="S49" i="24"/>
  <c r="O49" i="24"/>
  <c r="O11" i="18"/>
  <c r="S11" i="18"/>
  <c r="S83" i="24"/>
  <c r="O83" i="24"/>
  <c r="O34" i="28"/>
  <c r="S34" i="28"/>
  <c r="O17" i="19"/>
  <c r="S17" i="19"/>
  <c r="S39" i="16"/>
  <c r="O39" i="16"/>
  <c r="S44" i="27"/>
  <c r="O44" i="27"/>
  <c r="O8" i="17"/>
  <c r="S8" i="17"/>
  <c r="O58" i="24"/>
  <c r="S58" i="24"/>
  <c r="S17" i="18"/>
  <c r="O17" i="18"/>
  <c r="S62" i="12"/>
  <c r="O62" i="12"/>
  <c r="S36" i="17"/>
  <c r="O36" i="17"/>
  <c r="O25" i="9"/>
  <c r="S25" i="9"/>
  <c r="O44" i="26"/>
  <c r="S44" i="26"/>
  <c r="S63" i="28"/>
  <c r="O63" i="28"/>
  <c r="O45" i="27"/>
  <c r="S45" i="27"/>
  <c r="O17" i="25"/>
  <c r="S17" i="25"/>
  <c r="S48" i="19"/>
  <c r="O48" i="19"/>
  <c r="O63" i="11"/>
  <c r="S63" i="11"/>
  <c r="S28" i="28"/>
  <c r="O28" i="28"/>
  <c r="S20" i="23"/>
  <c r="O20" i="23"/>
  <c r="S83" i="26"/>
  <c r="O83" i="26"/>
  <c r="O9" i="19"/>
  <c r="S9" i="19"/>
  <c r="S54" i="15"/>
  <c r="O54" i="15"/>
  <c r="S85" i="17"/>
  <c r="O85" i="17"/>
  <c r="S85" i="22"/>
  <c r="O85" i="22"/>
  <c r="S85" i="23"/>
  <c r="O85" i="23"/>
  <c r="S29" i="15"/>
  <c r="O29" i="15"/>
  <c r="S69" i="22"/>
  <c r="O69" i="22"/>
  <c r="O54" i="12"/>
  <c r="S54" i="12"/>
  <c r="S31" i="10"/>
  <c r="O31" i="10"/>
  <c r="S14" i="17"/>
  <c r="O14" i="17"/>
  <c r="S53" i="12"/>
  <c r="O53" i="12"/>
  <c r="O84" i="17"/>
  <c r="S84" i="17"/>
  <c r="O68" i="15"/>
  <c r="S68" i="15"/>
  <c r="S83" i="27"/>
  <c r="O83" i="27"/>
  <c r="O25" i="26"/>
  <c r="S25" i="26"/>
  <c r="O27" i="23"/>
  <c r="S27" i="23"/>
  <c r="S34" i="15"/>
  <c r="O34" i="15"/>
  <c r="O79" i="23"/>
  <c r="S79" i="23"/>
  <c r="O9" i="11"/>
  <c r="S9" i="11"/>
  <c r="S44" i="22"/>
  <c r="O44" i="22"/>
  <c r="O13" i="25"/>
  <c r="S13" i="25"/>
  <c r="S53" i="27"/>
  <c r="O53" i="27"/>
  <c r="O23" i="9"/>
  <c r="S23" i="9"/>
  <c r="O25" i="23"/>
  <c r="S25" i="23"/>
  <c r="O44" i="10"/>
  <c r="S44" i="10"/>
  <c r="S10" i="11"/>
  <c r="O10" i="11"/>
  <c r="S7" i="18"/>
  <c r="O7" i="18"/>
  <c r="S52" i="23"/>
  <c r="O52" i="23"/>
  <c r="S8" i="19"/>
  <c r="O8" i="19"/>
  <c r="O54" i="18"/>
  <c r="S54" i="18"/>
  <c r="S43" i="25"/>
  <c r="O43" i="25"/>
  <c r="T71" i="9" l="1"/>
  <c r="P71" i="9"/>
  <c r="P73" i="4"/>
  <c r="T73" i="4"/>
  <c r="N80" i="1"/>
  <c r="G80" i="1"/>
  <c r="R80" i="1"/>
  <c r="R41" i="1"/>
  <c r="N41" i="1"/>
  <c r="G41" i="1"/>
  <c r="G27" i="1"/>
  <c r="R27" i="1"/>
  <c r="N27" i="1"/>
  <c r="N7" i="1"/>
  <c r="G7" i="1"/>
  <c r="R7" i="1"/>
  <c r="G28" i="1"/>
  <c r="R28" i="1"/>
  <c r="N28" i="1"/>
  <c r="N46" i="1"/>
  <c r="R46" i="1"/>
  <c r="G46" i="1"/>
  <c r="N20" i="1"/>
  <c r="R20" i="1"/>
  <c r="G20" i="1"/>
  <c r="R44" i="1"/>
  <c r="G44" i="1"/>
  <c r="N44" i="1"/>
  <c r="G59" i="1"/>
  <c r="N59" i="1"/>
  <c r="R59" i="1"/>
  <c r="G67" i="1"/>
  <c r="N67" i="1"/>
  <c r="R67" i="1"/>
  <c r="R31" i="1"/>
  <c r="G31" i="1"/>
  <c r="N31" i="1"/>
  <c r="G68" i="1"/>
  <c r="N68" i="1"/>
  <c r="R68" i="1"/>
  <c r="N51" i="1"/>
  <c r="G51" i="1"/>
  <c r="R51" i="1"/>
  <c r="V63" i="1"/>
  <c r="V36" i="1"/>
  <c r="V44" i="1"/>
  <c r="V10" i="1"/>
  <c r="P81" i="14"/>
  <c r="T81" i="14"/>
  <c r="T36" i="14"/>
  <c r="P36" i="14"/>
  <c r="P16" i="14"/>
  <c r="T16" i="14"/>
  <c r="P22" i="14"/>
  <c r="T22" i="14"/>
  <c r="T23" i="14"/>
  <c r="P23" i="14"/>
  <c r="T44" i="13"/>
  <c r="P44" i="13"/>
  <c r="T68" i="13"/>
  <c r="P68" i="13"/>
  <c r="P58" i="13"/>
  <c r="T58" i="13"/>
  <c r="T30" i="10"/>
  <c r="P30" i="10"/>
  <c r="P53" i="10"/>
  <c r="T53" i="10"/>
  <c r="O77" i="10"/>
  <c r="S77" i="10"/>
  <c r="G77" i="10"/>
  <c r="P47" i="15"/>
  <c r="T47" i="15"/>
  <c r="T85" i="28"/>
  <c r="P85" i="28"/>
  <c r="T82" i="28"/>
  <c r="P82" i="28"/>
  <c r="O43" i="1"/>
  <c r="S43" i="1"/>
  <c r="T15" i="12"/>
  <c r="P15" i="12"/>
  <c r="P21" i="12"/>
  <c r="T21" i="12"/>
  <c r="T8" i="12"/>
  <c r="P8" i="12"/>
  <c r="T38" i="24"/>
  <c r="P38" i="24"/>
  <c r="T65" i="16"/>
  <c r="P65" i="16"/>
  <c r="P69" i="16"/>
  <c r="T69" i="16"/>
  <c r="P53" i="16"/>
  <c r="T53" i="16"/>
  <c r="P28" i="9"/>
  <c r="T28" i="9"/>
  <c r="T11" i="18"/>
  <c r="P11" i="18"/>
  <c r="S45" i="1"/>
  <c r="O45" i="1"/>
  <c r="R34" i="4"/>
  <c r="U34" i="1" s="1"/>
  <c r="N34" i="4"/>
  <c r="G34" i="4"/>
  <c r="O58" i="1"/>
  <c r="S58" i="1"/>
  <c r="S29" i="1"/>
  <c r="O29" i="1"/>
  <c r="T84" i="22"/>
  <c r="P84" i="22"/>
  <c r="P81" i="22"/>
  <c r="T81" i="22"/>
  <c r="T49" i="22"/>
  <c r="P49" i="22"/>
  <c r="T50" i="22"/>
  <c r="P50" i="22"/>
  <c r="P82" i="19"/>
  <c r="T82" i="19"/>
  <c r="T11" i="19"/>
  <c r="P11" i="19"/>
  <c r="P22" i="19"/>
  <c r="T22" i="19"/>
  <c r="T9" i="25"/>
  <c r="P9" i="25"/>
  <c r="T79" i="25"/>
  <c r="P79" i="25"/>
  <c r="T33" i="25"/>
  <c r="P33" i="25"/>
  <c r="P16" i="24"/>
  <c r="T16" i="24"/>
  <c r="T23" i="9"/>
  <c r="P23" i="9"/>
  <c r="P78" i="9"/>
  <c r="T78" i="9"/>
  <c r="T35" i="9"/>
  <c r="P35" i="9"/>
  <c r="N37" i="4"/>
  <c r="R37" i="4"/>
  <c r="U37" i="1" s="1"/>
  <c r="G37" i="4"/>
  <c r="O71" i="18"/>
  <c r="S71" i="18"/>
  <c r="G71" i="18"/>
  <c r="S75" i="23"/>
  <c r="O75" i="23"/>
  <c r="G75" i="23"/>
  <c r="T65" i="14"/>
  <c r="P65" i="14"/>
  <c r="P47" i="14"/>
  <c r="T47" i="14"/>
  <c r="T19" i="13"/>
  <c r="P19" i="13"/>
  <c r="T82" i="13"/>
  <c r="P82" i="13"/>
  <c r="P14" i="13"/>
  <c r="T14" i="13"/>
  <c r="P9" i="13"/>
  <c r="T9" i="13"/>
  <c r="P47" i="13"/>
  <c r="T47" i="13"/>
  <c r="P32" i="13"/>
  <c r="T32" i="13"/>
  <c r="P60" i="10"/>
  <c r="T60" i="10"/>
  <c r="T65" i="10"/>
  <c r="P65" i="10"/>
  <c r="P59" i="10"/>
  <c r="T59" i="10"/>
  <c r="T35" i="10"/>
  <c r="P35" i="10"/>
  <c r="T52" i="10"/>
  <c r="P52" i="10"/>
  <c r="P33" i="19"/>
  <c r="T33" i="19"/>
  <c r="T52" i="19"/>
  <c r="P52" i="19"/>
  <c r="S74" i="26"/>
  <c r="O74" i="26"/>
  <c r="G74" i="26"/>
  <c r="T62" i="25"/>
  <c r="P62" i="25"/>
  <c r="P29" i="25"/>
  <c r="T29" i="25"/>
  <c r="P26" i="23"/>
  <c r="T26" i="23"/>
  <c r="T7" i="23"/>
  <c r="P7" i="23"/>
  <c r="P47" i="23"/>
  <c r="T47" i="23"/>
  <c r="P49" i="23"/>
  <c r="T49" i="23"/>
  <c r="P47" i="9"/>
  <c r="T47" i="9"/>
  <c r="T19" i="9"/>
  <c r="P19" i="9"/>
  <c r="T39" i="18"/>
  <c r="P39" i="18"/>
  <c r="G30" i="4"/>
  <c r="N30" i="4"/>
  <c r="R30" i="4"/>
  <c r="U30" i="1" s="1"/>
  <c r="S77" i="14"/>
  <c r="O77" i="14"/>
  <c r="G77" i="14"/>
  <c r="S75" i="27"/>
  <c r="O75" i="27"/>
  <c r="G75" i="27"/>
  <c r="P60" i="14"/>
  <c r="T60" i="14"/>
  <c r="P46" i="14"/>
  <c r="T46" i="14"/>
  <c r="P9" i="14"/>
  <c r="T9" i="14"/>
  <c r="P54" i="14"/>
  <c r="T54" i="14"/>
  <c r="P29" i="13"/>
  <c r="T29" i="13"/>
  <c r="T60" i="13"/>
  <c r="P60" i="13"/>
  <c r="P11" i="13"/>
  <c r="T11" i="13"/>
  <c r="P86" i="11"/>
  <c r="T86" i="11"/>
  <c r="P86" i="22"/>
  <c r="T86" i="22"/>
  <c r="P6" i="22"/>
  <c r="T6" i="22"/>
  <c r="T64" i="22"/>
  <c r="P64" i="22"/>
  <c r="P41" i="19"/>
  <c r="T41" i="19"/>
  <c r="P49" i="19"/>
  <c r="T49" i="19"/>
  <c r="S66" i="1"/>
  <c r="O66" i="1"/>
  <c r="T27" i="25"/>
  <c r="P27" i="25"/>
  <c r="T45" i="25"/>
  <c r="P45" i="25"/>
  <c r="T14" i="25"/>
  <c r="P14" i="25"/>
  <c r="T61" i="27"/>
  <c r="P61" i="27"/>
  <c r="T41" i="12"/>
  <c r="P41" i="12"/>
  <c r="T84" i="12"/>
  <c r="P84" i="12"/>
  <c r="S8" i="1"/>
  <c r="O8" i="1"/>
  <c r="T22" i="16"/>
  <c r="P22" i="16"/>
  <c r="T40" i="16"/>
  <c r="P40" i="16"/>
  <c r="T84" i="9"/>
  <c r="P84" i="9"/>
  <c r="T84" i="4"/>
  <c r="P84" i="4"/>
  <c r="P8" i="4"/>
  <c r="T8" i="4"/>
  <c r="V69" i="1"/>
  <c r="T75" i="15"/>
  <c r="P75" i="15"/>
  <c r="V20" i="1"/>
  <c r="V22" i="1"/>
  <c r="V85" i="1"/>
  <c r="V40" i="1"/>
  <c r="T74" i="10"/>
  <c r="P74" i="10"/>
  <c r="V31" i="1"/>
  <c r="T76" i="4"/>
  <c r="P76" i="4"/>
  <c r="T61" i="11"/>
  <c r="P61" i="11"/>
  <c r="T38" i="11"/>
  <c r="P38" i="11"/>
  <c r="T12" i="11"/>
  <c r="P12" i="11"/>
  <c r="P52" i="11"/>
  <c r="T52" i="11"/>
  <c r="P44" i="26"/>
  <c r="T44" i="26"/>
  <c r="P14" i="26"/>
  <c r="T14" i="26"/>
  <c r="P11" i="25"/>
  <c r="T11" i="25"/>
  <c r="P21" i="25"/>
  <c r="T21" i="25"/>
  <c r="T47" i="27"/>
  <c r="P47" i="27"/>
  <c r="T44" i="27"/>
  <c r="P44" i="27"/>
  <c r="P26" i="27"/>
  <c r="T26" i="27"/>
  <c r="P54" i="12"/>
  <c r="T54" i="12"/>
  <c r="P69" i="23"/>
  <c r="T69" i="23"/>
  <c r="P33" i="23"/>
  <c r="T33" i="23"/>
  <c r="T26" i="24"/>
  <c r="P26" i="24"/>
  <c r="P48" i="24"/>
  <c r="T48" i="24"/>
  <c r="O70" i="14"/>
  <c r="S70" i="14"/>
  <c r="G70" i="14"/>
  <c r="R66" i="4"/>
  <c r="U66" i="1" s="1"/>
  <c r="N66" i="4"/>
  <c r="G66" i="4"/>
  <c r="G28" i="4"/>
  <c r="N28" i="4"/>
  <c r="R28" i="4"/>
  <c r="U28" i="1" s="1"/>
  <c r="P62" i="17"/>
  <c r="T62" i="17"/>
  <c r="T23" i="17"/>
  <c r="P23" i="17"/>
  <c r="T86" i="14"/>
  <c r="P86" i="14"/>
  <c r="T80" i="13"/>
  <c r="P80" i="13"/>
  <c r="T54" i="13"/>
  <c r="P54" i="13"/>
  <c r="T78" i="11"/>
  <c r="P78" i="11"/>
  <c r="T79" i="10"/>
  <c r="P79" i="10"/>
  <c r="P11" i="10"/>
  <c r="T11" i="10"/>
  <c r="P54" i="10"/>
  <c r="T54" i="10"/>
  <c r="T47" i="26"/>
  <c r="P47" i="26"/>
  <c r="T31" i="15"/>
  <c r="P31" i="15"/>
  <c r="T52" i="15"/>
  <c r="P52" i="15"/>
  <c r="P84" i="28"/>
  <c r="T84" i="28"/>
  <c r="P54" i="28"/>
  <c r="T54" i="28"/>
  <c r="O10" i="1"/>
  <c r="S10" i="1"/>
  <c r="O75" i="19"/>
  <c r="S75" i="19"/>
  <c r="G75" i="19"/>
  <c r="P43" i="12"/>
  <c r="T43" i="12"/>
  <c r="T78" i="12"/>
  <c r="P78" i="12"/>
  <c r="P55" i="12"/>
  <c r="T55" i="12"/>
  <c r="P63" i="23"/>
  <c r="T63" i="23"/>
  <c r="T39" i="23"/>
  <c r="P39" i="23"/>
  <c r="T36" i="23"/>
  <c r="P36" i="23"/>
  <c r="P5" i="23"/>
  <c r="T5" i="23"/>
  <c r="P84" i="16"/>
  <c r="T84" i="16"/>
  <c r="T33" i="16"/>
  <c r="P33" i="16"/>
  <c r="P41" i="16"/>
  <c r="T41" i="16"/>
  <c r="T81" i="18"/>
  <c r="P81" i="18"/>
  <c r="T15" i="18"/>
  <c r="P15" i="18"/>
  <c r="P59" i="18"/>
  <c r="T59" i="18"/>
  <c r="T51" i="18"/>
  <c r="P51" i="18"/>
  <c r="R61" i="4"/>
  <c r="U61" i="1" s="1"/>
  <c r="G61" i="4"/>
  <c r="N61" i="4"/>
  <c r="P30" i="17"/>
  <c r="T30" i="17"/>
  <c r="S24" i="1"/>
  <c r="O24" i="1"/>
  <c r="T60" i="11"/>
  <c r="P60" i="11"/>
  <c r="T27" i="11"/>
  <c r="P27" i="11"/>
  <c r="P16" i="11"/>
  <c r="T16" i="11"/>
  <c r="P42" i="22"/>
  <c r="T42" i="22"/>
  <c r="T83" i="22"/>
  <c r="P83" i="22"/>
  <c r="P29" i="22"/>
  <c r="T29" i="22"/>
  <c r="T35" i="22"/>
  <c r="P35" i="22"/>
  <c r="P63" i="26"/>
  <c r="T63" i="26"/>
  <c r="P40" i="26"/>
  <c r="T40" i="26"/>
  <c r="P32" i="15"/>
  <c r="T32" i="15"/>
  <c r="P55" i="28"/>
  <c r="T55" i="28"/>
  <c r="O26" i="1"/>
  <c r="S26" i="1"/>
  <c r="O73" i="23"/>
  <c r="S73" i="23"/>
  <c r="G73" i="23"/>
  <c r="T8" i="27"/>
  <c r="P8" i="27"/>
  <c r="P19" i="27"/>
  <c r="T19" i="27"/>
  <c r="P32" i="24"/>
  <c r="T32" i="24"/>
  <c r="T35" i="24"/>
  <c r="P35" i="24"/>
  <c r="T50" i="24"/>
  <c r="P50" i="24"/>
  <c r="P85" i="16"/>
  <c r="T85" i="16"/>
  <c r="T10" i="16"/>
  <c r="P10" i="16"/>
  <c r="T31" i="16"/>
  <c r="P31" i="16"/>
  <c r="P42" i="16"/>
  <c r="T42" i="16"/>
  <c r="P46" i="16"/>
  <c r="T46" i="16"/>
  <c r="P60" i="4"/>
  <c r="T60" i="4"/>
  <c r="P8" i="17"/>
  <c r="T8" i="17"/>
  <c r="T80" i="10"/>
  <c r="P80" i="10"/>
  <c r="P40" i="10"/>
  <c r="T40" i="10"/>
  <c r="P79" i="15"/>
  <c r="T79" i="15"/>
  <c r="P25" i="15"/>
  <c r="T25" i="15"/>
  <c r="P61" i="28"/>
  <c r="T61" i="28"/>
  <c r="S75" i="13"/>
  <c r="O75" i="13"/>
  <c r="G75" i="13"/>
  <c r="S70" i="25"/>
  <c r="O70" i="25"/>
  <c r="G70" i="25"/>
  <c r="P55" i="27"/>
  <c r="T55" i="27"/>
  <c r="P53" i="27"/>
  <c r="T53" i="27"/>
  <c r="P67" i="24"/>
  <c r="T67" i="24"/>
  <c r="P80" i="24"/>
  <c r="T80" i="24"/>
  <c r="T16" i="9"/>
  <c r="P16" i="9"/>
  <c r="T56" i="18"/>
  <c r="P56" i="18"/>
  <c r="T29" i="4"/>
  <c r="P29" i="4"/>
  <c r="P64" i="4"/>
  <c r="T64" i="4"/>
  <c r="P59" i="17"/>
  <c r="T59" i="17"/>
  <c r="P79" i="17"/>
  <c r="T79" i="17"/>
  <c r="T69" i="17"/>
  <c r="P69" i="17"/>
  <c r="O56" i="1"/>
  <c r="S56" i="1"/>
  <c r="O73" i="9"/>
  <c r="S73" i="9"/>
  <c r="G73" i="9"/>
  <c r="V42" i="1"/>
  <c r="P76" i="15"/>
  <c r="T76" i="15"/>
  <c r="S72" i="24"/>
  <c r="O72" i="24"/>
  <c r="G72" i="24"/>
  <c r="O73" i="17"/>
  <c r="S73" i="17"/>
  <c r="G73" i="17"/>
  <c r="S72" i="17"/>
  <c r="O72" i="17"/>
  <c r="G72" i="17"/>
  <c r="O72" i="12"/>
  <c r="S72" i="12"/>
  <c r="G72" i="12"/>
  <c r="S76" i="4"/>
  <c r="O76" i="4"/>
  <c r="O76" i="13"/>
  <c r="S76" i="13"/>
  <c r="G76" i="13"/>
  <c r="R58" i="15"/>
  <c r="G58" i="15"/>
  <c r="N58" i="15"/>
  <c r="P39" i="14"/>
  <c r="T39" i="14"/>
  <c r="P38" i="13"/>
  <c r="T38" i="13"/>
  <c r="T27" i="13"/>
  <c r="P27" i="13"/>
  <c r="T53" i="13"/>
  <c r="P53" i="13"/>
  <c r="T41" i="10"/>
  <c r="P41" i="10"/>
  <c r="T36" i="10"/>
  <c r="P36" i="10"/>
  <c r="P63" i="10"/>
  <c r="T63" i="10"/>
  <c r="T37" i="15"/>
  <c r="P37" i="15"/>
  <c r="T29" i="15"/>
  <c r="P29" i="15"/>
  <c r="G7" i="15"/>
  <c r="R7" i="15"/>
  <c r="N7" i="15"/>
  <c r="P43" i="28"/>
  <c r="T43" i="28"/>
  <c r="O72" i="27"/>
  <c r="S72" i="27"/>
  <c r="G72" i="27"/>
  <c r="O61" i="1"/>
  <c r="S61" i="1"/>
  <c r="P12" i="12"/>
  <c r="T12" i="12"/>
  <c r="T37" i="24"/>
  <c r="P37" i="24"/>
  <c r="T31" i="24"/>
  <c r="P31" i="24"/>
  <c r="T19" i="16"/>
  <c r="P19" i="16"/>
  <c r="T35" i="16"/>
  <c r="P35" i="16"/>
  <c r="P82" i="9"/>
  <c r="T82" i="9"/>
  <c r="P38" i="9"/>
  <c r="T38" i="9"/>
  <c r="P13" i="9"/>
  <c r="T13" i="9"/>
  <c r="P13" i="18"/>
  <c r="T13" i="18"/>
  <c r="G18" i="4"/>
  <c r="N18" i="4"/>
  <c r="R18" i="4"/>
  <c r="U18" i="1" s="1"/>
  <c r="R50" i="4"/>
  <c r="U50" i="1" s="1"/>
  <c r="G50" i="4"/>
  <c r="N50" i="4"/>
  <c r="O51" i="1"/>
  <c r="S51" i="1"/>
  <c r="P52" i="22"/>
  <c r="T52" i="22"/>
  <c r="T60" i="19"/>
  <c r="P60" i="19"/>
  <c r="P30" i="25"/>
  <c r="T30" i="25"/>
  <c r="T17" i="25"/>
  <c r="P17" i="25"/>
  <c r="T22" i="27"/>
  <c r="P22" i="27"/>
  <c r="P40" i="27"/>
  <c r="T40" i="27"/>
  <c r="P11" i="27"/>
  <c r="T11" i="27"/>
  <c r="T20" i="24"/>
  <c r="P20" i="24"/>
  <c r="T13" i="24"/>
  <c r="P13" i="24"/>
  <c r="P45" i="24"/>
  <c r="T45" i="24"/>
  <c r="T17" i="9"/>
  <c r="P17" i="9"/>
  <c r="T11" i="9"/>
  <c r="P11" i="9"/>
  <c r="T43" i="9"/>
  <c r="P43" i="9"/>
  <c r="P50" i="9"/>
  <c r="T50" i="9"/>
  <c r="T83" i="18"/>
  <c r="P83" i="18"/>
  <c r="R11" i="4"/>
  <c r="U11" i="1" s="1"/>
  <c r="N11" i="4"/>
  <c r="G11" i="4"/>
  <c r="S11" i="1"/>
  <c r="O11" i="1"/>
  <c r="S75" i="28"/>
  <c r="O75" i="28"/>
  <c r="G75" i="28"/>
  <c r="O72" i="28"/>
  <c r="S72" i="28"/>
  <c r="G72" i="28"/>
  <c r="T24" i="14"/>
  <c r="P24" i="14"/>
  <c r="P33" i="14"/>
  <c r="T33" i="14"/>
  <c r="P69" i="13"/>
  <c r="T69" i="13"/>
  <c r="P51" i="13"/>
  <c r="T51" i="13"/>
  <c r="T85" i="10"/>
  <c r="P85" i="10"/>
  <c r="P61" i="10"/>
  <c r="T61" i="10"/>
  <c r="T86" i="19"/>
  <c r="P86" i="19"/>
  <c r="T65" i="19"/>
  <c r="P65" i="19"/>
  <c r="O73" i="11"/>
  <c r="S73" i="11"/>
  <c r="G73" i="11"/>
  <c r="T65" i="28"/>
  <c r="P65" i="28"/>
  <c r="T86" i="25"/>
  <c r="P86" i="25"/>
  <c r="T64" i="12"/>
  <c r="P64" i="12"/>
  <c r="T11" i="12"/>
  <c r="P11" i="12"/>
  <c r="P45" i="12"/>
  <c r="T45" i="12"/>
  <c r="T62" i="12"/>
  <c r="P62" i="12"/>
  <c r="T17" i="12"/>
  <c r="P17" i="12"/>
  <c r="T50" i="12"/>
  <c r="P50" i="12"/>
  <c r="P60" i="23"/>
  <c r="T60" i="23"/>
  <c r="P41" i="23"/>
  <c r="T41" i="23"/>
  <c r="P55" i="23"/>
  <c r="T55" i="23"/>
  <c r="T29" i="9"/>
  <c r="P29" i="9"/>
  <c r="P18" i="9"/>
  <c r="T18" i="9"/>
  <c r="P44" i="9"/>
  <c r="T44" i="9"/>
  <c r="S72" i="22"/>
  <c r="O72" i="22"/>
  <c r="G72" i="22"/>
  <c r="P67" i="4"/>
  <c r="T67" i="4"/>
  <c r="S79" i="1"/>
  <c r="O79" i="1"/>
  <c r="P14" i="14"/>
  <c r="T14" i="14"/>
  <c r="P66" i="13"/>
  <c r="T66" i="13"/>
  <c r="P26" i="13"/>
  <c r="T26" i="13"/>
  <c r="T12" i="13"/>
  <c r="P12" i="13"/>
  <c r="S16" i="1"/>
  <c r="O16" i="1"/>
  <c r="P12" i="22"/>
  <c r="T12" i="22"/>
  <c r="P46" i="22"/>
  <c r="T46" i="22"/>
  <c r="P32" i="22"/>
  <c r="T32" i="22"/>
  <c r="T21" i="19"/>
  <c r="P21" i="19"/>
  <c r="T58" i="19"/>
  <c r="P58" i="19"/>
  <c r="O55" i="1"/>
  <c r="S55" i="1"/>
  <c r="P36" i="15"/>
  <c r="T36" i="15"/>
  <c r="S72" i="19"/>
  <c r="O72" i="19"/>
  <c r="G72" i="19"/>
  <c r="S71" i="19"/>
  <c r="O71" i="19"/>
  <c r="G71" i="19"/>
  <c r="T65" i="25"/>
  <c r="P65" i="25"/>
  <c r="T36" i="25"/>
  <c r="P36" i="25"/>
  <c r="P46" i="12"/>
  <c r="T46" i="12"/>
  <c r="P53" i="12"/>
  <c r="T53" i="12"/>
  <c r="P38" i="23"/>
  <c r="T38" i="23"/>
  <c r="P53" i="23"/>
  <c r="T53" i="23"/>
  <c r="O73" i="13"/>
  <c r="S73" i="13"/>
  <c r="G73" i="13"/>
  <c r="P21" i="16"/>
  <c r="T21" i="16"/>
  <c r="P32" i="16"/>
  <c r="T32" i="16"/>
  <c r="T36" i="16"/>
  <c r="P36" i="16"/>
  <c r="T40" i="9"/>
  <c r="P40" i="9"/>
  <c r="O71" i="16"/>
  <c r="S71" i="16"/>
  <c r="G71" i="16"/>
  <c r="V26" i="1"/>
  <c r="V83" i="1"/>
  <c r="V56" i="1"/>
  <c r="V17" i="1"/>
  <c r="T77" i="4"/>
  <c r="P77" i="4"/>
  <c r="V24" i="1"/>
  <c r="U71" i="1"/>
  <c r="T20" i="14"/>
  <c r="P20" i="14"/>
  <c r="T33" i="11"/>
  <c r="P33" i="11"/>
  <c r="T51" i="11"/>
  <c r="P51" i="11"/>
  <c r="P61" i="22"/>
  <c r="T61" i="22"/>
  <c r="T23" i="19"/>
  <c r="P23" i="19"/>
  <c r="P53" i="19"/>
  <c r="T53" i="19"/>
  <c r="T18" i="26"/>
  <c r="P18" i="26"/>
  <c r="P32" i="26"/>
  <c r="T32" i="26"/>
  <c r="P12" i="26"/>
  <c r="T12" i="26"/>
  <c r="P19" i="25"/>
  <c r="T19" i="25"/>
  <c r="P10" i="25"/>
  <c r="T10" i="25"/>
  <c r="T35" i="27"/>
  <c r="P35" i="27"/>
  <c r="T14" i="27"/>
  <c r="P14" i="27"/>
  <c r="T58" i="27"/>
  <c r="P58" i="27"/>
  <c r="T56" i="12"/>
  <c r="P56" i="12"/>
  <c r="P32" i="23"/>
  <c r="T32" i="23"/>
  <c r="T20" i="23"/>
  <c r="P20" i="23"/>
  <c r="G39" i="4"/>
  <c r="N39" i="4"/>
  <c r="R39" i="4"/>
  <c r="U39" i="1" s="1"/>
  <c r="T18" i="17"/>
  <c r="P18" i="17"/>
  <c r="S77" i="28"/>
  <c r="O77" i="28"/>
  <c r="G77" i="28"/>
  <c r="T12" i="14"/>
  <c r="P12" i="14"/>
  <c r="T50" i="14"/>
  <c r="P50" i="14"/>
  <c r="T63" i="13"/>
  <c r="P63" i="13"/>
  <c r="P40" i="13"/>
  <c r="T40" i="13"/>
  <c r="T79" i="11"/>
  <c r="P79" i="11"/>
  <c r="P85" i="11"/>
  <c r="T85" i="11"/>
  <c r="T23" i="11"/>
  <c r="P23" i="11"/>
  <c r="P34" i="11"/>
  <c r="T34" i="11"/>
  <c r="P26" i="11"/>
  <c r="T26" i="11"/>
  <c r="T14" i="10"/>
  <c r="P14" i="10"/>
  <c r="P5" i="22"/>
  <c r="T5" i="22"/>
  <c r="T42" i="26"/>
  <c r="P42" i="26"/>
  <c r="P16" i="26"/>
  <c r="T16" i="26"/>
  <c r="P53" i="26"/>
  <c r="T53" i="26"/>
  <c r="P26" i="15"/>
  <c r="T26" i="15"/>
  <c r="T22" i="15"/>
  <c r="P22" i="15"/>
  <c r="T18" i="15"/>
  <c r="P18" i="15"/>
  <c r="S7" i="1"/>
  <c r="O7" i="1"/>
  <c r="P35" i="28"/>
  <c r="T35" i="28"/>
  <c r="T32" i="28"/>
  <c r="P32" i="28"/>
  <c r="P25" i="28"/>
  <c r="T25" i="28"/>
  <c r="T5" i="25"/>
  <c r="P5" i="25"/>
  <c r="O81" i="1"/>
  <c r="S81" i="1"/>
  <c r="S75" i="24"/>
  <c r="O75" i="24"/>
  <c r="G75" i="24"/>
  <c r="P18" i="16"/>
  <c r="T18" i="16"/>
  <c r="T67" i="16"/>
  <c r="P67" i="16"/>
  <c r="P57" i="16"/>
  <c r="T57" i="16"/>
  <c r="P85" i="18"/>
  <c r="T85" i="18"/>
  <c r="G46" i="4"/>
  <c r="R46" i="4"/>
  <c r="U46" i="1" s="1"/>
  <c r="N46" i="4"/>
  <c r="R44" i="4"/>
  <c r="U44" i="1" s="1"/>
  <c r="G44" i="4"/>
  <c r="N44" i="4"/>
  <c r="T44" i="17"/>
  <c r="P44" i="17"/>
  <c r="P84" i="17"/>
  <c r="T84" i="17"/>
  <c r="P22" i="17"/>
  <c r="T22" i="17"/>
  <c r="S77" i="11"/>
  <c r="O77" i="11"/>
  <c r="G77" i="11"/>
  <c r="P22" i="11"/>
  <c r="T22" i="11"/>
  <c r="O72" i="14"/>
  <c r="S72" i="14"/>
  <c r="G72" i="14"/>
  <c r="P62" i="22"/>
  <c r="T62" i="22"/>
  <c r="T25" i="22"/>
  <c r="P25" i="22"/>
  <c r="P31" i="26"/>
  <c r="T31" i="26"/>
  <c r="T83" i="26"/>
  <c r="P83" i="26"/>
  <c r="P69" i="26"/>
  <c r="T69" i="26"/>
  <c r="P9" i="15"/>
  <c r="T9" i="15"/>
  <c r="P37" i="26"/>
  <c r="T37" i="26"/>
  <c r="T46" i="28"/>
  <c r="P46" i="28"/>
  <c r="T28" i="28"/>
  <c r="P28" i="28"/>
  <c r="S86" i="1"/>
  <c r="O86" i="1"/>
  <c r="S74" i="27"/>
  <c r="O74" i="27"/>
  <c r="G74" i="27"/>
  <c r="T21" i="27"/>
  <c r="P21" i="27"/>
  <c r="P66" i="27"/>
  <c r="T66" i="27"/>
  <c r="T20" i="27"/>
  <c r="P20" i="27"/>
  <c r="O77" i="13"/>
  <c r="S77" i="13"/>
  <c r="G77" i="13"/>
  <c r="P81" i="24"/>
  <c r="T81" i="24"/>
  <c r="P63" i="24"/>
  <c r="T63" i="24"/>
  <c r="T44" i="24"/>
  <c r="P44" i="24"/>
  <c r="P47" i="24"/>
  <c r="T47" i="24"/>
  <c r="P25" i="16"/>
  <c r="T25" i="16"/>
  <c r="T28" i="16"/>
  <c r="P28" i="16"/>
  <c r="P56" i="16"/>
  <c r="T56" i="16"/>
  <c r="U27" i="1"/>
  <c r="U33" i="1"/>
  <c r="P35" i="11"/>
  <c r="T35" i="11"/>
  <c r="P39" i="11"/>
  <c r="T39" i="11"/>
  <c r="T47" i="11"/>
  <c r="P47" i="11"/>
  <c r="P56" i="11"/>
  <c r="T56" i="11"/>
  <c r="T25" i="10"/>
  <c r="P25" i="10"/>
  <c r="P24" i="26"/>
  <c r="T24" i="26"/>
  <c r="T9" i="26"/>
  <c r="P9" i="26"/>
  <c r="P52" i="26"/>
  <c r="T52" i="26"/>
  <c r="T10" i="15"/>
  <c r="P10" i="15"/>
  <c r="P21" i="28"/>
  <c r="T21" i="28"/>
  <c r="P22" i="28"/>
  <c r="T22" i="28"/>
  <c r="P51" i="28"/>
  <c r="T51" i="28"/>
  <c r="P32" i="27"/>
  <c r="T32" i="27"/>
  <c r="P49" i="27"/>
  <c r="T49" i="27"/>
  <c r="T12" i="9"/>
  <c r="P12" i="9"/>
  <c r="T46" i="18"/>
  <c r="P46" i="18"/>
  <c r="T82" i="18"/>
  <c r="P82" i="18"/>
  <c r="P9" i="18"/>
  <c r="T9" i="18"/>
  <c r="T52" i="18"/>
  <c r="P52" i="18"/>
  <c r="P47" i="4"/>
  <c r="T47" i="4"/>
  <c r="U79" i="1"/>
  <c r="U40" i="1"/>
  <c r="T28" i="17"/>
  <c r="P28" i="17"/>
  <c r="P15" i="17"/>
  <c r="T15" i="17"/>
  <c r="T35" i="17"/>
  <c r="P35" i="17"/>
  <c r="O25" i="1"/>
  <c r="S25" i="1"/>
  <c r="G21" i="1"/>
  <c r="N21" i="1"/>
  <c r="R21" i="1"/>
  <c r="R34" i="1"/>
  <c r="G34" i="1"/>
  <c r="N34" i="1"/>
  <c r="N36" i="1"/>
  <c r="G36" i="1"/>
  <c r="R36" i="1"/>
  <c r="N45" i="1"/>
  <c r="G45" i="1"/>
  <c r="R45" i="1"/>
  <c r="G8" i="1"/>
  <c r="N8" i="1"/>
  <c r="R8" i="1"/>
  <c r="N82" i="1"/>
  <c r="R82" i="1"/>
  <c r="G82" i="1"/>
  <c r="N84" i="1"/>
  <c r="R84" i="1"/>
  <c r="G84" i="1"/>
  <c r="R78" i="1"/>
  <c r="N78" i="1"/>
  <c r="G78" i="1"/>
  <c r="R53" i="1"/>
  <c r="N53" i="1"/>
  <c r="G53" i="1"/>
  <c r="R24" i="1"/>
  <c r="N24" i="1"/>
  <c r="G24" i="1"/>
  <c r="G61" i="1"/>
  <c r="R61" i="1"/>
  <c r="N61" i="1"/>
  <c r="R17" i="1"/>
  <c r="G17" i="1"/>
  <c r="N17" i="1"/>
  <c r="G52" i="1"/>
  <c r="N52" i="1"/>
  <c r="R52" i="1"/>
  <c r="G5" i="1"/>
  <c r="R5" i="1"/>
  <c r="N5" i="1"/>
  <c r="G39" i="1"/>
  <c r="N39" i="1"/>
  <c r="R39" i="1"/>
  <c r="N48" i="1"/>
  <c r="G48" i="1"/>
  <c r="R48" i="1"/>
  <c r="V51" i="1"/>
  <c r="V80" i="1"/>
  <c r="V61" i="1"/>
  <c r="P70" i="4"/>
  <c r="T70" i="4"/>
  <c r="S77" i="17"/>
  <c r="O77" i="17"/>
  <c r="G77" i="17"/>
  <c r="S74" i="18"/>
  <c r="O74" i="18"/>
  <c r="G74" i="18"/>
  <c r="S70" i="23"/>
  <c r="O70" i="23"/>
  <c r="G70" i="23"/>
  <c r="O73" i="27"/>
  <c r="S73" i="27"/>
  <c r="G73" i="27"/>
  <c r="O76" i="9"/>
  <c r="S76" i="9"/>
  <c r="G76" i="9"/>
  <c r="O74" i="25"/>
  <c r="S74" i="25"/>
  <c r="G74" i="25"/>
  <c r="O73" i="22"/>
  <c r="S73" i="22"/>
  <c r="G73" i="22"/>
  <c r="P42" i="13"/>
  <c r="T42" i="13"/>
  <c r="P21" i="10"/>
  <c r="T21" i="10"/>
  <c r="P86" i="10"/>
  <c r="T86" i="10"/>
  <c r="T28" i="15"/>
  <c r="P28" i="15"/>
  <c r="P33" i="15"/>
  <c r="T33" i="15"/>
  <c r="P49" i="15"/>
  <c r="T49" i="15"/>
  <c r="P7" i="28"/>
  <c r="T7" i="28"/>
  <c r="T40" i="28"/>
  <c r="P40" i="28"/>
  <c r="T81" i="28"/>
  <c r="P81" i="28"/>
  <c r="P49" i="28"/>
  <c r="T49" i="28"/>
  <c r="T41" i="24"/>
  <c r="P41" i="24"/>
  <c r="P66" i="16"/>
  <c r="T66" i="16"/>
  <c r="P44" i="16"/>
  <c r="T44" i="16"/>
  <c r="P80" i="16"/>
  <c r="T80" i="16"/>
  <c r="G8" i="9"/>
  <c r="R8" i="9"/>
  <c r="N8" i="9"/>
  <c r="T7" i="9"/>
  <c r="P7" i="9"/>
  <c r="P56" i="9"/>
  <c r="T56" i="9"/>
  <c r="T51" i="9"/>
  <c r="P51" i="9"/>
  <c r="T20" i="18"/>
  <c r="P20" i="18"/>
  <c r="T79" i="18"/>
  <c r="P79" i="18"/>
  <c r="R57" i="4"/>
  <c r="U57" i="1" s="1"/>
  <c r="G57" i="4"/>
  <c r="N57" i="4"/>
  <c r="S84" i="1"/>
  <c r="O84" i="1"/>
  <c r="P32" i="19"/>
  <c r="T32" i="19"/>
  <c r="T7" i="19"/>
  <c r="P7" i="19"/>
  <c r="P85" i="26"/>
  <c r="T85" i="26"/>
  <c r="T60" i="25"/>
  <c r="P60" i="25"/>
  <c r="P65" i="27"/>
  <c r="T65" i="27"/>
  <c r="P42" i="27"/>
  <c r="T42" i="27"/>
  <c r="T48" i="27"/>
  <c r="P48" i="27"/>
  <c r="P40" i="24"/>
  <c r="T40" i="24"/>
  <c r="T18" i="24"/>
  <c r="P18" i="24"/>
  <c r="T49" i="9"/>
  <c r="P49" i="9"/>
  <c r="R22" i="4"/>
  <c r="U22" i="1" s="1"/>
  <c r="G22" i="4"/>
  <c r="N22" i="4"/>
  <c r="T84" i="14"/>
  <c r="P84" i="14"/>
  <c r="T28" i="14"/>
  <c r="P28" i="14"/>
  <c r="P39" i="10"/>
  <c r="T39" i="10"/>
  <c r="T36" i="19"/>
  <c r="P36" i="19"/>
  <c r="T30" i="19"/>
  <c r="P30" i="19"/>
  <c r="P42" i="28"/>
  <c r="T42" i="28"/>
  <c r="P83" i="25"/>
  <c r="T83" i="25"/>
  <c r="P68" i="25"/>
  <c r="T68" i="25"/>
  <c r="T44" i="25"/>
  <c r="P44" i="25"/>
  <c r="P80" i="25"/>
  <c r="T80" i="25"/>
  <c r="P7" i="12"/>
  <c r="T7" i="12"/>
  <c r="T80" i="12"/>
  <c r="P80" i="12"/>
  <c r="T37" i="12"/>
  <c r="P37" i="12"/>
  <c r="P18" i="12"/>
  <c r="T18" i="12"/>
  <c r="P49" i="12"/>
  <c r="T49" i="12"/>
  <c r="T40" i="23"/>
  <c r="P40" i="23"/>
  <c r="T59" i="23"/>
  <c r="P59" i="23"/>
  <c r="P13" i="23"/>
  <c r="T13" i="23"/>
  <c r="O76" i="22"/>
  <c r="S76" i="22"/>
  <c r="G76" i="22"/>
  <c r="T30" i="9"/>
  <c r="P30" i="9"/>
  <c r="T57" i="9"/>
  <c r="P57" i="9"/>
  <c r="T30" i="18"/>
  <c r="P30" i="18"/>
  <c r="P65" i="18"/>
  <c r="T65" i="18"/>
  <c r="T57" i="18"/>
  <c r="P57" i="18"/>
  <c r="T54" i="18"/>
  <c r="P54" i="18"/>
  <c r="P54" i="4"/>
  <c r="T54" i="4"/>
  <c r="T80" i="14"/>
  <c r="P80" i="14"/>
  <c r="T26" i="14"/>
  <c r="P26" i="14"/>
  <c r="P8" i="13"/>
  <c r="T8" i="13"/>
  <c r="P17" i="13"/>
  <c r="T17" i="13"/>
  <c r="T34" i="13"/>
  <c r="P34" i="13"/>
  <c r="P5" i="13"/>
  <c r="T5" i="13"/>
  <c r="T69" i="10"/>
  <c r="P69" i="10"/>
  <c r="P48" i="10"/>
  <c r="T48" i="10"/>
  <c r="T34" i="22"/>
  <c r="P34" i="22"/>
  <c r="P57" i="22"/>
  <c r="T57" i="22"/>
  <c r="P63" i="19"/>
  <c r="T63" i="19"/>
  <c r="P84" i="19"/>
  <c r="T84" i="19"/>
  <c r="O54" i="1"/>
  <c r="S54" i="1"/>
  <c r="P66" i="25"/>
  <c r="T66" i="25"/>
  <c r="P47" i="12"/>
  <c r="T47" i="12"/>
  <c r="T10" i="12"/>
  <c r="P10" i="12"/>
  <c r="T14" i="12"/>
  <c r="P14" i="12"/>
  <c r="T44" i="23"/>
  <c r="P44" i="23"/>
  <c r="T8" i="23"/>
  <c r="P8" i="23"/>
  <c r="P47" i="16"/>
  <c r="T47" i="16"/>
  <c r="T48" i="16"/>
  <c r="P48" i="16"/>
  <c r="O77" i="22"/>
  <c r="S77" i="22"/>
  <c r="G77" i="22"/>
  <c r="O74" i="11"/>
  <c r="S74" i="11"/>
  <c r="G74" i="11"/>
  <c r="U82" i="1"/>
  <c r="T53" i="4"/>
  <c r="P53" i="4"/>
  <c r="V50" i="1"/>
  <c r="V55" i="1"/>
  <c r="V9" i="1"/>
  <c r="V52" i="1"/>
  <c r="V48" i="1"/>
  <c r="V65" i="1"/>
  <c r="V78" i="1"/>
  <c r="N58" i="18"/>
  <c r="G58" i="18"/>
  <c r="R58" i="18"/>
  <c r="O70" i="24"/>
  <c r="S70" i="24"/>
  <c r="G70" i="24"/>
  <c r="S77" i="9"/>
  <c r="O77" i="9"/>
  <c r="G77" i="9"/>
  <c r="O77" i="25"/>
  <c r="S77" i="25"/>
  <c r="G77" i="25"/>
  <c r="S75" i="18"/>
  <c r="O75" i="18"/>
  <c r="G75" i="18"/>
  <c r="O77" i="24"/>
  <c r="S77" i="24"/>
  <c r="G77" i="24"/>
  <c r="O76" i="25"/>
  <c r="S76" i="25"/>
  <c r="G76" i="25"/>
  <c r="S70" i="10"/>
  <c r="O70" i="10"/>
  <c r="G70" i="10"/>
  <c r="T84" i="13"/>
  <c r="P84" i="13"/>
  <c r="T67" i="11"/>
  <c r="P67" i="11"/>
  <c r="P46" i="11"/>
  <c r="T46" i="11"/>
  <c r="P18" i="22"/>
  <c r="T18" i="22"/>
  <c r="P80" i="22"/>
  <c r="T80" i="22"/>
  <c r="P17" i="22"/>
  <c r="T17" i="22"/>
  <c r="T39" i="19"/>
  <c r="P39" i="19"/>
  <c r="T59" i="19"/>
  <c r="P59" i="19"/>
  <c r="T10" i="26"/>
  <c r="P10" i="26"/>
  <c r="T26" i="26"/>
  <c r="P26" i="26"/>
  <c r="S77" i="19"/>
  <c r="O77" i="19"/>
  <c r="G77" i="19"/>
  <c r="S57" i="1"/>
  <c r="O57" i="1"/>
  <c r="P78" i="25"/>
  <c r="T78" i="25"/>
  <c r="P16" i="25"/>
  <c r="T16" i="25"/>
  <c r="T83" i="27"/>
  <c r="P83" i="27"/>
  <c r="T52" i="27"/>
  <c r="P52" i="27"/>
  <c r="P50" i="27"/>
  <c r="T50" i="27"/>
  <c r="P31" i="12"/>
  <c r="T31" i="12"/>
  <c r="T17" i="23"/>
  <c r="P17" i="23"/>
  <c r="P31" i="23"/>
  <c r="T31" i="23"/>
  <c r="T10" i="23"/>
  <c r="P10" i="23"/>
  <c r="S77" i="12"/>
  <c r="O77" i="12"/>
  <c r="G77" i="12"/>
  <c r="R38" i="4"/>
  <c r="U38" i="1" s="1"/>
  <c r="N38" i="4"/>
  <c r="G38" i="4"/>
  <c r="T61" i="17"/>
  <c r="P61" i="17"/>
  <c r="T58" i="17"/>
  <c r="P58" i="17"/>
  <c r="S30" i="1"/>
  <c r="O30" i="1"/>
  <c r="O70" i="12"/>
  <c r="S70" i="12"/>
  <c r="G70" i="12"/>
  <c r="T21" i="13"/>
  <c r="P21" i="13"/>
  <c r="T83" i="13"/>
  <c r="P83" i="13"/>
  <c r="T46" i="13"/>
  <c r="P46" i="13"/>
  <c r="P49" i="13"/>
  <c r="T49" i="13"/>
  <c r="P41" i="11"/>
  <c r="T41" i="11"/>
  <c r="P13" i="11"/>
  <c r="T13" i="11"/>
  <c r="P24" i="11"/>
  <c r="T24" i="11"/>
  <c r="T13" i="10"/>
  <c r="P13" i="10"/>
  <c r="T47" i="10"/>
  <c r="P47" i="10"/>
  <c r="P66" i="10"/>
  <c r="T66" i="10"/>
  <c r="T19" i="26"/>
  <c r="P19" i="26"/>
  <c r="P27" i="15"/>
  <c r="T27" i="15"/>
  <c r="P50" i="28"/>
  <c r="T50" i="28"/>
  <c r="T83" i="12"/>
  <c r="P83" i="12"/>
  <c r="T22" i="12"/>
  <c r="P22" i="12"/>
  <c r="T40" i="12"/>
  <c r="P40" i="12"/>
  <c r="P51" i="12"/>
  <c r="T51" i="12"/>
  <c r="T25" i="23"/>
  <c r="P25" i="23"/>
  <c r="O27" i="1"/>
  <c r="S27" i="1"/>
  <c r="T86" i="16"/>
  <c r="P86" i="16"/>
  <c r="S76" i="18"/>
  <c r="O76" i="18"/>
  <c r="G76" i="18"/>
  <c r="P35" i="18"/>
  <c r="T35" i="18"/>
  <c r="G17" i="4"/>
  <c r="R17" i="4"/>
  <c r="U17" i="1" s="1"/>
  <c r="N17" i="4"/>
  <c r="P16" i="17"/>
  <c r="T16" i="17"/>
  <c r="P63" i="17"/>
  <c r="T63" i="17"/>
  <c r="T6" i="11"/>
  <c r="P6" i="11"/>
  <c r="P57" i="11"/>
  <c r="T57" i="11"/>
  <c r="P36" i="22"/>
  <c r="T36" i="22"/>
  <c r="P10" i="22"/>
  <c r="T10" i="22"/>
  <c r="P21" i="22"/>
  <c r="T21" i="22"/>
  <c r="T25" i="26"/>
  <c r="P25" i="26"/>
  <c r="P12" i="15"/>
  <c r="T12" i="15"/>
  <c r="T51" i="15"/>
  <c r="P51" i="15"/>
  <c r="P34" i="28"/>
  <c r="T34" i="28"/>
  <c r="P57" i="28"/>
  <c r="T57" i="28"/>
  <c r="P81" i="27"/>
  <c r="T81" i="27"/>
  <c r="T43" i="27"/>
  <c r="P43" i="27"/>
  <c r="T19" i="24"/>
  <c r="P19" i="24"/>
  <c r="T58" i="16"/>
  <c r="P58" i="16"/>
  <c r="T36" i="4"/>
  <c r="P36" i="4"/>
  <c r="U60" i="1"/>
  <c r="P65" i="4"/>
  <c r="T65" i="4"/>
  <c r="T10" i="17"/>
  <c r="P10" i="17"/>
  <c r="P13" i="17"/>
  <c r="T13" i="17"/>
  <c r="T82" i="17"/>
  <c r="P82" i="17"/>
  <c r="T55" i="17"/>
  <c r="P55" i="17"/>
  <c r="T69" i="11"/>
  <c r="P69" i="11"/>
  <c r="P31" i="11"/>
  <c r="T31" i="11"/>
  <c r="P84" i="11"/>
  <c r="T84" i="11"/>
  <c r="T44" i="10"/>
  <c r="P44" i="10"/>
  <c r="P82" i="26"/>
  <c r="T82" i="26"/>
  <c r="T79" i="26"/>
  <c r="P79" i="26"/>
  <c r="P68" i="26"/>
  <c r="T68" i="26"/>
  <c r="P7" i="26"/>
  <c r="T7" i="26"/>
  <c r="P62" i="26"/>
  <c r="T62" i="26"/>
  <c r="P17" i="26"/>
  <c r="T17" i="26"/>
  <c r="T35" i="15"/>
  <c r="P35" i="15"/>
  <c r="T17" i="28"/>
  <c r="P17" i="28"/>
  <c r="T48" i="28"/>
  <c r="P48" i="28"/>
  <c r="P79" i="27"/>
  <c r="T79" i="27"/>
  <c r="P9" i="24"/>
  <c r="T9" i="24"/>
  <c r="T82" i="24"/>
  <c r="P82" i="24"/>
  <c r="O35" i="1"/>
  <c r="S35" i="1"/>
  <c r="P53" i="9"/>
  <c r="T53" i="9"/>
  <c r="P6" i="18"/>
  <c r="T6" i="18"/>
  <c r="P32" i="18"/>
  <c r="T32" i="18"/>
  <c r="P44" i="18"/>
  <c r="T44" i="18"/>
  <c r="T16" i="18"/>
  <c r="P16" i="18"/>
  <c r="T50" i="18"/>
  <c r="P50" i="18"/>
  <c r="U64" i="1"/>
  <c r="P6" i="17"/>
  <c r="T6" i="17"/>
  <c r="P32" i="17"/>
  <c r="T32" i="17"/>
  <c r="T56" i="17"/>
  <c r="P56" i="17"/>
  <c r="V15" i="1"/>
  <c r="P74" i="15"/>
  <c r="T74" i="15"/>
  <c r="V16" i="1"/>
  <c r="V43" i="1"/>
  <c r="V18" i="1"/>
  <c r="T5" i="14"/>
  <c r="P5" i="14"/>
  <c r="T27" i="14"/>
  <c r="P27" i="14"/>
  <c r="P30" i="13"/>
  <c r="T30" i="13"/>
  <c r="T79" i="13"/>
  <c r="P79" i="13"/>
  <c r="P39" i="13"/>
  <c r="T39" i="13"/>
  <c r="T13" i="13"/>
  <c r="P13" i="13"/>
  <c r="S73" i="26"/>
  <c r="O73" i="26"/>
  <c r="G73" i="26"/>
  <c r="P42" i="10"/>
  <c r="T42" i="10"/>
  <c r="P12" i="10"/>
  <c r="T12" i="10"/>
  <c r="P62" i="10"/>
  <c r="T62" i="10"/>
  <c r="T10" i="10"/>
  <c r="P10" i="10"/>
  <c r="S74" i="19"/>
  <c r="O74" i="19"/>
  <c r="G74" i="19"/>
  <c r="P41" i="15"/>
  <c r="T41" i="15"/>
  <c r="T62" i="15"/>
  <c r="P62" i="15"/>
  <c r="T16" i="15"/>
  <c r="P16" i="15"/>
  <c r="P19" i="28"/>
  <c r="T19" i="28"/>
  <c r="P27" i="28"/>
  <c r="T27" i="28"/>
  <c r="T78" i="28"/>
  <c r="P78" i="28"/>
  <c r="P17" i="16"/>
  <c r="T17" i="16"/>
  <c r="T11" i="16"/>
  <c r="P11" i="16"/>
  <c r="T60" i="16"/>
  <c r="P60" i="16"/>
  <c r="P34" i="16"/>
  <c r="T34" i="16"/>
  <c r="T49" i="16"/>
  <c r="P49" i="16"/>
  <c r="P64" i="9"/>
  <c r="T64" i="9"/>
  <c r="P65" i="9"/>
  <c r="T65" i="9"/>
  <c r="T48" i="9"/>
  <c r="P48" i="9"/>
  <c r="P28" i="18"/>
  <c r="T28" i="18"/>
  <c r="O74" i="14"/>
  <c r="S74" i="14"/>
  <c r="G74" i="14"/>
  <c r="G83" i="4"/>
  <c r="N83" i="4"/>
  <c r="R83" i="4"/>
  <c r="U83" i="1" s="1"/>
  <c r="S71" i="17"/>
  <c r="O71" i="17"/>
  <c r="G71" i="17"/>
  <c r="O38" i="1"/>
  <c r="S38" i="1"/>
  <c r="O44" i="1"/>
  <c r="S44" i="1"/>
  <c r="O49" i="1"/>
  <c r="S49" i="1"/>
  <c r="P26" i="22"/>
  <c r="T26" i="22"/>
  <c r="T37" i="22"/>
  <c r="P37" i="22"/>
  <c r="P63" i="22"/>
  <c r="T63" i="22"/>
  <c r="P38" i="19"/>
  <c r="T38" i="19"/>
  <c r="P45" i="19"/>
  <c r="T45" i="19"/>
  <c r="P5" i="19"/>
  <c r="T5" i="19"/>
  <c r="P86" i="15"/>
  <c r="T86" i="15"/>
  <c r="P68" i="27"/>
  <c r="T68" i="27"/>
  <c r="P54" i="27"/>
  <c r="T54" i="27"/>
  <c r="P25" i="24"/>
  <c r="T25" i="24"/>
  <c r="P17" i="24"/>
  <c r="T17" i="24"/>
  <c r="T59" i="24"/>
  <c r="P59" i="24"/>
  <c r="T25" i="9"/>
  <c r="P25" i="9"/>
  <c r="P33" i="9"/>
  <c r="T33" i="9"/>
  <c r="P24" i="9"/>
  <c r="T24" i="9"/>
  <c r="T42" i="9"/>
  <c r="P42" i="9"/>
  <c r="R12" i="4"/>
  <c r="U12" i="1" s="1"/>
  <c r="G12" i="4"/>
  <c r="N12" i="4"/>
  <c r="T82" i="14"/>
  <c r="P82" i="14"/>
  <c r="T25" i="14"/>
  <c r="P25" i="14"/>
  <c r="T57" i="14"/>
  <c r="P57" i="14"/>
  <c r="T20" i="13"/>
  <c r="P20" i="13"/>
  <c r="T67" i="10"/>
  <c r="P67" i="10"/>
  <c r="P29" i="10"/>
  <c r="T29" i="10"/>
  <c r="P43" i="10"/>
  <c r="T43" i="10"/>
  <c r="T50" i="10"/>
  <c r="P50" i="10"/>
  <c r="P48" i="19"/>
  <c r="T48" i="19"/>
  <c r="S71" i="28"/>
  <c r="O71" i="28"/>
  <c r="G71" i="28"/>
  <c r="O74" i="13"/>
  <c r="S74" i="13"/>
  <c r="G74" i="13"/>
  <c r="T44" i="28"/>
  <c r="P44" i="28"/>
  <c r="P35" i="25"/>
  <c r="T35" i="25"/>
  <c r="T7" i="25"/>
  <c r="P7" i="25"/>
  <c r="T22" i="25"/>
  <c r="P22" i="25"/>
  <c r="T26" i="25"/>
  <c r="P26" i="25"/>
  <c r="P50" i="25"/>
  <c r="T50" i="25"/>
  <c r="P86" i="12"/>
  <c r="T86" i="12"/>
  <c r="P11" i="23"/>
  <c r="T11" i="23"/>
  <c r="T14" i="23"/>
  <c r="P14" i="23"/>
  <c r="T65" i="23"/>
  <c r="P65" i="23"/>
  <c r="P81" i="9"/>
  <c r="T81" i="9"/>
  <c r="T5" i="9"/>
  <c r="P5" i="9"/>
  <c r="P42" i="18"/>
  <c r="T42" i="18"/>
  <c r="P67" i="18"/>
  <c r="T67" i="18"/>
  <c r="P62" i="18"/>
  <c r="T62" i="18"/>
  <c r="P48" i="18"/>
  <c r="T48" i="18"/>
  <c r="N10" i="4"/>
  <c r="G10" i="4"/>
  <c r="R10" i="4"/>
  <c r="U10" i="1" s="1"/>
  <c r="G31" i="4"/>
  <c r="N31" i="4"/>
  <c r="R31" i="4"/>
  <c r="U31" i="1" s="1"/>
  <c r="P38" i="14"/>
  <c r="T38" i="14"/>
  <c r="P18" i="14"/>
  <c r="T18" i="14"/>
  <c r="T45" i="13"/>
  <c r="P45" i="13"/>
  <c r="T41" i="13"/>
  <c r="P41" i="13"/>
  <c r="P45" i="10"/>
  <c r="T45" i="10"/>
  <c r="T55" i="10"/>
  <c r="P55" i="10"/>
  <c r="T39" i="22"/>
  <c r="P39" i="22"/>
  <c r="P54" i="22"/>
  <c r="T54" i="22"/>
  <c r="P40" i="19"/>
  <c r="T40" i="19"/>
  <c r="P47" i="19"/>
  <c r="T47" i="19"/>
  <c r="P29" i="19"/>
  <c r="T29" i="19"/>
  <c r="P24" i="19"/>
  <c r="T24" i="19"/>
  <c r="T51" i="19"/>
  <c r="P51" i="19"/>
  <c r="T69" i="15"/>
  <c r="P69" i="15"/>
  <c r="P46" i="25"/>
  <c r="T46" i="25"/>
  <c r="P25" i="25"/>
  <c r="T25" i="25"/>
  <c r="P25" i="12"/>
  <c r="T25" i="12"/>
  <c r="P6" i="12"/>
  <c r="T6" i="12"/>
  <c r="T85" i="12"/>
  <c r="P85" i="12"/>
  <c r="T64" i="23"/>
  <c r="P64" i="23"/>
  <c r="P57" i="23"/>
  <c r="T57" i="23"/>
  <c r="T14" i="16"/>
  <c r="P14" i="16"/>
  <c r="T68" i="9"/>
  <c r="P68" i="9"/>
  <c r="P26" i="9"/>
  <c r="T26" i="9"/>
  <c r="U81" i="1"/>
  <c r="U85" i="1"/>
  <c r="T14" i="4"/>
  <c r="P14" i="4"/>
  <c r="U55" i="1"/>
  <c r="V5" i="1"/>
  <c r="V30" i="1"/>
  <c r="V54" i="1"/>
  <c r="V84" i="1"/>
  <c r="V11" i="1"/>
  <c r="V12" i="1"/>
  <c r="V49" i="1"/>
  <c r="V38" i="1"/>
  <c r="V27" i="1"/>
  <c r="U73" i="1"/>
  <c r="O71" i="24"/>
  <c r="S71" i="24"/>
  <c r="G71" i="24"/>
  <c r="S76" i="16"/>
  <c r="O76" i="16"/>
  <c r="G76" i="16"/>
  <c r="O77" i="4"/>
  <c r="S77" i="4"/>
  <c r="O71" i="4"/>
  <c r="S71" i="4"/>
  <c r="S77" i="26"/>
  <c r="O77" i="26"/>
  <c r="G77" i="26"/>
  <c r="O76" i="23"/>
  <c r="S76" i="23"/>
  <c r="G76" i="23"/>
  <c r="S70" i="11"/>
  <c r="O70" i="11"/>
  <c r="G70" i="11"/>
  <c r="T59" i="11"/>
  <c r="P59" i="11"/>
  <c r="T9" i="11"/>
  <c r="P9" i="11"/>
  <c r="P17" i="11"/>
  <c r="T17" i="11"/>
  <c r="P48" i="11"/>
  <c r="T48" i="11"/>
  <c r="T43" i="22"/>
  <c r="P43" i="22"/>
  <c r="P16" i="22"/>
  <c r="T16" i="22"/>
  <c r="P27" i="19"/>
  <c r="T27" i="19"/>
  <c r="P6" i="19"/>
  <c r="T6" i="19"/>
  <c r="P15" i="19"/>
  <c r="T15" i="19"/>
  <c r="T80" i="26"/>
  <c r="P80" i="26"/>
  <c r="P36" i="26"/>
  <c r="T36" i="26"/>
  <c r="T5" i="28"/>
  <c r="P5" i="28"/>
  <c r="P41" i="25"/>
  <c r="T41" i="25"/>
  <c r="T32" i="25"/>
  <c r="P32" i="25"/>
  <c r="P38" i="25"/>
  <c r="T38" i="25"/>
  <c r="T28" i="25"/>
  <c r="P28" i="25"/>
  <c r="T64" i="27"/>
  <c r="P64" i="27"/>
  <c r="T69" i="27"/>
  <c r="P69" i="27"/>
  <c r="P5" i="12"/>
  <c r="T5" i="12"/>
  <c r="T15" i="23"/>
  <c r="P15" i="23"/>
  <c r="P48" i="23"/>
  <c r="T48" i="23"/>
  <c r="S71" i="14"/>
  <c r="O71" i="14"/>
  <c r="G71" i="14"/>
  <c r="G63" i="4"/>
  <c r="R63" i="4"/>
  <c r="U63" i="1" s="1"/>
  <c r="N63" i="4"/>
  <c r="N48" i="4"/>
  <c r="R48" i="4"/>
  <c r="U48" i="1" s="1"/>
  <c r="G48" i="4"/>
  <c r="P34" i="17"/>
  <c r="T34" i="17"/>
  <c r="T38" i="17"/>
  <c r="P38" i="17"/>
  <c r="P7" i="17"/>
  <c r="T7" i="17"/>
  <c r="T29" i="17"/>
  <c r="P29" i="17"/>
  <c r="P80" i="17"/>
  <c r="T80" i="17"/>
  <c r="T17" i="14"/>
  <c r="P17" i="14"/>
  <c r="P86" i="13"/>
  <c r="T86" i="13"/>
  <c r="T20" i="11"/>
  <c r="P20" i="11"/>
  <c r="P49" i="11"/>
  <c r="T49" i="11"/>
  <c r="P68" i="10"/>
  <c r="T68" i="10"/>
  <c r="P46" i="10"/>
  <c r="T46" i="10"/>
  <c r="P6" i="10"/>
  <c r="T6" i="10"/>
  <c r="P58" i="10"/>
  <c r="T58" i="10"/>
  <c r="P60" i="26"/>
  <c r="T60" i="26"/>
  <c r="P86" i="26"/>
  <c r="T86" i="26"/>
  <c r="P14" i="15"/>
  <c r="T14" i="15"/>
  <c r="T64" i="15"/>
  <c r="P64" i="15"/>
  <c r="T6" i="28"/>
  <c r="P6" i="28"/>
  <c r="T69" i="28"/>
  <c r="P69" i="28"/>
  <c r="T20" i="28"/>
  <c r="P20" i="28"/>
  <c r="O74" i="22"/>
  <c r="S74" i="22"/>
  <c r="G74" i="22"/>
  <c r="O73" i="12"/>
  <c r="S73" i="12"/>
  <c r="G73" i="12"/>
  <c r="P38" i="12"/>
  <c r="T38" i="12"/>
  <c r="P34" i="12"/>
  <c r="T34" i="12"/>
  <c r="P79" i="23"/>
  <c r="T79" i="23"/>
  <c r="T37" i="23"/>
  <c r="P37" i="23"/>
  <c r="P86" i="23"/>
  <c r="T86" i="23"/>
  <c r="T56" i="23"/>
  <c r="P56" i="23"/>
  <c r="P79" i="16"/>
  <c r="T79" i="16"/>
  <c r="T43" i="16"/>
  <c r="P43" i="16"/>
  <c r="T60" i="18"/>
  <c r="P60" i="18"/>
  <c r="N59" i="4"/>
  <c r="G59" i="4"/>
  <c r="R59" i="4"/>
  <c r="U59" i="1" s="1"/>
  <c r="T83" i="17"/>
  <c r="P83" i="17"/>
  <c r="P26" i="17"/>
  <c r="T26" i="17"/>
  <c r="T46" i="17"/>
  <c r="P46" i="17"/>
  <c r="S74" i="17"/>
  <c r="O74" i="17"/>
  <c r="G74" i="17"/>
  <c r="S48" i="1"/>
  <c r="O48" i="1"/>
  <c r="T32" i="11"/>
  <c r="P32" i="11"/>
  <c r="P81" i="11"/>
  <c r="T81" i="11"/>
  <c r="P58" i="11"/>
  <c r="T58" i="11"/>
  <c r="P69" i="22"/>
  <c r="T69" i="22"/>
  <c r="T41" i="22"/>
  <c r="P41" i="22"/>
  <c r="P13" i="22"/>
  <c r="T13" i="22"/>
  <c r="P38" i="26"/>
  <c r="T38" i="26"/>
  <c r="T30" i="26"/>
  <c r="P30" i="26"/>
  <c r="P20" i="15"/>
  <c r="T20" i="15"/>
  <c r="P66" i="15"/>
  <c r="T66" i="15"/>
  <c r="P24" i="15"/>
  <c r="T24" i="15"/>
  <c r="T31" i="27"/>
  <c r="P31" i="27"/>
  <c r="T46" i="27"/>
  <c r="P46" i="27"/>
  <c r="T30" i="24"/>
  <c r="P30" i="24"/>
  <c r="T42" i="24"/>
  <c r="P42" i="24"/>
  <c r="S18" i="1"/>
  <c r="O18" i="1"/>
  <c r="T30" i="16"/>
  <c r="P30" i="16"/>
  <c r="P36" i="18"/>
  <c r="T36" i="18"/>
  <c r="S53" i="1"/>
  <c r="O53" i="1"/>
  <c r="S72" i="11"/>
  <c r="O72" i="11"/>
  <c r="G72" i="11"/>
  <c r="P33" i="4"/>
  <c r="T33" i="4"/>
  <c r="T81" i="17"/>
  <c r="P81" i="17"/>
  <c r="T67" i="17"/>
  <c r="P67" i="17"/>
  <c r="T54" i="17"/>
  <c r="P54" i="17"/>
  <c r="P5" i="17"/>
  <c r="T5" i="17"/>
  <c r="O39" i="1"/>
  <c r="S39" i="1"/>
  <c r="P5" i="11"/>
  <c r="T5" i="11"/>
  <c r="P44" i="11"/>
  <c r="T44" i="11"/>
  <c r="N8" i="10"/>
  <c r="G8" i="10"/>
  <c r="R8" i="10"/>
  <c r="U8" i="1" s="1"/>
  <c r="P83" i="10"/>
  <c r="T83" i="10"/>
  <c r="T22" i="10"/>
  <c r="P22" i="10"/>
  <c r="T27" i="10"/>
  <c r="P27" i="10"/>
  <c r="T78" i="26"/>
  <c r="P78" i="26"/>
  <c r="P68" i="15"/>
  <c r="T68" i="15"/>
  <c r="P40" i="15"/>
  <c r="T40" i="15"/>
  <c r="P14" i="28"/>
  <c r="T14" i="28"/>
  <c r="P39" i="27"/>
  <c r="T39" i="27"/>
  <c r="P41" i="27"/>
  <c r="T41" i="27"/>
  <c r="P12" i="24"/>
  <c r="T12" i="24"/>
  <c r="P54" i="24"/>
  <c r="T54" i="24"/>
  <c r="P52" i="9"/>
  <c r="T52" i="9"/>
  <c r="P78" i="18"/>
  <c r="T78" i="18"/>
  <c r="T9" i="4"/>
  <c r="P9" i="4"/>
  <c r="O36" i="1"/>
  <c r="S36" i="1"/>
  <c r="P41" i="17"/>
  <c r="T41" i="17"/>
  <c r="T64" i="17"/>
  <c r="P64" i="17"/>
  <c r="N69" i="1"/>
  <c r="R69" i="1"/>
  <c r="G69" i="1"/>
  <c r="R57" i="1"/>
  <c r="N57" i="1"/>
  <c r="G57" i="1"/>
  <c r="G22" i="1"/>
  <c r="N22" i="1"/>
  <c r="R22" i="1"/>
  <c r="R26" i="1"/>
  <c r="N26" i="1"/>
  <c r="G26" i="1"/>
  <c r="N32" i="1"/>
  <c r="G32" i="1"/>
  <c r="R32" i="1"/>
  <c r="N6" i="1"/>
  <c r="R6" i="1"/>
  <c r="G6" i="1"/>
  <c r="G43" i="1"/>
  <c r="N43" i="1"/>
  <c r="R43" i="1"/>
  <c r="G56" i="1"/>
  <c r="R56" i="1"/>
  <c r="N56" i="1"/>
  <c r="R37" i="1"/>
  <c r="G37" i="1"/>
  <c r="N37" i="1"/>
  <c r="N86" i="1"/>
  <c r="G86" i="1"/>
  <c r="R86" i="1"/>
  <c r="G33" i="1"/>
  <c r="R33" i="1"/>
  <c r="N33" i="1"/>
  <c r="G58" i="1"/>
  <c r="N58" i="1"/>
  <c r="R58" i="1"/>
  <c r="N66" i="1"/>
  <c r="G66" i="1"/>
  <c r="R66" i="1"/>
  <c r="N38" i="1"/>
  <c r="G38" i="1"/>
  <c r="R38" i="1"/>
  <c r="G23" i="1"/>
  <c r="R23" i="1"/>
  <c r="N23" i="1"/>
  <c r="N29" i="1"/>
  <c r="R29" i="1"/>
  <c r="G29" i="1"/>
  <c r="N25" i="1"/>
  <c r="G25" i="1"/>
  <c r="R25" i="1"/>
  <c r="N64" i="1"/>
  <c r="G64" i="1"/>
  <c r="R64" i="1"/>
  <c r="N49" i="1"/>
  <c r="R49" i="1"/>
  <c r="G49" i="1"/>
  <c r="N11" i="1"/>
  <c r="G11" i="1"/>
  <c r="R11" i="1"/>
  <c r="N12" i="1"/>
  <c r="R12" i="1"/>
  <c r="G12" i="1"/>
  <c r="G60" i="1"/>
  <c r="N60" i="1"/>
  <c r="R60" i="1"/>
  <c r="R65" i="1"/>
  <c r="G65" i="1"/>
  <c r="N65" i="1"/>
  <c r="G35" i="1"/>
  <c r="N35" i="1"/>
  <c r="R35" i="1"/>
  <c r="R81" i="1"/>
  <c r="N81" i="1"/>
  <c r="G81" i="1"/>
  <c r="G85" i="1"/>
  <c r="N85" i="1"/>
  <c r="R85" i="1"/>
  <c r="R14" i="1"/>
  <c r="G14" i="1"/>
  <c r="N14" i="1"/>
  <c r="N55" i="1"/>
  <c r="R55" i="1"/>
  <c r="G55" i="1"/>
  <c r="G10" i="1"/>
  <c r="R10" i="1"/>
  <c r="N10" i="1"/>
  <c r="V23" i="1"/>
  <c r="P11" i="14"/>
  <c r="T11" i="14"/>
  <c r="T64" i="13"/>
  <c r="P64" i="13"/>
  <c r="P33" i="13"/>
  <c r="T33" i="13"/>
  <c r="P82" i="10"/>
  <c r="T82" i="10"/>
  <c r="P16" i="10"/>
  <c r="T16" i="10"/>
  <c r="P7" i="10"/>
  <c r="T7" i="10"/>
  <c r="T51" i="10"/>
  <c r="P51" i="10"/>
  <c r="T78" i="15"/>
  <c r="P78" i="15"/>
  <c r="P84" i="15"/>
  <c r="T84" i="15"/>
  <c r="T80" i="15"/>
  <c r="P80" i="15"/>
  <c r="T57" i="15"/>
  <c r="P57" i="15"/>
  <c r="T68" i="28"/>
  <c r="P68" i="28"/>
  <c r="S85" i="1"/>
  <c r="O85" i="1"/>
  <c r="P24" i="12"/>
  <c r="T24" i="12"/>
  <c r="T21" i="24"/>
  <c r="P21" i="24"/>
  <c r="T39" i="24"/>
  <c r="P39" i="24"/>
  <c r="P85" i="9"/>
  <c r="T85" i="9"/>
  <c r="S74" i="12"/>
  <c r="O74" i="12"/>
  <c r="G74" i="12"/>
  <c r="T10" i="18"/>
  <c r="P10" i="18"/>
  <c r="P41" i="18"/>
  <c r="T41" i="18"/>
  <c r="T43" i="18"/>
  <c r="P43" i="18"/>
  <c r="P24" i="18"/>
  <c r="T24" i="18"/>
  <c r="G21" i="4"/>
  <c r="R21" i="4"/>
  <c r="U21" i="1" s="1"/>
  <c r="N21" i="4"/>
  <c r="O76" i="14"/>
  <c r="S76" i="14"/>
  <c r="G76" i="14"/>
  <c r="O23" i="1"/>
  <c r="S23" i="1"/>
  <c r="O46" i="1"/>
  <c r="S46" i="1"/>
  <c r="P9" i="22"/>
  <c r="T9" i="22"/>
  <c r="T68" i="19"/>
  <c r="P68" i="19"/>
  <c r="P85" i="19"/>
  <c r="T85" i="19"/>
  <c r="O12" i="1"/>
  <c r="S12" i="1"/>
  <c r="P13" i="25"/>
  <c r="T13" i="25"/>
  <c r="P34" i="25"/>
  <c r="T34" i="25"/>
  <c r="P82" i="25"/>
  <c r="T82" i="25"/>
  <c r="T55" i="25"/>
  <c r="P55" i="25"/>
  <c r="P18" i="27"/>
  <c r="T18" i="27"/>
  <c r="T16" i="27"/>
  <c r="P16" i="27"/>
  <c r="T86" i="24"/>
  <c r="P86" i="24"/>
  <c r="T28" i="24"/>
  <c r="P28" i="24"/>
  <c r="T51" i="24"/>
  <c r="P51" i="24"/>
  <c r="P15" i="9"/>
  <c r="T15" i="9"/>
  <c r="P45" i="9"/>
  <c r="T45" i="9"/>
  <c r="T84" i="10"/>
  <c r="P84" i="10"/>
  <c r="R80" i="4"/>
  <c r="U80" i="1" s="1"/>
  <c r="G80" i="4"/>
  <c r="N80" i="4"/>
  <c r="O14" i="1"/>
  <c r="S14" i="1"/>
  <c r="P78" i="14"/>
  <c r="T78" i="14"/>
  <c r="T68" i="14"/>
  <c r="P68" i="14"/>
  <c r="T56" i="14"/>
  <c r="P56" i="14"/>
  <c r="T51" i="14"/>
  <c r="P51" i="14"/>
  <c r="T78" i="13"/>
  <c r="P78" i="13"/>
  <c r="O65" i="1"/>
  <c r="S65" i="1"/>
  <c r="T31" i="10"/>
  <c r="P31" i="10"/>
  <c r="T23" i="10"/>
  <c r="P23" i="10"/>
  <c r="P25" i="19"/>
  <c r="T25" i="19"/>
  <c r="T35" i="19"/>
  <c r="P35" i="19"/>
  <c r="P50" i="19"/>
  <c r="T50" i="19"/>
  <c r="O76" i="28"/>
  <c r="S76" i="28"/>
  <c r="G76" i="28"/>
  <c r="T36" i="28"/>
  <c r="P36" i="28"/>
  <c r="P47" i="25"/>
  <c r="T47" i="25"/>
  <c r="P65" i="12"/>
  <c r="T65" i="12"/>
  <c r="P82" i="12"/>
  <c r="T82" i="12"/>
  <c r="P50" i="23"/>
  <c r="T50" i="23"/>
  <c r="T20" i="9"/>
  <c r="P20" i="9"/>
  <c r="P67" i="9"/>
  <c r="T67" i="9"/>
  <c r="P66" i="18"/>
  <c r="T66" i="18"/>
  <c r="T40" i="18"/>
  <c r="P40" i="18"/>
  <c r="T69" i="18"/>
  <c r="P69" i="18"/>
  <c r="U54" i="1"/>
  <c r="O83" i="1"/>
  <c r="S83" i="1"/>
  <c r="T83" i="14"/>
  <c r="P83" i="14"/>
  <c r="T13" i="14"/>
  <c r="P13" i="14"/>
  <c r="P48" i="14"/>
  <c r="T48" i="14"/>
  <c r="T56" i="13"/>
  <c r="P56" i="13"/>
  <c r="T5" i="10"/>
  <c r="P5" i="10"/>
  <c r="O9" i="1"/>
  <c r="S9" i="1"/>
  <c r="T37" i="25"/>
  <c r="P37" i="25"/>
  <c r="T42" i="25"/>
  <c r="P42" i="25"/>
  <c r="P43" i="25"/>
  <c r="T43" i="25"/>
  <c r="P19" i="12"/>
  <c r="T19" i="12"/>
  <c r="T23" i="23"/>
  <c r="P23" i="23"/>
  <c r="T78" i="23"/>
  <c r="P78" i="23"/>
  <c r="P84" i="23"/>
  <c r="T84" i="23"/>
  <c r="P61" i="23"/>
  <c r="T61" i="23"/>
  <c r="T16" i="23"/>
  <c r="P16" i="23"/>
  <c r="T54" i="23"/>
  <c r="P54" i="23"/>
  <c r="O72" i="15"/>
  <c r="S72" i="15"/>
  <c r="G72" i="15"/>
  <c r="T61" i="16"/>
  <c r="P61" i="16"/>
  <c r="P20" i="16"/>
  <c r="T20" i="16"/>
  <c r="T50" i="16"/>
  <c r="P50" i="16"/>
  <c r="T27" i="9"/>
  <c r="P27" i="9"/>
  <c r="T32" i="9"/>
  <c r="P32" i="9"/>
  <c r="T6" i="9"/>
  <c r="P6" i="9"/>
  <c r="U78" i="1"/>
  <c r="S31" i="1"/>
  <c r="O31" i="1"/>
  <c r="V47" i="1"/>
  <c r="V14" i="1"/>
  <c r="V34" i="1"/>
  <c r="V19" i="1"/>
  <c r="T70" i="15"/>
  <c r="P70" i="15"/>
  <c r="V33" i="1"/>
  <c r="V81" i="1"/>
  <c r="V60" i="1"/>
  <c r="V32" i="1"/>
  <c r="V13" i="1"/>
  <c r="P71" i="15"/>
  <c r="T71" i="15"/>
  <c r="T42" i="11"/>
  <c r="P42" i="11"/>
  <c r="T21" i="11"/>
  <c r="P21" i="11"/>
  <c r="T27" i="22"/>
  <c r="P27" i="22"/>
  <c r="T7" i="22"/>
  <c r="P7" i="22"/>
  <c r="P55" i="22"/>
  <c r="T55" i="22"/>
  <c r="T44" i="19"/>
  <c r="P44" i="19"/>
  <c r="T20" i="19"/>
  <c r="P20" i="19"/>
  <c r="P42" i="19"/>
  <c r="T42" i="19"/>
  <c r="T55" i="19"/>
  <c r="P55" i="19"/>
  <c r="P34" i="26"/>
  <c r="T34" i="26"/>
  <c r="P50" i="26"/>
  <c r="T50" i="26"/>
  <c r="T85" i="25"/>
  <c r="P85" i="25"/>
  <c r="P12" i="25"/>
  <c r="T12" i="25"/>
  <c r="P39" i="25"/>
  <c r="T39" i="25"/>
  <c r="P57" i="25"/>
  <c r="T57" i="25"/>
  <c r="T67" i="27"/>
  <c r="P67" i="27"/>
  <c r="P36" i="12"/>
  <c r="T36" i="12"/>
  <c r="T81" i="12"/>
  <c r="P81" i="12"/>
  <c r="P57" i="12"/>
  <c r="T57" i="12"/>
  <c r="T22" i="23"/>
  <c r="P22" i="23"/>
  <c r="T45" i="23"/>
  <c r="P45" i="23"/>
  <c r="T52" i="23"/>
  <c r="P52" i="23"/>
  <c r="T14" i="24"/>
  <c r="P14" i="24"/>
  <c r="P53" i="18"/>
  <c r="T53" i="18"/>
  <c r="N23" i="4"/>
  <c r="G23" i="4"/>
  <c r="R23" i="4"/>
  <c r="U23" i="1" s="1"/>
  <c r="P42" i="17"/>
  <c r="T42" i="17"/>
  <c r="T60" i="17"/>
  <c r="P60" i="17"/>
  <c r="P27" i="17"/>
  <c r="T27" i="17"/>
  <c r="T42" i="14"/>
  <c r="P42" i="14"/>
  <c r="T10" i="14"/>
  <c r="P10" i="14"/>
  <c r="T8" i="14"/>
  <c r="P8" i="14"/>
  <c r="T62" i="14"/>
  <c r="P62" i="14"/>
  <c r="P49" i="14"/>
  <c r="T49" i="14"/>
  <c r="P24" i="13"/>
  <c r="T24" i="13"/>
  <c r="P83" i="11"/>
  <c r="T83" i="11"/>
  <c r="P19" i="11"/>
  <c r="T19" i="11"/>
  <c r="T10" i="11"/>
  <c r="P10" i="11"/>
  <c r="P33" i="10"/>
  <c r="T33" i="10"/>
  <c r="P9" i="10"/>
  <c r="T9" i="10"/>
  <c r="T57" i="10"/>
  <c r="P57" i="10"/>
  <c r="T29" i="26"/>
  <c r="P29" i="26"/>
  <c r="P45" i="26"/>
  <c r="T45" i="26"/>
  <c r="P55" i="26"/>
  <c r="T55" i="26"/>
  <c r="P82" i="15"/>
  <c r="T82" i="15"/>
  <c r="T23" i="15"/>
  <c r="P23" i="15"/>
  <c r="P44" i="15"/>
  <c r="T44" i="15"/>
  <c r="T38" i="15"/>
  <c r="P38" i="15"/>
  <c r="P39" i="28"/>
  <c r="T39" i="28"/>
  <c r="P60" i="28"/>
  <c r="T60" i="28"/>
  <c r="S59" i="1"/>
  <c r="O59" i="1"/>
  <c r="S41" i="1"/>
  <c r="O41" i="1"/>
  <c r="T39" i="16"/>
  <c r="P39" i="16"/>
  <c r="T62" i="16"/>
  <c r="P62" i="16"/>
  <c r="T26" i="16"/>
  <c r="P26" i="16"/>
  <c r="T45" i="18"/>
  <c r="P45" i="18"/>
  <c r="G52" i="4"/>
  <c r="N52" i="4"/>
  <c r="R52" i="4"/>
  <c r="U52" i="1" s="1"/>
  <c r="T9" i="17"/>
  <c r="P9" i="17"/>
  <c r="T17" i="17"/>
  <c r="P17" i="17"/>
  <c r="O71" i="25"/>
  <c r="S71" i="25"/>
  <c r="G71" i="25"/>
  <c r="O73" i="14"/>
  <c r="S73" i="14"/>
  <c r="G73" i="14"/>
  <c r="P68" i="11"/>
  <c r="T68" i="11"/>
  <c r="T7" i="11"/>
  <c r="P7" i="11"/>
  <c r="P15" i="11"/>
  <c r="T15" i="11"/>
  <c r="P14" i="11"/>
  <c r="T14" i="11"/>
  <c r="P54" i="11"/>
  <c r="T54" i="11"/>
  <c r="T65" i="26"/>
  <c r="P65" i="26"/>
  <c r="P49" i="26"/>
  <c r="T49" i="26"/>
  <c r="P63" i="15"/>
  <c r="T63" i="15"/>
  <c r="T24" i="28"/>
  <c r="P24" i="28"/>
  <c r="S75" i="10"/>
  <c r="O75" i="10"/>
  <c r="G75" i="10"/>
  <c r="S72" i="25"/>
  <c r="O72" i="25"/>
  <c r="G72" i="25"/>
  <c r="T63" i="27"/>
  <c r="P63" i="27"/>
  <c r="P6" i="27"/>
  <c r="T6" i="27"/>
  <c r="P56" i="27"/>
  <c r="T56" i="27"/>
  <c r="T5" i="27"/>
  <c r="P5" i="27"/>
  <c r="T7" i="24"/>
  <c r="P7" i="24"/>
  <c r="P69" i="24"/>
  <c r="T69" i="24"/>
  <c r="T79" i="24"/>
  <c r="P79" i="24"/>
  <c r="P61" i="24"/>
  <c r="T61" i="24"/>
  <c r="P58" i="24"/>
  <c r="T58" i="24"/>
  <c r="S76" i="11"/>
  <c r="O76" i="11"/>
  <c r="G76" i="11"/>
  <c r="P23" i="16"/>
  <c r="T23" i="16"/>
  <c r="P8" i="16"/>
  <c r="T8" i="16"/>
  <c r="U65" i="1"/>
  <c r="T40" i="17"/>
  <c r="P40" i="17"/>
  <c r="P31" i="17"/>
  <c r="T31" i="17"/>
  <c r="P65" i="17"/>
  <c r="T65" i="17"/>
  <c r="S80" i="1"/>
  <c r="O80" i="1"/>
  <c r="T25" i="11"/>
  <c r="P25" i="11"/>
  <c r="P82" i="11"/>
  <c r="T82" i="11"/>
  <c r="P53" i="11"/>
  <c r="T53" i="11"/>
  <c r="P17" i="10"/>
  <c r="T17" i="10"/>
  <c r="P41" i="26"/>
  <c r="T41" i="26"/>
  <c r="P56" i="26"/>
  <c r="T56" i="26"/>
  <c r="P54" i="15"/>
  <c r="T54" i="15"/>
  <c r="T13" i="28"/>
  <c r="P13" i="28"/>
  <c r="T62" i="28"/>
  <c r="P62" i="28"/>
  <c r="P45" i="28"/>
  <c r="T45" i="28"/>
  <c r="S70" i="22"/>
  <c r="O70" i="22"/>
  <c r="G70" i="22"/>
  <c r="P13" i="27"/>
  <c r="T13" i="27"/>
  <c r="T84" i="27"/>
  <c r="P84" i="27"/>
  <c r="P12" i="27"/>
  <c r="T12" i="27"/>
  <c r="P36" i="24"/>
  <c r="T36" i="24"/>
  <c r="T23" i="18"/>
  <c r="P23" i="18"/>
  <c r="T25" i="4"/>
  <c r="P25" i="4"/>
  <c r="P49" i="4"/>
  <c r="T49" i="4"/>
  <c r="P24" i="17"/>
  <c r="T24" i="17"/>
  <c r="T57" i="17"/>
  <c r="P57" i="17"/>
  <c r="S73" i="25"/>
  <c r="O73" i="25"/>
  <c r="G73" i="25"/>
  <c r="O71" i="11"/>
  <c r="S71" i="11"/>
  <c r="G71" i="11"/>
  <c r="T76" i="10"/>
  <c r="P76" i="10"/>
  <c r="V67" i="1"/>
  <c r="V79" i="1"/>
  <c r="V57" i="1"/>
  <c r="V64" i="1"/>
  <c r="V58" i="1"/>
  <c r="V86" i="1"/>
  <c r="O74" i="24"/>
  <c r="S74" i="24"/>
  <c r="G74" i="24"/>
  <c r="G86" i="9"/>
  <c r="N86" i="9"/>
  <c r="R86" i="9"/>
  <c r="O70" i="9"/>
  <c r="S70" i="9"/>
  <c r="G70" i="9"/>
  <c r="O70" i="18"/>
  <c r="S70" i="18"/>
  <c r="S77" i="16"/>
  <c r="O77" i="16"/>
  <c r="G77" i="16"/>
  <c r="O76" i="12"/>
  <c r="S76" i="12"/>
  <c r="G76" i="12"/>
  <c r="S77" i="15"/>
  <c r="O77" i="15"/>
  <c r="G77" i="15"/>
  <c r="S77" i="27"/>
  <c r="O77" i="27"/>
  <c r="G77" i="27"/>
  <c r="T15" i="14"/>
  <c r="P15" i="14"/>
  <c r="T66" i="14"/>
  <c r="P66" i="14"/>
  <c r="T7" i="14"/>
  <c r="P7" i="14"/>
  <c r="P62" i="13"/>
  <c r="T62" i="13"/>
  <c r="T23" i="28"/>
  <c r="P23" i="28"/>
  <c r="T63" i="28"/>
  <c r="P63" i="28"/>
  <c r="P10" i="28"/>
  <c r="T10" i="28"/>
  <c r="O76" i="19"/>
  <c r="S76" i="19"/>
  <c r="G76" i="19"/>
  <c r="S40" i="1"/>
  <c r="O40" i="1"/>
  <c r="T27" i="12"/>
  <c r="P27" i="12"/>
  <c r="P85" i="24"/>
  <c r="T85" i="24"/>
  <c r="T7" i="16"/>
  <c r="P7" i="16"/>
  <c r="T68" i="16"/>
  <c r="P68" i="16"/>
  <c r="T37" i="16"/>
  <c r="P37" i="16"/>
  <c r="P31" i="9"/>
  <c r="T31" i="9"/>
  <c r="T22" i="9"/>
  <c r="P22" i="9"/>
  <c r="T66" i="9"/>
  <c r="P66" i="9"/>
  <c r="T38" i="18"/>
  <c r="P38" i="18"/>
  <c r="P64" i="18"/>
  <c r="T64" i="18"/>
  <c r="R15" i="4"/>
  <c r="U15" i="1" s="1"/>
  <c r="G15" i="4"/>
  <c r="N15" i="4"/>
  <c r="T24" i="22"/>
  <c r="P24" i="22"/>
  <c r="T8" i="22"/>
  <c r="P8" i="22"/>
  <c r="T47" i="22"/>
  <c r="P47" i="22"/>
  <c r="T10" i="19"/>
  <c r="P10" i="19"/>
  <c r="T64" i="19"/>
  <c r="P64" i="19"/>
  <c r="P83" i="19"/>
  <c r="T83" i="19"/>
  <c r="T56" i="19"/>
  <c r="P56" i="19"/>
  <c r="T8" i="25"/>
  <c r="P8" i="25"/>
  <c r="P24" i="25"/>
  <c r="T24" i="25"/>
  <c r="T20" i="25"/>
  <c r="P20" i="25"/>
  <c r="T23" i="25"/>
  <c r="P23" i="25"/>
  <c r="P54" i="25"/>
  <c r="T54" i="25"/>
  <c r="P51" i="25"/>
  <c r="T51" i="25"/>
  <c r="T33" i="27"/>
  <c r="P33" i="27"/>
  <c r="T9" i="27"/>
  <c r="P9" i="27"/>
  <c r="T43" i="24"/>
  <c r="P43" i="24"/>
  <c r="T15" i="24"/>
  <c r="P15" i="24"/>
  <c r="T53" i="24"/>
  <c r="P53" i="24"/>
  <c r="T54" i="9"/>
  <c r="P54" i="9"/>
  <c r="S77" i="18"/>
  <c r="O77" i="18"/>
  <c r="G77" i="18"/>
  <c r="G56" i="4"/>
  <c r="R56" i="4"/>
  <c r="U56" i="1" s="1"/>
  <c r="N56" i="4"/>
  <c r="S74" i="9"/>
  <c r="O74" i="9"/>
  <c r="G74" i="9"/>
  <c r="S21" i="1"/>
  <c r="O21" i="1"/>
  <c r="O71" i="22"/>
  <c r="S71" i="22"/>
  <c r="G71" i="22"/>
  <c r="T30" i="14"/>
  <c r="P30" i="14"/>
  <c r="P79" i="14"/>
  <c r="T79" i="14"/>
  <c r="P85" i="14"/>
  <c r="T85" i="14"/>
  <c r="P40" i="14"/>
  <c r="T40" i="14"/>
  <c r="T16" i="13"/>
  <c r="P16" i="13"/>
  <c r="P7" i="13"/>
  <c r="T7" i="13"/>
  <c r="P20" i="10"/>
  <c r="T20" i="10"/>
  <c r="T49" i="10"/>
  <c r="P49" i="10"/>
  <c r="P61" i="19"/>
  <c r="T61" i="19"/>
  <c r="P79" i="19"/>
  <c r="T79" i="19"/>
  <c r="P5" i="26"/>
  <c r="T5" i="26"/>
  <c r="S63" i="1"/>
  <c r="O63" i="1"/>
  <c r="O72" i="13"/>
  <c r="S72" i="13"/>
  <c r="G72" i="13"/>
  <c r="T64" i="25"/>
  <c r="P64" i="25"/>
  <c r="T15" i="25"/>
  <c r="P15" i="25"/>
  <c r="P52" i="25"/>
  <c r="T52" i="25"/>
  <c r="S75" i="11"/>
  <c r="O75" i="11"/>
  <c r="G75" i="11"/>
  <c r="P30" i="12"/>
  <c r="T30" i="12"/>
  <c r="P9" i="23"/>
  <c r="T9" i="23"/>
  <c r="T29" i="23"/>
  <c r="P29" i="23"/>
  <c r="S71" i="26"/>
  <c r="O71" i="26"/>
  <c r="G71" i="26"/>
  <c r="P10" i="9"/>
  <c r="T10" i="9"/>
  <c r="P68" i="18"/>
  <c r="T68" i="18"/>
  <c r="R68" i="4"/>
  <c r="U68" i="1" s="1"/>
  <c r="N68" i="4"/>
  <c r="G68" i="4"/>
  <c r="O72" i="16"/>
  <c r="S72" i="16"/>
  <c r="G72" i="16"/>
  <c r="T6" i="14"/>
  <c r="P6" i="14"/>
  <c r="P59" i="14"/>
  <c r="T59" i="14"/>
  <c r="P58" i="14"/>
  <c r="T58" i="14"/>
  <c r="P50" i="13"/>
  <c r="T50" i="13"/>
  <c r="T19" i="22"/>
  <c r="P19" i="22"/>
  <c r="P17" i="19"/>
  <c r="T17" i="19"/>
  <c r="T18" i="19"/>
  <c r="P18" i="19"/>
  <c r="O73" i="28"/>
  <c r="S73" i="28"/>
  <c r="G73" i="28"/>
  <c r="O68" i="1"/>
  <c r="S68" i="1"/>
  <c r="T18" i="25"/>
  <c r="P18" i="25"/>
  <c r="P69" i="25"/>
  <c r="T69" i="25"/>
  <c r="T58" i="25"/>
  <c r="P58" i="25"/>
  <c r="P61" i="12"/>
  <c r="T61" i="12"/>
  <c r="T29" i="12"/>
  <c r="P29" i="12"/>
  <c r="P9" i="12"/>
  <c r="T9" i="12"/>
  <c r="T32" i="12"/>
  <c r="P32" i="12"/>
  <c r="T80" i="23"/>
  <c r="P80" i="23"/>
  <c r="P43" i="23"/>
  <c r="T43" i="23"/>
  <c r="T21" i="23"/>
  <c r="P21" i="23"/>
  <c r="S78" i="1"/>
  <c r="O78" i="1"/>
  <c r="T38" i="16"/>
  <c r="P38" i="16"/>
  <c r="P69" i="9"/>
  <c r="T69" i="9"/>
  <c r="U35" i="1"/>
  <c r="P81" i="4"/>
  <c r="T81" i="4"/>
  <c r="P85" i="4"/>
  <c r="T85" i="4"/>
  <c r="U14" i="1"/>
  <c r="T55" i="4"/>
  <c r="P55" i="4"/>
  <c r="V68" i="1"/>
  <c r="P72" i="4"/>
  <c r="T72" i="4"/>
  <c r="V82" i="1"/>
  <c r="V39" i="1"/>
  <c r="V45" i="1"/>
  <c r="V62" i="1"/>
  <c r="V46" i="1"/>
  <c r="V8" i="1"/>
  <c r="V6" i="1"/>
  <c r="V29" i="1"/>
  <c r="P65" i="11"/>
  <c r="T65" i="11"/>
  <c r="T11" i="11"/>
  <c r="P11" i="11"/>
  <c r="P15" i="22"/>
  <c r="T15" i="22"/>
  <c r="T59" i="22"/>
  <c r="P59" i="22"/>
  <c r="T56" i="22"/>
  <c r="P56" i="22"/>
  <c r="P51" i="22"/>
  <c r="T51" i="22"/>
  <c r="P9" i="19"/>
  <c r="T9" i="19"/>
  <c r="P8" i="19"/>
  <c r="T8" i="19"/>
  <c r="P80" i="19"/>
  <c r="T80" i="19"/>
  <c r="T6" i="26"/>
  <c r="P6" i="26"/>
  <c r="T20" i="26"/>
  <c r="P20" i="26"/>
  <c r="S71" i="10"/>
  <c r="O71" i="10"/>
  <c r="G71" i="10"/>
  <c r="P48" i="25"/>
  <c r="T48" i="25"/>
  <c r="T27" i="27"/>
  <c r="P27" i="27"/>
  <c r="T26" i="12"/>
  <c r="P26" i="12"/>
  <c r="P67" i="12"/>
  <c r="T67" i="12"/>
  <c r="P35" i="23"/>
  <c r="T35" i="23"/>
  <c r="P24" i="23"/>
  <c r="T24" i="23"/>
  <c r="P68" i="23"/>
  <c r="T68" i="23"/>
  <c r="T23" i="24"/>
  <c r="P23" i="24"/>
  <c r="P34" i="24"/>
  <c r="T34" i="24"/>
  <c r="G62" i="4"/>
  <c r="R62" i="4"/>
  <c r="U62" i="1" s="1"/>
  <c r="N62" i="4"/>
  <c r="T43" i="17"/>
  <c r="P43" i="17"/>
  <c r="P86" i="17"/>
  <c r="T86" i="17"/>
  <c r="T51" i="17"/>
  <c r="P51" i="17"/>
  <c r="T34" i="14"/>
  <c r="P34" i="14"/>
  <c r="P37" i="14"/>
  <c r="T37" i="14"/>
  <c r="T67" i="13"/>
  <c r="P67" i="13"/>
  <c r="T59" i="13"/>
  <c r="P59" i="13"/>
  <c r="T85" i="13"/>
  <c r="P85" i="13"/>
  <c r="P24" i="10"/>
  <c r="T24" i="10"/>
  <c r="T51" i="26"/>
  <c r="P51" i="26"/>
  <c r="P13" i="15"/>
  <c r="T13" i="15"/>
  <c r="T53" i="15"/>
  <c r="P53" i="15"/>
  <c r="P50" i="15"/>
  <c r="T50" i="15"/>
  <c r="O28" i="1"/>
  <c r="S28" i="1"/>
  <c r="T12" i="28"/>
  <c r="P12" i="28"/>
  <c r="P8" i="28"/>
  <c r="T8" i="28"/>
  <c r="T58" i="28"/>
  <c r="P58" i="28"/>
  <c r="O62" i="1"/>
  <c r="S62" i="1"/>
  <c r="P69" i="12"/>
  <c r="T69" i="12"/>
  <c r="P28" i="12"/>
  <c r="T28" i="12"/>
  <c r="T66" i="12"/>
  <c r="P66" i="12"/>
  <c r="T16" i="12"/>
  <c r="P16" i="12"/>
  <c r="P58" i="12"/>
  <c r="T58" i="12"/>
  <c r="P28" i="23"/>
  <c r="T28" i="23"/>
  <c r="T34" i="23"/>
  <c r="P34" i="23"/>
  <c r="P83" i="23"/>
  <c r="T83" i="23"/>
  <c r="T16" i="16"/>
  <c r="P16" i="16"/>
  <c r="P9" i="16"/>
  <c r="T9" i="16"/>
  <c r="T54" i="16"/>
  <c r="P54" i="16"/>
  <c r="P37" i="18"/>
  <c r="T37" i="18"/>
  <c r="T20" i="4"/>
  <c r="P20" i="4"/>
  <c r="T47" i="17"/>
  <c r="P47" i="17"/>
  <c r="T50" i="17"/>
  <c r="P50" i="17"/>
  <c r="P18" i="11"/>
  <c r="T18" i="11"/>
  <c r="O71" i="13"/>
  <c r="S71" i="13"/>
  <c r="G71" i="13"/>
  <c r="T60" i="22"/>
  <c r="P60" i="22"/>
  <c r="T35" i="26"/>
  <c r="P35" i="26"/>
  <c r="T21" i="15"/>
  <c r="P21" i="15"/>
  <c r="T48" i="15"/>
  <c r="P48" i="15"/>
  <c r="P66" i="28"/>
  <c r="T66" i="28"/>
  <c r="S76" i="26"/>
  <c r="O76" i="26"/>
  <c r="G76" i="26"/>
  <c r="T28" i="27"/>
  <c r="P28" i="27"/>
  <c r="T86" i="27"/>
  <c r="P86" i="27"/>
  <c r="P66" i="24"/>
  <c r="T66" i="24"/>
  <c r="P82" i="16"/>
  <c r="T82" i="16"/>
  <c r="P27" i="16"/>
  <c r="T27" i="16"/>
  <c r="P27" i="4"/>
  <c r="T27" i="4"/>
  <c r="T62" i="11"/>
  <c r="P62" i="11"/>
  <c r="P8" i="11"/>
  <c r="T8" i="11"/>
  <c r="P23" i="26"/>
  <c r="T23" i="26"/>
  <c r="T21" i="26"/>
  <c r="P21" i="26"/>
  <c r="T54" i="26"/>
  <c r="P54" i="26"/>
  <c r="P11" i="15"/>
  <c r="T11" i="15"/>
  <c r="P59" i="15"/>
  <c r="T59" i="15"/>
  <c r="P30" i="28"/>
  <c r="T30" i="28"/>
  <c r="P9" i="28"/>
  <c r="T9" i="28"/>
  <c r="P31" i="28"/>
  <c r="T31" i="28"/>
  <c r="T56" i="28"/>
  <c r="P56" i="28"/>
  <c r="P37" i="27"/>
  <c r="T37" i="27"/>
  <c r="T29" i="27"/>
  <c r="P29" i="27"/>
  <c r="T38" i="27"/>
  <c r="P38" i="27"/>
  <c r="P84" i="24"/>
  <c r="T84" i="24"/>
  <c r="P33" i="24"/>
  <c r="T33" i="24"/>
  <c r="T27" i="24"/>
  <c r="P27" i="24"/>
  <c r="S72" i="10"/>
  <c r="O72" i="10"/>
  <c r="G72" i="10"/>
  <c r="U47" i="1"/>
  <c r="P79" i="4"/>
  <c r="T79" i="4"/>
  <c r="T68" i="17"/>
  <c r="P68" i="17"/>
  <c r="T33" i="17"/>
  <c r="P33" i="17"/>
  <c r="S75" i="4"/>
  <c r="O75" i="4"/>
  <c r="S67" i="1"/>
  <c r="O67" i="1"/>
  <c r="R13" i="1"/>
  <c r="G13" i="1"/>
  <c r="N13" i="1"/>
  <c r="N30" i="1"/>
  <c r="R30" i="1"/>
  <c r="G30" i="1"/>
  <c r="R54" i="1"/>
  <c r="N54" i="1"/>
  <c r="G54" i="1"/>
  <c r="G16" i="1"/>
  <c r="R16" i="1"/>
  <c r="N16" i="1"/>
  <c r="G18" i="1"/>
  <c r="N18" i="1"/>
  <c r="R18" i="1"/>
  <c r="N83" i="1"/>
  <c r="R83" i="1"/>
  <c r="G83" i="1"/>
  <c r="G15" i="1"/>
  <c r="N15" i="1"/>
  <c r="R15" i="1"/>
  <c r="N42" i="1"/>
  <c r="R42" i="1"/>
  <c r="G42" i="1"/>
  <c r="R50" i="1"/>
  <c r="G50" i="1"/>
  <c r="N50" i="1"/>
  <c r="N63" i="1"/>
  <c r="G63" i="1"/>
  <c r="R63" i="1"/>
  <c r="G62" i="1"/>
  <c r="N62" i="1"/>
  <c r="R62" i="1"/>
  <c r="R19" i="1"/>
  <c r="G19" i="1"/>
  <c r="N19" i="1"/>
  <c r="R47" i="1"/>
  <c r="N47" i="1"/>
  <c r="G47" i="1"/>
  <c r="N9" i="1"/>
  <c r="G9" i="1"/>
  <c r="R9" i="1"/>
  <c r="N79" i="1"/>
  <c r="R79" i="1"/>
  <c r="G79" i="1"/>
  <c r="N40" i="1"/>
  <c r="R40" i="1"/>
  <c r="G40" i="1"/>
  <c r="V25" i="1"/>
  <c r="P74" i="4"/>
  <c r="T74" i="4"/>
  <c r="S70" i="28"/>
  <c r="O70" i="28"/>
  <c r="G70" i="28"/>
  <c r="S76" i="27"/>
  <c r="O76" i="27"/>
  <c r="G76" i="27"/>
  <c r="S76" i="17"/>
  <c r="O76" i="17"/>
  <c r="G76" i="17"/>
  <c r="N84" i="18"/>
  <c r="R84" i="18"/>
  <c r="U84" i="1" s="1"/>
  <c r="G84" i="18"/>
  <c r="O73" i="16"/>
  <c r="S73" i="16"/>
  <c r="G73" i="16"/>
  <c r="S74" i="23"/>
  <c r="O74" i="23"/>
  <c r="G74" i="23"/>
  <c r="O76" i="24"/>
  <c r="S76" i="24"/>
  <c r="G76" i="24"/>
  <c r="T69" i="14"/>
  <c r="P69" i="14"/>
  <c r="P19" i="14"/>
  <c r="T19" i="14"/>
  <c r="P53" i="14"/>
  <c r="T53" i="14"/>
  <c r="T81" i="13"/>
  <c r="P81" i="13"/>
  <c r="T57" i="13"/>
  <c r="P57" i="13"/>
  <c r="P32" i="10"/>
  <c r="T32" i="10"/>
  <c r="P78" i="10"/>
  <c r="T78" i="10"/>
  <c r="R6" i="15"/>
  <c r="U6" i="1" s="1"/>
  <c r="N6" i="15"/>
  <c r="G6" i="15"/>
  <c r="P85" i="15"/>
  <c r="T85" i="15"/>
  <c r="S75" i="22"/>
  <c r="O75" i="22"/>
  <c r="G75" i="22"/>
  <c r="T47" i="28"/>
  <c r="P47" i="28"/>
  <c r="P26" i="28"/>
  <c r="T26" i="28"/>
  <c r="T65" i="24"/>
  <c r="P65" i="24"/>
  <c r="P78" i="16"/>
  <c r="T78" i="16"/>
  <c r="P24" i="16"/>
  <c r="T24" i="16"/>
  <c r="T12" i="16"/>
  <c r="P12" i="16"/>
  <c r="P5" i="16"/>
  <c r="T5" i="16"/>
  <c r="T61" i="9"/>
  <c r="P61" i="9"/>
  <c r="P59" i="9"/>
  <c r="T59" i="9"/>
  <c r="P83" i="9"/>
  <c r="T83" i="9"/>
  <c r="T46" i="9"/>
  <c r="P46" i="9"/>
  <c r="T33" i="18"/>
  <c r="P33" i="18"/>
  <c r="G69" i="4"/>
  <c r="R69" i="4"/>
  <c r="U69" i="1" s="1"/>
  <c r="N69" i="4"/>
  <c r="P45" i="22"/>
  <c r="T45" i="22"/>
  <c r="T14" i="22"/>
  <c r="P14" i="22"/>
  <c r="T85" i="22"/>
  <c r="P85" i="22"/>
  <c r="T82" i="22"/>
  <c r="P82" i="22"/>
  <c r="T81" i="19"/>
  <c r="P81" i="19"/>
  <c r="P43" i="19"/>
  <c r="T43" i="19"/>
  <c r="T57" i="19"/>
  <c r="P57" i="19"/>
  <c r="P63" i="25"/>
  <c r="T63" i="25"/>
  <c r="P82" i="27"/>
  <c r="T82" i="27"/>
  <c r="P23" i="27"/>
  <c r="T23" i="27"/>
  <c r="P59" i="27"/>
  <c r="T59" i="27"/>
  <c r="P7" i="27"/>
  <c r="T7" i="27"/>
  <c r="P22" i="24"/>
  <c r="T22" i="24"/>
  <c r="T24" i="24"/>
  <c r="P24" i="24"/>
  <c r="P56" i="24"/>
  <c r="T56" i="24"/>
  <c r="P9" i="9"/>
  <c r="T9" i="9"/>
  <c r="P80" i="9"/>
  <c r="T80" i="9"/>
  <c r="P39" i="9"/>
  <c r="T39" i="9"/>
  <c r="T62" i="9"/>
  <c r="P62" i="9"/>
  <c r="S72" i="26"/>
  <c r="O72" i="26"/>
  <c r="G72" i="26"/>
  <c r="N86" i="4"/>
  <c r="R86" i="4"/>
  <c r="U86" i="1" s="1"/>
  <c r="G86" i="4"/>
  <c r="T44" i="14"/>
  <c r="P44" i="14"/>
  <c r="T31" i="14"/>
  <c r="P31" i="14"/>
  <c r="T28" i="13"/>
  <c r="P28" i="13"/>
  <c r="P6" i="13"/>
  <c r="T6" i="13"/>
  <c r="T52" i="13"/>
  <c r="P52" i="13"/>
  <c r="P19" i="10"/>
  <c r="T19" i="10"/>
  <c r="S69" i="1"/>
  <c r="O69" i="1"/>
  <c r="T46" i="19"/>
  <c r="P46" i="19"/>
  <c r="T66" i="19"/>
  <c r="P66" i="19"/>
  <c r="T11" i="28"/>
  <c r="P11" i="28"/>
  <c r="O74" i="28"/>
  <c r="S74" i="28"/>
  <c r="G74" i="28"/>
  <c r="T31" i="25"/>
  <c r="P31" i="25"/>
  <c r="T49" i="25"/>
  <c r="P49" i="25"/>
  <c r="T20" i="12"/>
  <c r="P20" i="12"/>
  <c r="P33" i="12"/>
  <c r="T33" i="12"/>
  <c r="T18" i="23"/>
  <c r="P18" i="23"/>
  <c r="T12" i="23"/>
  <c r="P12" i="23"/>
  <c r="T63" i="9"/>
  <c r="P63" i="9"/>
  <c r="P7" i="18"/>
  <c r="T7" i="18"/>
  <c r="N13" i="4"/>
  <c r="G13" i="4"/>
  <c r="R13" i="4"/>
  <c r="U13" i="1" s="1"/>
  <c r="T65" i="13"/>
  <c r="P65" i="13"/>
  <c r="P66" i="11"/>
  <c r="T66" i="11"/>
  <c r="T68" i="22"/>
  <c r="P68" i="22"/>
  <c r="T38" i="22"/>
  <c r="P38" i="22"/>
  <c r="T40" i="22"/>
  <c r="P40" i="22"/>
  <c r="T78" i="22"/>
  <c r="P78" i="22"/>
  <c r="T69" i="19"/>
  <c r="P69" i="19"/>
  <c r="T28" i="19"/>
  <c r="P28" i="19"/>
  <c r="P16" i="19"/>
  <c r="T16" i="19"/>
  <c r="P31" i="19"/>
  <c r="T31" i="19"/>
  <c r="T62" i="19"/>
  <c r="P62" i="19"/>
  <c r="O34" i="1"/>
  <c r="S34" i="1"/>
  <c r="T5" i="15"/>
  <c r="P5" i="15"/>
  <c r="D90" i="15"/>
  <c r="D92" i="15" s="1"/>
  <c r="P56" i="25"/>
  <c r="T56" i="25"/>
  <c r="P35" i="12"/>
  <c r="T35" i="12"/>
  <c r="P13" i="12"/>
  <c r="T13" i="12"/>
  <c r="T48" i="12"/>
  <c r="P48" i="12"/>
  <c r="P30" i="23"/>
  <c r="T30" i="23"/>
  <c r="P5" i="24"/>
  <c r="T5" i="24"/>
  <c r="T83" i="16"/>
  <c r="P83" i="16"/>
  <c r="T45" i="16"/>
  <c r="P45" i="16"/>
  <c r="O6" i="1"/>
  <c r="S6" i="1"/>
  <c r="T82" i="4"/>
  <c r="P82" i="4"/>
  <c r="P78" i="4"/>
  <c r="T78" i="4"/>
  <c r="U53" i="1"/>
  <c r="V59" i="1"/>
  <c r="V35" i="1"/>
  <c r="T73" i="15"/>
  <c r="P73" i="15"/>
  <c r="O70" i="4"/>
  <c r="S70" i="4"/>
  <c r="S71" i="9"/>
  <c r="O71" i="9"/>
  <c r="G36" i="9"/>
  <c r="R36" i="9"/>
  <c r="U36" i="1" s="1"/>
  <c r="N36" i="9"/>
  <c r="O72" i="18"/>
  <c r="S72" i="18"/>
  <c r="G72" i="18"/>
  <c r="S71" i="27"/>
  <c r="O71" i="27"/>
  <c r="G71" i="27"/>
  <c r="S74" i="16"/>
  <c r="O74" i="16"/>
  <c r="G74" i="16"/>
  <c r="S75" i="16"/>
  <c r="O75" i="16"/>
  <c r="G75" i="16"/>
  <c r="O71" i="23"/>
  <c r="S71" i="23"/>
  <c r="G71" i="23"/>
  <c r="O73" i="19"/>
  <c r="S73" i="19"/>
  <c r="G73" i="19"/>
  <c r="S72" i="23"/>
  <c r="O72" i="23"/>
  <c r="G72" i="23"/>
  <c r="P37" i="11"/>
  <c r="T37" i="11"/>
  <c r="T65" i="22"/>
  <c r="P65" i="22"/>
  <c r="P11" i="22"/>
  <c r="T11" i="22"/>
  <c r="P22" i="22"/>
  <c r="T22" i="22"/>
  <c r="T67" i="22"/>
  <c r="P67" i="22"/>
  <c r="P37" i="19"/>
  <c r="T37" i="19"/>
  <c r="P13" i="19"/>
  <c r="T13" i="19"/>
  <c r="T54" i="19"/>
  <c r="P54" i="19"/>
  <c r="P11" i="26"/>
  <c r="T11" i="26"/>
  <c r="T22" i="26"/>
  <c r="P22" i="26"/>
  <c r="T58" i="26"/>
  <c r="P58" i="26"/>
  <c r="O75" i="26"/>
  <c r="S75" i="26"/>
  <c r="G75" i="26"/>
  <c r="S22" i="1"/>
  <c r="O22" i="1"/>
  <c r="T6" i="25"/>
  <c r="P6" i="25"/>
  <c r="P10" i="27"/>
  <c r="T10" i="27"/>
  <c r="P25" i="27"/>
  <c r="T25" i="27"/>
  <c r="P27" i="23"/>
  <c r="T27" i="23"/>
  <c r="P68" i="24"/>
  <c r="T68" i="24"/>
  <c r="T52" i="24"/>
  <c r="P52" i="24"/>
  <c r="T66" i="26"/>
  <c r="P66" i="26"/>
  <c r="N5" i="18"/>
  <c r="R5" i="18"/>
  <c r="G5" i="18"/>
  <c r="G32" i="4"/>
  <c r="N32" i="4"/>
  <c r="R32" i="4"/>
  <c r="U32" i="1" s="1"/>
  <c r="T21" i="17"/>
  <c r="P21" i="17"/>
  <c r="S42" i="1"/>
  <c r="O42" i="1"/>
  <c r="O60" i="1"/>
  <c r="S60" i="1"/>
  <c r="O47" i="1"/>
  <c r="S47" i="1"/>
  <c r="T21" i="14"/>
  <c r="P21" i="14"/>
  <c r="T32" i="14"/>
  <c r="P32" i="14"/>
  <c r="T43" i="13"/>
  <c r="P43" i="13"/>
  <c r="P40" i="11"/>
  <c r="T40" i="11"/>
  <c r="T55" i="11"/>
  <c r="P55" i="11"/>
  <c r="P39" i="26"/>
  <c r="T39" i="26"/>
  <c r="P8" i="26"/>
  <c r="T8" i="26"/>
  <c r="P15" i="26"/>
  <c r="T15" i="26"/>
  <c r="P15" i="15"/>
  <c r="T15" i="15"/>
  <c r="T41" i="28"/>
  <c r="P41" i="28"/>
  <c r="T29" i="28"/>
  <c r="P29" i="28"/>
  <c r="T16" i="28"/>
  <c r="P16" i="28"/>
  <c r="P33" i="28"/>
  <c r="T33" i="28"/>
  <c r="P44" i="12"/>
  <c r="T44" i="12"/>
  <c r="T42" i="12"/>
  <c r="P42" i="12"/>
  <c r="P63" i="12"/>
  <c r="T63" i="12"/>
  <c r="T66" i="23"/>
  <c r="P66" i="23"/>
  <c r="T62" i="23"/>
  <c r="P62" i="23"/>
  <c r="T81" i="23"/>
  <c r="P81" i="23"/>
  <c r="P58" i="23"/>
  <c r="T58" i="23"/>
  <c r="S77" i="23"/>
  <c r="O77" i="23"/>
  <c r="G77" i="23"/>
  <c r="P81" i="16"/>
  <c r="T81" i="16"/>
  <c r="T64" i="16"/>
  <c r="P64" i="16"/>
  <c r="P55" i="16"/>
  <c r="T55" i="16"/>
  <c r="T17" i="18"/>
  <c r="P17" i="18"/>
  <c r="P49" i="18"/>
  <c r="T49" i="18"/>
  <c r="N24" i="4"/>
  <c r="G24" i="4"/>
  <c r="R24" i="4"/>
  <c r="U24" i="1" s="1"/>
  <c r="T37" i="17"/>
  <c r="P37" i="17"/>
  <c r="T85" i="17"/>
  <c r="P85" i="17"/>
  <c r="T12" i="17"/>
  <c r="P12" i="17"/>
  <c r="P52" i="17"/>
  <c r="T52" i="17"/>
  <c r="T23" i="22"/>
  <c r="P23" i="22"/>
  <c r="T48" i="22"/>
  <c r="P48" i="22"/>
  <c r="P61" i="26"/>
  <c r="T61" i="26"/>
  <c r="P67" i="26"/>
  <c r="T67" i="26"/>
  <c r="T33" i="26"/>
  <c r="P33" i="26"/>
  <c r="T30" i="15"/>
  <c r="P30" i="15"/>
  <c r="T67" i="15"/>
  <c r="P67" i="15"/>
  <c r="P81" i="15"/>
  <c r="T81" i="15"/>
  <c r="T42" i="15"/>
  <c r="P42" i="15"/>
  <c r="P43" i="15"/>
  <c r="T43" i="15"/>
  <c r="T18" i="28"/>
  <c r="P18" i="28"/>
  <c r="T80" i="28"/>
  <c r="P80" i="28"/>
  <c r="P34" i="27"/>
  <c r="T34" i="27"/>
  <c r="P85" i="27"/>
  <c r="T85" i="27"/>
  <c r="P46" i="24"/>
  <c r="T46" i="24"/>
  <c r="R45" i="4"/>
  <c r="U45" i="1" s="1"/>
  <c r="N45" i="4"/>
  <c r="G45" i="4"/>
  <c r="N7" i="4"/>
  <c r="G7" i="4"/>
  <c r="R7" i="4"/>
  <c r="P19" i="17"/>
  <c r="T19" i="17"/>
  <c r="P43" i="11"/>
  <c r="T43" i="11"/>
  <c r="T26" i="10"/>
  <c r="P26" i="10"/>
  <c r="T81" i="10"/>
  <c r="P81" i="10"/>
  <c r="S33" i="1"/>
  <c r="O33" i="1"/>
  <c r="T81" i="26"/>
  <c r="P81" i="26"/>
  <c r="T65" i="15"/>
  <c r="P65" i="15"/>
  <c r="T19" i="15"/>
  <c r="P19" i="15"/>
  <c r="P34" i="15"/>
  <c r="T34" i="15"/>
  <c r="P38" i="28"/>
  <c r="T38" i="28"/>
  <c r="P83" i="28"/>
  <c r="T83" i="28"/>
  <c r="P67" i="28"/>
  <c r="T67" i="28"/>
  <c r="T30" i="27"/>
  <c r="P30" i="27"/>
  <c r="T60" i="27"/>
  <c r="P60" i="27"/>
  <c r="P64" i="24"/>
  <c r="T64" i="24"/>
  <c r="T78" i="24"/>
  <c r="P78" i="24"/>
  <c r="P60" i="24"/>
  <c r="T60" i="24"/>
  <c r="P57" i="24"/>
  <c r="T57" i="24"/>
  <c r="P79" i="9"/>
  <c r="T79" i="9"/>
  <c r="T47" i="18"/>
  <c r="P47" i="18"/>
  <c r="P21" i="18"/>
  <c r="T21" i="18"/>
  <c r="T12" i="18"/>
  <c r="P12" i="18"/>
  <c r="U29" i="1"/>
  <c r="U25" i="1"/>
  <c r="O74" i="4"/>
  <c r="S74" i="4"/>
  <c r="U49" i="1"/>
  <c r="P14" i="17"/>
  <c r="T14" i="17"/>
  <c r="P66" i="17"/>
  <c r="T66" i="17"/>
  <c r="V41" i="1"/>
  <c r="T75" i="4"/>
  <c r="P75" i="4"/>
  <c r="V53" i="1"/>
  <c r="V28" i="1"/>
  <c r="P67" i="14"/>
  <c r="T67" i="14"/>
  <c r="T61" i="14"/>
  <c r="P61" i="14"/>
  <c r="T63" i="14"/>
  <c r="P63" i="14"/>
  <c r="T55" i="14"/>
  <c r="P55" i="14"/>
  <c r="T61" i="13"/>
  <c r="P61" i="13"/>
  <c r="T37" i="10"/>
  <c r="P37" i="10"/>
  <c r="P28" i="10"/>
  <c r="T28" i="10"/>
  <c r="T56" i="10"/>
  <c r="P56" i="10"/>
  <c r="T17" i="15"/>
  <c r="P17" i="15"/>
  <c r="T60" i="15"/>
  <c r="P60" i="15"/>
  <c r="P55" i="15"/>
  <c r="T55" i="15"/>
  <c r="P86" i="28"/>
  <c r="T86" i="28"/>
  <c r="T52" i="28"/>
  <c r="P52" i="28"/>
  <c r="P23" i="12"/>
  <c r="T23" i="12"/>
  <c r="T62" i="24"/>
  <c r="P62" i="24"/>
  <c r="P83" i="24"/>
  <c r="T83" i="24"/>
  <c r="P34" i="9"/>
  <c r="T34" i="9"/>
  <c r="T14" i="18"/>
  <c r="P14" i="18"/>
  <c r="P31" i="18"/>
  <c r="T31" i="18"/>
  <c r="P26" i="18"/>
  <c r="T26" i="18"/>
  <c r="T18" i="18"/>
  <c r="P18" i="18"/>
  <c r="T27" i="18"/>
  <c r="P27" i="18"/>
  <c r="R16" i="4"/>
  <c r="U16" i="1" s="1"/>
  <c r="N16" i="4"/>
  <c r="G16" i="4"/>
  <c r="N42" i="4"/>
  <c r="R42" i="4"/>
  <c r="U42" i="1" s="1"/>
  <c r="G42" i="4"/>
  <c r="S75" i="17"/>
  <c r="O75" i="17"/>
  <c r="G75" i="17"/>
  <c r="O82" i="1"/>
  <c r="S82" i="1"/>
  <c r="S70" i="13"/>
  <c r="O70" i="13"/>
  <c r="G70" i="13"/>
  <c r="P36" i="13"/>
  <c r="T36" i="13"/>
  <c r="T44" i="22"/>
  <c r="P44" i="22"/>
  <c r="P14" i="19"/>
  <c r="T14" i="19"/>
  <c r="P12" i="19"/>
  <c r="T12" i="19"/>
  <c r="P26" i="19"/>
  <c r="T26" i="19"/>
  <c r="T40" i="25"/>
  <c r="P40" i="25"/>
  <c r="P61" i="25"/>
  <c r="T61" i="25"/>
  <c r="P80" i="27"/>
  <c r="T80" i="27"/>
  <c r="T36" i="27"/>
  <c r="P36" i="27"/>
  <c r="P51" i="27"/>
  <c r="T51" i="27"/>
  <c r="T60" i="9"/>
  <c r="P60" i="9"/>
  <c r="T21" i="9"/>
  <c r="P21" i="9"/>
  <c r="N43" i="4"/>
  <c r="R43" i="4"/>
  <c r="U43" i="1" s="1"/>
  <c r="G43" i="4"/>
  <c r="R5" i="4"/>
  <c r="U5" i="1" s="1"/>
  <c r="G5" i="4"/>
  <c r="N5" i="4"/>
  <c r="T18" i="13"/>
  <c r="P18" i="13"/>
  <c r="T25" i="13"/>
  <c r="P25" i="13"/>
  <c r="P35" i="13"/>
  <c r="T35" i="13"/>
  <c r="T15" i="13"/>
  <c r="P15" i="13"/>
  <c r="P55" i="13"/>
  <c r="T55" i="13"/>
  <c r="T64" i="10"/>
  <c r="P64" i="10"/>
  <c r="P78" i="19"/>
  <c r="T78" i="19"/>
  <c r="P34" i="19"/>
  <c r="T34" i="19"/>
  <c r="P67" i="19"/>
  <c r="T67" i="19"/>
  <c r="O17" i="1"/>
  <c r="S17" i="1"/>
  <c r="S50" i="1"/>
  <c r="O50" i="1"/>
  <c r="T64" i="28"/>
  <c r="P64" i="28"/>
  <c r="T81" i="25"/>
  <c r="P81" i="25"/>
  <c r="P68" i="12"/>
  <c r="T68" i="12"/>
  <c r="P19" i="23"/>
  <c r="T19" i="23"/>
  <c r="P41" i="9"/>
  <c r="T41" i="9"/>
  <c r="P55" i="9"/>
  <c r="T55" i="9"/>
  <c r="T61" i="18"/>
  <c r="P61" i="18"/>
  <c r="P80" i="18"/>
  <c r="T80" i="18"/>
  <c r="O70" i="16"/>
  <c r="S70" i="16"/>
  <c r="G70" i="16"/>
  <c r="U67" i="1"/>
  <c r="R51" i="4"/>
  <c r="U51" i="1" s="1"/>
  <c r="N51" i="4"/>
  <c r="G51" i="4"/>
  <c r="P29" i="14"/>
  <c r="T29" i="14"/>
  <c r="T64" i="14"/>
  <c r="P64" i="14"/>
  <c r="P43" i="14"/>
  <c r="T43" i="14"/>
  <c r="P37" i="13"/>
  <c r="T37" i="13"/>
  <c r="P23" i="13"/>
  <c r="T23" i="13"/>
  <c r="T10" i="13"/>
  <c r="P10" i="13"/>
  <c r="P64" i="11"/>
  <c r="T64" i="11"/>
  <c r="T18" i="10"/>
  <c r="P18" i="10"/>
  <c r="T79" i="22"/>
  <c r="P79" i="22"/>
  <c r="P33" i="22"/>
  <c r="T33" i="22"/>
  <c r="T53" i="22"/>
  <c r="P53" i="22"/>
  <c r="T84" i="25"/>
  <c r="P84" i="25"/>
  <c r="T59" i="25"/>
  <c r="P59" i="25"/>
  <c r="O32" i="1"/>
  <c r="S32" i="1"/>
  <c r="P52" i="12"/>
  <c r="T52" i="12"/>
  <c r="T42" i="23"/>
  <c r="P42" i="23"/>
  <c r="P67" i="23"/>
  <c r="T67" i="23"/>
  <c r="T13" i="16"/>
  <c r="P13" i="16"/>
  <c r="P59" i="16"/>
  <c r="T59" i="16"/>
  <c r="P63" i="16"/>
  <c r="T63" i="16"/>
  <c r="P52" i="16"/>
  <c r="T52" i="16"/>
  <c r="P14" i="9"/>
  <c r="T14" i="9"/>
  <c r="T35" i="4"/>
  <c r="P35" i="4"/>
  <c r="S73" i="4"/>
  <c r="O73" i="4"/>
  <c r="O71" i="12"/>
  <c r="S71" i="12"/>
  <c r="G71" i="12"/>
  <c r="T72" i="9"/>
  <c r="P72" i="9"/>
  <c r="T73" i="10"/>
  <c r="P73" i="10"/>
  <c r="G70" i="18"/>
  <c r="V37" i="1"/>
  <c r="T71" i="4"/>
  <c r="P71" i="4"/>
  <c r="V7" i="1"/>
  <c r="O75" i="9"/>
  <c r="S75" i="9"/>
  <c r="G75" i="9"/>
  <c r="O73" i="18"/>
  <c r="S73" i="18"/>
  <c r="G73" i="18"/>
  <c r="O70" i="26"/>
  <c r="S70" i="26"/>
  <c r="G70" i="26"/>
  <c r="O72" i="4"/>
  <c r="S72" i="4"/>
  <c r="O75" i="25"/>
  <c r="S75" i="25"/>
  <c r="G75" i="25"/>
  <c r="S73" i="24"/>
  <c r="O73" i="24"/>
  <c r="G73" i="24"/>
  <c r="P80" i="11"/>
  <c r="T80" i="11"/>
  <c r="P30" i="22"/>
  <c r="T30" i="22"/>
  <c r="T28" i="22"/>
  <c r="P28" i="22"/>
  <c r="P66" i="22"/>
  <c r="T66" i="22"/>
  <c r="P19" i="19"/>
  <c r="T19" i="19"/>
  <c r="P57" i="26"/>
  <c r="T57" i="26"/>
  <c r="O70" i="19"/>
  <c r="S70" i="19"/>
  <c r="G70" i="19"/>
  <c r="P67" i="25"/>
  <c r="T67" i="25"/>
  <c r="P53" i="25"/>
  <c r="T53" i="25"/>
  <c r="P78" i="27"/>
  <c r="T78" i="27"/>
  <c r="T17" i="27"/>
  <c r="P17" i="27"/>
  <c r="T15" i="27"/>
  <c r="P15" i="27"/>
  <c r="O70" i="27"/>
  <c r="S70" i="27"/>
  <c r="G70" i="27"/>
  <c r="P60" i="12"/>
  <c r="T60" i="12"/>
  <c r="T59" i="12"/>
  <c r="P59" i="12"/>
  <c r="T85" i="23"/>
  <c r="P85" i="23"/>
  <c r="T46" i="23"/>
  <c r="P46" i="23"/>
  <c r="P51" i="23"/>
  <c r="T51" i="23"/>
  <c r="P29" i="24"/>
  <c r="T29" i="24"/>
  <c r="T55" i="24"/>
  <c r="P55" i="24"/>
  <c r="O13" i="1"/>
  <c r="S13" i="1"/>
  <c r="N19" i="4"/>
  <c r="G19" i="4"/>
  <c r="R19" i="4"/>
  <c r="U19" i="1" s="1"/>
  <c r="P48" i="17"/>
  <c r="T48" i="17"/>
  <c r="P35" i="14"/>
  <c r="T35" i="14"/>
  <c r="T41" i="14"/>
  <c r="P41" i="14"/>
  <c r="P45" i="14"/>
  <c r="T45" i="14"/>
  <c r="T52" i="14"/>
  <c r="P52" i="14"/>
  <c r="T31" i="13"/>
  <c r="P31" i="13"/>
  <c r="P22" i="13"/>
  <c r="T22" i="13"/>
  <c r="T48" i="13"/>
  <c r="P48" i="13"/>
  <c r="T36" i="11"/>
  <c r="P36" i="11"/>
  <c r="P29" i="11"/>
  <c r="T29" i="11"/>
  <c r="P50" i="11"/>
  <c r="T50" i="11"/>
  <c r="T15" i="10"/>
  <c r="P15" i="10"/>
  <c r="T34" i="10"/>
  <c r="P34" i="10"/>
  <c r="P43" i="26"/>
  <c r="T43" i="26"/>
  <c r="T27" i="26"/>
  <c r="P27" i="26"/>
  <c r="P61" i="15"/>
  <c r="T61" i="15"/>
  <c r="S75" i="14"/>
  <c r="O75" i="14"/>
  <c r="G75" i="14"/>
  <c r="S37" i="1"/>
  <c r="O37" i="1"/>
  <c r="P79" i="12"/>
  <c r="T79" i="12"/>
  <c r="P39" i="12"/>
  <c r="T39" i="12"/>
  <c r="P82" i="23"/>
  <c r="T82" i="23"/>
  <c r="T6" i="23"/>
  <c r="P6" i="23"/>
  <c r="P29" i="16"/>
  <c r="T29" i="16"/>
  <c r="P6" i="16"/>
  <c r="T6" i="16"/>
  <c r="T25" i="18"/>
  <c r="P25" i="18"/>
  <c r="T34" i="18"/>
  <c r="P34" i="18"/>
  <c r="P22" i="18"/>
  <c r="T22" i="18"/>
  <c r="P8" i="18"/>
  <c r="T8" i="18"/>
  <c r="P55" i="18"/>
  <c r="T55" i="18"/>
  <c r="U20" i="1"/>
  <c r="T11" i="17"/>
  <c r="P11" i="17"/>
  <c r="P49" i="17"/>
  <c r="T49" i="17"/>
  <c r="P28" i="26"/>
  <c r="T28" i="26"/>
  <c r="O19" i="1"/>
  <c r="S19" i="1"/>
  <c r="T28" i="11"/>
  <c r="P28" i="11"/>
  <c r="T45" i="11"/>
  <c r="P45" i="11"/>
  <c r="P30" i="11"/>
  <c r="T30" i="11"/>
  <c r="P63" i="11"/>
  <c r="T63" i="11"/>
  <c r="P20" i="22"/>
  <c r="T20" i="22"/>
  <c r="T31" i="22"/>
  <c r="P31" i="22"/>
  <c r="T58" i="22"/>
  <c r="P58" i="22"/>
  <c r="T59" i="26"/>
  <c r="P59" i="26"/>
  <c r="T84" i="26"/>
  <c r="P84" i="26"/>
  <c r="P48" i="26"/>
  <c r="T48" i="26"/>
  <c r="T8" i="15"/>
  <c r="P8" i="15"/>
  <c r="T83" i="15"/>
  <c r="P83" i="15"/>
  <c r="T46" i="15"/>
  <c r="P46" i="15"/>
  <c r="T79" i="28"/>
  <c r="P79" i="28"/>
  <c r="P37" i="28"/>
  <c r="T37" i="28"/>
  <c r="P53" i="28"/>
  <c r="T53" i="28"/>
  <c r="P62" i="27"/>
  <c r="T62" i="27"/>
  <c r="P45" i="27"/>
  <c r="T45" i="27"/>
  <c r="T57" i="27"/>
  <c r="P57" i="27"/>
  <c r="T11" i="24"/>
  <c r="P11" i="24"/>
  <c r="T49" i="24"/>
  <c r="P49" i="24"/>
  <c r="T15" i="16"/>
  <c r="P15" i="16"/>
  <c r="T51" i="16"/>
  <c r="P51" i="16"/>
  <c r="P58" i="9"/>
  <c r="T58" i="9"/>
  <c r="O15" i="1"/>
  <c r="S15" i="1"/>
  <c r="S64" i="1"/>
  <c r="O64" i="1"/>
  <c r="N41" i="4"/>
  <c r="R41" i="4"/>
  <c r="U41" i="1" s="1"/>
  <c r="G41" i="4"/>
  <c r="R26" i="4"/>
  <c r="U26" i="1" s="1"/>
  <c r="N26" i="4"/>
  <c r="G26" i="4"/>
  <c r="R58" i="4"/>
  <c r="N58" i="4"/>
  <c r="G58" i="4"/>
  <c r="T20" i="17"/>
  <c r="P20" i="17"/>
  <c r="P36" i="17"/>
  <c r="T36" i="17"/>
  <c r="P39" i="17"/>
  <c r="T39" i="17"/>
  <c r="T78" i="17"/>
  <c r="P78" i="17"/>
  <c r="T45" i="17"/>
  <c r="P45" i="17"/>
  <c r="O52" i="1"/>
  <c r="S52" i="1"/>
  <c r="S75" i="12"/>
  <c r="O75" i="12"/>
  <c r="G75" i="12"/>
  <c r="O20" i="1"/>
  <c r="S20" i="1"/>
  <c r="T38" i="10"/>
  <c r="P38" i="10"/>
  <c r="T64" i="26"/>
  <c r="P64" i="26"/>
  <c r="T13" i="26"/>
  <c r="P13" i="26"/>
  <c r="P46" i="26"/>
  <c r="T46" i="26"/>
  <c r="T39" i="15"/>
  <c r="P39" i="15"/>
  <c r="T45" i="15"/>
  <c r="P45" i="15"/>
  <c r="P56" i="15"/>
  <c r="T56" i="15"/>
  <c r="T59" i="28"/>
  <c r="P59" i="28"/>
  <c r="P15" i="28"/>
  <c r="T15" i="28"/>
  <c r="T24" i="27"/>
  <c r="P24" i="27"/>
  <c r="T8" i="24"/>
  <c r="P8" i="24"/>
  <c r="P6" i="24"/>
  <c r="T6" i="24"/>
  <c r="P10" i="24"/>
  <c r="T10" i="24"/>
  <c r="T37" i="9"/>
  <c r="P37" i="9"/>
  <c r="T86" i="18"/>
  <c r="P86" i="18"/>
  <c r="P63" i="18"/>
  <c r="T63" i="18"/>
  <c r="P19" i="18"/>
  <c r="T19" i="18"/>
  <c r="P29" i="18"/>
  <c r="T29" i="18"/>
  <c r="U9" i="1"/>
  <c r="P6" i="4"/>
  <c r="T6" i="4"/>
  <c r="T40" i="4"/>
  <c r="P40" i="4"/>
  <c r="P25" i="17"/>
  <c r="T25" i="17"/>
  <c r="P53" i="17"/>
  <c r="T53" i="17"/>
  <c r="V72" i="1" l="1"/>
  <c r="D90" i="10"/>
  <c r="D92" i="10" s="1"/>
  <c r="D93" i="10" s="1"/>
  <c r="D90" i="23"/>
  <c r="D92" i="23" s="1"/>
  <c r="D93" i="23" s="1"/>
  <c r="D90" i="11"/>
  <c r="D92" i="11" s="1"/>
  <c r="D93" i="11" s="1"/>
  <c r="D90" i="14"/>
  <c r="D92" i="14" s="1"/>
  <c r="D93" i="14" s="1"/>
  <c r="P58" i="4"/>
  <c r="T58" i="4"/>
  <c r="T70" i="27"/>
  <c r="P70" i="27"/>
  <c r="P73" i="24"/>
  <c r="T73" i="24"/>
  <c r="P70" i="26"/>
  <c r="T70" i="26"/>
  <c r="T70" i="13"/>
  <c r="P70" i="13"/>
  <c r="P42" i="4"/>
  <c r="T42" i="4"/>
  <c r="V74" i="1"/>
  <c r="P75" i="16"/>
  <c r="T75" i="16"/>
  <c r="T86" i="4"/>
  <c r="P86" i="4"/>
  <c r="P75" i="22"/>
  <c r="T75" i="22"/>
  <c r="P73" i="16"/>
  <c r="T73" i="16"/>
  <c r="P70" i="28"/>
  <c r="T70" i="28"/>
  <c r="T40" i="1"/>
  <c r="P40" i="1"/>
  <c r="O74" i="1"/>
  <c r="S74" i="1"/>
  <c r="G74" i="1"/>
  <c r="P50" i="1"/>
  <c r="T50" i="1"/>
  <c r="T83" i="1"/>
  <c r="P83" i="1"/>
  <c r="P16" i="1"/>
  <c r="T16" i="1"/>
  <c r="P30" i="1"/>
  <c r="T30" i="1"/>
  <c r="T13" i="1"/>
  <c r="P13" i="1"/>
  <c r="P62" i="4"/>
  <c r="T62" i="4"/>
  <c r="T72" i="16"/>
  <c r="P72" i="16"/>
  <c r="P72" i="13"/>
  <c r="T72" i="13"/>
  <c r="P71" i="22"/>
  <c r="T71" i="22"/>
  <c r="T76" i="12"/>
  <c r="P76" i="12"/>
  <c r="T70" i="9"/>
  <c r="P70" i="9"/>
  <c r="T73" i="25"/>
  <c r="P73" i="25"/>
  <c r="T76" i="14"/>
  <c r="P76" i="14"/>
  <c r="T81" i="1"/>
  <c r="P81" i="1"/>
  <c r="P49" i="1"/>
  <c r="T49" i="1"/>
  <c r="P64" i="1"/>
  <c r="T64" i="1"/>
  <c r="T38" i="1"/>
  <c r="P38" i="1"/>
  <c r="P86" i="1"/>
  <c r="T86" i="1"/>
  <c r="P43" i="1"/>
  <c r="T43" i="1"/>
  <c r="T22" i="1"/>
  <c r="P22" i="1"/>
  <c r="P69" i="1"/>
  <c r="T69" i="1"/>
  <c r="T77" i="26"/>
  <c r="P77" i="26"/>
  <c r="T10" i="4"/>
  <c r="P10" i="4"/>
  <c r="T12" i="4"/>
  <c r="P12" i="4"/>
  <c r="P74" i="19"/>
  <c r="T74" i="19"/>
  <c r="P76" i="18"/>
  <c r="T76" i="18"/>
  <c r="P38" i="4"/>
  <c r="T38" i="4"/>
  <c r="P76" i="25"/>
  <c r="T76" i="25"/>
  <c r="P77" i="9"/>
  <c r="T77" i="9"/>
  <c r="P76" i="9"/>
  <c r="T76" i="9"/>
  <c r="T77" i="17"/>
  <c r="P77" i="17"/>
  <c r="S76" i="1"/>
  <c r="O76" i="1"/>
  <c r="G76" i="1"/>
  <c r="T24" i="1"/>
  <c r="P24" i="1"/>
  <c r="P82" i="1"/>
  <c r="T82" i="1"/>
  <c r="S71" i="1"/>
  <c r="O71" i="1"/>
  <c r="G71" i="1"/>
  <c r="P77" i="28"/>
  <c r="T77" i="28"/>
  <c r="T71" i="19"/>
  <c r="P71" i="19"/>
  <c r="P72" i="28"/>
  <c r="T72" i="28"/>
  <c r="T11" i="4"/>
  <c r="P11" i="4"/>
  <c r="T50" i="4"/>
  <c r="P50" i="4"/>
  <c r="T18" i="4"/>
  <c r="P18" i="4"/>
  <c r="P7" i="15"/>
  <c r="T7" i="15"/>
  <c r="P58" i="15"/>
  <c r="T58" i="15"/>
  <c r="T72" i="24"/>
  <c r="P72" i="24"/>
  <c r="T75" i="13"/>
  <c r="P75" i="13"/>
  <c r="T75" i="19"/>
  <c r="P75" i="19"/>
  <c r="P66" i="4"/>
  <c r="T66" i="4"/>
  <c r="P37" i="4"/>
  <c r="T37" i="4"/>
  <c r="P31" i="1"/>
  <c r="T31" i="1"/>
  <c r="T67" i="1"/>
  <c r="P67" i="1"/>
  <c r="T75" i="12"/>
  <c r="P75" i="12"/>
  <c r="P70" i="19"/>
  <c r="T70" i="19"/>
  <c r="P70" i="18"/>
  <c r="T70" i="18"/>
  <c r="T51" i="4"/>
  <c r="P51" i="4"/>
  <c r="P70" i="16"/>
  <c r="T70" i="16"/>
  <c r="P43" i="4"/>
  <c r="T43" i="4"/>
  <c r="P75" i="17"/>
  <c r="T75" i="17"/>
  <c r="T7" i="4"/>
  <c r="P7" i="4"/>
  <c r="T24" i="4"/>
  <c r="P24" i="4"/>
  <c r="T77" i="23"/>
  <c r="P77" i="23"/>
  <c r="T71" i="23"/>
  <c r="P71" i="23"/>
  <c r="T72" i="18"/>
  <c r="P72" i="18"/>
  <c r="V70" i="1"/>
  <c r="T74" i="28"/>
  <c r="P74" i="28"/>
  <c r="D90" i="16"/>
  <c r="D92" i="16" s="1"/>
  <c r="D93" i="16" s="1"/>
  <c r="T6" i="15"/>
  <c r="P6" i="15"/>
  <c r="T74" i="23"/>
  <c r="P74" i="23"/>
  <c r="P76" i="27"/>
  <c r="T76" i="27"/>
  <c r="T47" i="1"/>
  <c r="P47" i="1"/>
  <c r="T63" i="1"/>
  <c r="P63" i="1"/>
  <c r="S75" i="1"/>
  <c r="O75" i="1"/>
  <c r="G75" i="1"/>
  <c r="P18" i="1"/>
  <c r="T18" i="1"/>
  <c r="T54" i="1"/>
  <c r="P54" i="1"/>
  <c r="V75" i="1"/>
  <c r="T72" i="10"/>
  <c r="P72" i="10"/>
  <c r="D90" i="26"/>
  <c r="D92" i="26" s="1"/>
  <c r="D93" i="26" s="1"/>
  <c r="P74" i="9"/>
  <c r="T74" i="9"/>
  <c r="T15" i="4"/>
  <c r="P15" i="4"/>
  <c r="T76" i="19"/>
  <c r="P76" i="19"/>
  <c r="P77" i="15"/>
  <c r="T77" i="15"/>
  <c r="P86" i="9"/>
  <c r="T86" i="9"/>
  <c r="P71" i="11"/>
  <c r="T71" i="11"/>
  <c r="P70" i="22"/>
  <c r="T70" i="22"/>
  <c r="T76" i="11"/>
  <c r="P76" i="11"/>
  <c r="P23" i="4"/>
  <c r="T23" i="4"/>
  <c r="T21" i="4"/>
  <c r="P21" i="4"/>
  <c r="T35" i="1"/>
  <c r="P35" i="1"/>
  <c r="T65" i="1"/>
  <c r="P65" i="1"/>
  <c r="P60" i="1"/>
  <c r="T60" i="1"/>
  <c r="T29" i="1"/>
  <c r="P29" i="1"/>
  <c r="O77" i="1"/>
  <c r="S77" i="1"/>
  <c r="G77" i="1"/>
  <c r="T56" i="1"/>
  <c r="P56" i="1"/>
  <c r="P6" i="1"/>
  <c r="T6" i="1"/>
  <c r="P32" i="1"/>
  <c r="T32" i="1"/>
  <c r="T57" i="1"/>
  <c r="P57" i="1"/>
  <c r="P74" i="17"/>
  <c r="T74" i="17"/>
  <c r="T48" i="4"/>
  <c r="P48" i="4"/>
  <c r="T76" i="23"/>
  <c r="P76" i="23"/>
  <c r="V77" i="1"/>
  <c r="P71" i="17"/>
  <c r="T71" i="17"/>
  <c r="T17" i="4"/>
  <c r="P17" i="4"/>
  <c r="T70" i="10"/>
  <c r="P70" i="10"/>
  <c r="P77" i="25"/>
  <c r="T77" i="25"/>
  <c r="P8" i="9"/>
  <c r="T8" i="9"/>
  <c r="P74" i="25"/>
  <c r="T74" i="25"/>
  <c r="P74" i="18"/>
  <c r="T74" i="18"/>
  <c r="T52" i="1"/>
  <c r="P52" i="1"/>
  <c r="T84" i="1"/>
  <c r="P84" i="1"/>
  <c r="T8" i="1"/>
  <c r="P8" i="1"/>
  <c r="T44" i="4"/>
  <c r="P44" i="4"/>
  <c r="T46" i="4"/>
  <c r="P46" i="4"/>
  <c r="T73" i="13"/>
  <c r="P73" i="13"/>
  <c r="T73" i="11"/>
  <c r="P73" i="11"/>
  <c r="T72" i="27"/>
  <c r="P72" i="27"/>
  <c r="U58" i="1"/>
  <c r="T73" i="17"/>
  <c r="P73" i="17"/>
  <c r="T70" i="25"/>
  <c r="P70" i="25"/>
  <c r="T73" i="23"/>
  <c r="P73" i="23"/>
  <c r="P61" i="4"/>
  <c r="T61" i="4"/>
  <c r="T77" i="14"/>
  <c r="P77" i="14"/>
  <c r="P74" i="26"/>
  <c r="T74" i="26"/>
  <c r="T71" i="18"/>
  <c r="P71" i="18"/>
  <c r="T44" i="1"/>
  <c r="P44" i="1"/>
  <c r="T7" i="1"/>
  <c r="P7" i="1"/>
  <c r="P27" i="1"/>
  <c r="T27" i="1"/>
  <c r="P41" i="4"/>
  <c r="T41" i="4"/>
  <c r="T75" i="14"/>
  <c r="P75" i="14"/>
  <c r="P19" i="4"/>
  <c r="T19" i="4"/>
  <c r="T75" i="9"/>
  <c r="P75" i="9"/>
  <c r="P71" i="12"/>
  <c r="T71" i="12"/>
  <c r="V73" i="1"/>
  <c r="T32" i="4"/>
  <c r="P32" i="4"/>
  <c r="T75" i="26"/>
  <c r="P75" i="26"/>
  <c r="T73" i="19"/>
  <c r="P73" i="19"/>
  <c r="P71" i="27"/>
  <c r="T71" i="27"/>
  <c r="T36" i="9"/>
  <c r="P36" i="9"/>
  <c r="D90" i="24"/>
  <c r="D92" i="24" s="1"/>
  <c r="D93" i="24" s="1"/>
  <c r="P69" i="4"/>
  <c r="T69" i="4"/>
  <c r="P76" i="24"/>
  <c r="T76" i="24"/>
  <c r="T76" i="17"/>
  <c r="P76" i="17"/>
  <c r="S70" i="1"/>
  <c r="O70" i="1"/>
  <c r="G70" i="1"/>
  <c r="P42" i="1"/>
  <c r="T42" i="1"/>
  <c r="T76" i="26"/>
  <c r="P76" i="26"/>
  <c r="T71" i="26"/>
  <c r="P71" i="26"/>
  <c r="P56" i="4"/>
  <c r="T56" i="4"/>
  <c r="T77" i="27"/>
  <c r="P77" i="27"/>
  <c r="T74" i="24"/>
  <c r="P74" i="24"/>
  <c r="P75" i="10"/>
  <c r="T75" i="10"/>
  <c r="T71" i="25"/>
  <c r="P71" i="25"/>
  <c r="P76" i="28"/>
  <c r="T76" i="28"/>
  <c r="T80" i="4"/>
  <c r="P80" i="4"/>
  <c r="P74" i="12"/>
  <c r="T74" i="12"/>
  <c r="T10" i="1"/>
  <c r="P10" i="1"/>
  <c r="S72" i="1"/>
  <c r="O72" i="1"/>
  <c r="G72" i="1"/>
  <c r="T12" i="1"/>
  <c r="P12" i="1"/>
  <c r="T11" i="1"/>
  <c r="P11" i="1"/>
  <c r="T23" i="1"/>
  <c r="P23" i="1"/>
  <c r="P33" i="1"/>
  <c r="T33" i="1"/>
  <c r="T8" i="10"/>
  <c r="P8" i="10"/>
  <c r="P72" i="11"/>
  <c r="T72" i="11"/>
  <c r="D90" i="22"/>
  <c r="D92" i="22" s="1"/>
  <c r="D93" i="22" s="1"/>
  <c r="P74" i="22"/>
  <c r="T74" i="22"/>
  <c r="P63" i="4"/>
  <c r="T63" i="4"/>
  <c r="D90" i="12"/>
  <c r="D92" i="12" s="1"/>
  <c r="D93" i="12" s="1"/>
  <c r="P70" i="11"/>
  <c r="T70" i="11"/>
  <c r="P71" i="24"/>
  <c r="T71" i="24"/>
  <c r="T31" i="4"/>
  <c r="P31" i="4"/>
  <c r="D90" i="9"/>
  <c r="D92" i="9" s="1"/>
  <c r="D93" i="9" s="1"/>
  <c r="T71" i="28"/>
  <c r="P71" i="28"/>
  <c r="D90" i="19"/>
  <c r="D92" i="19" s="1"/>
  <c r="D93" i="19" s="1"/>
  <c r="T83" i="4"/>
  <c r="P83" i="4"/>
  <c r="P77" i="19"/>
  <c r="T77" i="19"/>
  <c r="P75" i="18"/>
  <c r="T75" i="18"/>
  <c r="P77" i="22"/>
  <c r="T77" i="22"/>
  <c r="P76" i="22"/>
  <c r="T76" i="22"/>
  <c r="P22" i="4"/>
  <c r="T22" i="4"/>
  <c r="P73" i="22"/>
  <c r="T73" i="22"/>
  <c r="T70" i="23"/>
  <c r="P70" i="23"/>
  <c r="P5" i="1"/>
  <c r="T5" i="1"/>
  <c r="T78" i="1"/>
  <c r="P78" i="1"/>
  <c r="P36" i="1"/>
  <c r="T36" i="1"/>
  <c r="P77" i="13"/>
  <c r="T77" i="13"/>
  <c r="T72" i="14"/>
  <c r="P72" i="14"/>
  <c r="P75" i="24"/>
  <c r="T75" i="24"/>
  <c r="P71" i="16"/>
  <c r="T71" i="16"/>
  <c r="T72" i="22"/>
  <c r="P72" i="22"/>
  <c r="P76" i="13"/>
  <c r="T76" i="13"/>
  <c r="V76" i="1"/>
  <c r="T72" i="17"/>
  <c r="P72" i="17"/>
  <c r="T73" i="9"/>
  <c r="P73" i="9"/>
  <c r="T75" i="27"/>
  <c r="P75" i="27"/>
  <c r="P30" i="4"/>
  <c r="T30" i="4"/>
  <c r="P75" i="23"/>
  <c r="T75" i="23"/>
  <c r="T77" i="10"/>
  <c r="P77" i="10"/>
  <c r="T51" i="1"/>
  <c r="P51" i="1"/>
  <c r="P68" i="1"/>
  <c r="T68" i="1"/>
  <c r="T46" i="1"/>
  <c r="P46" i="1"/>
  <c r="T41" i="1"/>
  <c r="P41" i="1"/>
  <c r="T80" i="1"/>
  <c r="P80" i="1"/>
  <c r="T26" i="4"/>
  <c r="P26" i="4"/>
  <c r="P75" i="25"/>
  <c r="T75" i="25"/>
  <c r="T73" i="18"/>
  <c r="P73" i="18"/>
  <c r="T5" i="4"/>
  <c r="D90" i="4"/>
  <c r="D92" i="4" s="1"/>
  <c r="D93" i="4" s="1"/>
  <c r="P5" i="4"/>
  <c r="T16" i="4"/>
  <c r="P16" i="4"/>
  <c r="P45" i="4"/>
  <c r="T45" i="4"/>
  <c r="T5" i="18"/>
  <c r="D90" i="18"/>
  <c r="D92" i="18" s="1"/>
  <c r="D93" i="18" s="1"/>
  <c r="P5" i="18"/>
  <c r="T72" i="23"/>
  <c r="P72" i="23"/>
  <c r="P74" i="16"/>
  <c r="T74" i="16"/>
  <c r="D93" i="15"/>
  <c r="P13" i="4"/>
  <c r="T13" i="4"/>
  <c r="T72" i="26"/>
  <c r="P72" i="26"/>
  <c r="T84" i="18"/>
  <c r="P84" i="18"/>
  <c r="P79" i="1"/>
  <c r="T79" i="1"/>
  <c r="T9" i="1"/>
  <c r="P9" i="1"/>
  <c r="P19" i="1"/>
  <c r="T19" i="1"/>
  <c r="T62" i="1"/>
  <c r="P62" i="1"/>
  <c r="O73" i="1"/>
  <c r="S73" i="1"/>
  <c r="G73" i="1"/>
  <c r="P15" i="1"/>
  <c r="T15" i="1"/>
  <c r="P71" i="13"/>
  <c r="T71" i="13"/>
  <c r="T71" i="10"/>
  <c r="P71" i="10"/>
  <c r="P73" i="28"/>
  <c r="T73" i="28"/>
  <c r="T68" i="4"/>
  <c r="P68" i="4"/>
  <c r="T75" i="11"/>
  <c r="P75" i="11"/>
  <c r="T77" i="18"/>
  <c r="P77" i="18"/>
  <c r="T77" i="16"/>
  <c r="P77" i="16"/>
  <c r="D90" i="27"/>
  <c r="D92" i="27" s="1"/>
  <c r="D93" i="27" s="1"/>
  <c r="T72" i="25"/>
  <c r="P72" i="25"/>
  <c r="P73" i="14"/>
  <c r="T73" i="14"/>
  <c r="P52" i="4"/>
  <c r="T52" i="4"/>
  <c r="P72" i="15"/>
  <c r="T72" i="15"/>
  <c r="P55" i="1"/>
  <c r="T55" i="1"/>
  <c r="T14" i="1"/>
  <c r="P14" i="1"/>
  <c r="T85" i="1"/>
  <c r="P85" i="1"/>
  <c r="P25" i="1"/>
  <c r="T25" i="1"/>
  <c r="T66" i="1"/>
  <c r="P66" i="1"/>
  <c r="T58" i="1"/>
  <c r="P58" i="1"/>
  <c r="P37" i="1"/>
  <c r="T37" i="1"/>
  <c r="T26" i="1"/>
  <c r="P26" i="1"/>
  <c r="D90" i="17"/>
  <c r="D92" i="17" s="1"/>
  <c r="D93" i="17" s="1"/>
  <c r="T59" i="4"/>
  <c r="P59" i="4"/>
  <c r="T73" i="12"/>
  <c r="P73" i="12"/>
  <c r="P71" i="14"/>
  <c r="T71" i="14"/>
  <c r="D91" i="28"/>
  <c r="D93" i="28" s="1"/>
  <c r="D94" i="28" s="1"/>
  <c r="V71" i="1"/>
  <c r="T76" i="16"/>
  <c r="P76" i="16"/>
  <c r="T74" i="13"/>
  <c r="P74" i="13"/>
  <c r="T74" i="14"/>
  <c r="P74" i="14"/>
  <c r="T73" i="26"/>
  <c r="P73" i="26"/>
  <c r="T70" i="12"/>
  <c r="P70" i="12"/>
  <c r="T77" i="12"/>
  <c r="P77" i="12"/>
  <c r="P77" i="24"/>
  <c r="T77" i="24"/>
  <c r="P70" i="24"/>
  <c r="T70" i="24"/>
  <c r="T58" i="18"/>
  <c r="P58" i="18"/>
  <c r="T74" i="11"/>
  <c r="P74" i="11"/>
  <c r="D90" i="13"/>
  <c r="D92" i="13" s="1"/>
  <c r="D93" i="13" s="1"/>
  <c r="T57" i="4"/>
  <c r="P57" i="4"/>
  <c r="P73" i="27"/>
  <c r="T73" i="27"/>
  <c r="P48" i="1"/>
  <c r="T48" i="1"/>
  <c r="T39" i="1"/>
  <c r="P39" i="1"/>
  <c r="T17" i="1"/>
  <c r="P17" i="1"/>
  <c r="T61" i="1"/>
  <c r="P61" i="1"/>
  <c r="P53" i="1"/>
  <c r="T53" i="1"/>
  <c r="T45" i="1"/>
  <c r="P45" i="1"/>
  <c r="T34" i="1"/>
  <c r="P34" i="1"/>
  <c r="P21" i="1"/>
  <c r="T21" i="1"/>
  <c r="T74" i="27"/>
  <c r="P74" i="27"/>
  <c r="T77" i="11"/>
  <c r="P77" i="11"/>
  <c r="D90" i="25"/>
  <c r="D92" i="25" s="1"/>
  <c r="D93" i="25" s="1"/>
  <c r="P39" i="4"/>
  <c r="T39" i="4"/>
  <c r="P72" i="19"/>
  <c r="T72" i="19"/>
  <c r="P75" i="28"/>
  <c r="T75" i="28"/>
  <c r="U7" i="1"/>
  <c r="P72" i="12"/>
  <c r="T72" i="12"/>
  <c r="P28" i="4"/>
  <c r="T28" i="4"/>
  <c r="T70" i="14"/>
  <c r="P70" i="14"/>
  <c r="P34" i="4"/>
  <c r="T34" i="4"/>
  <c r="P59" i="1"/>
  <c r="T59" i="1"/>
  <c r="P20" i="1"/>
  <c r="T20" i="1"/>
  <c r="P28" i="1"/>
  <c r="T28" i="1"/>
  <c r="P71" i="1" l="1"/>
  <c r="T71" i="1"/>
  <c r="P74" i="1"/>
  <c r="T74" i="1"/>
  <c r="P70" i="1"/>
  <c r="T70" i="1"/>
  <c r="T75" i="1"/>
  <c r="P75" i="1"/>
  <c r="T73" i="1"/>
  <c r="P73" i="1"/>
  <c r="P72" i="1"/>
  <c r="T72" i="1"/>
  <c r="P77" i="1"/>
  <c r="T77" i="1"/>
  <c r="D90" i="1"/>
  <c r="D92" i="1" s="1"/>
  <c r="D93" i="1" s="1"/>
  <c r="T76" i="1"/>
  <c r="P76" i="1"/>
</calcChain>
</file>

<file path=xl/sharedStrings.xml><?xml version="1.0" encoding="utf-8"?>
<sst xmlns="http://schemas.openxmlformats.org/spreadsheetml/2006/main" count="791" uniqueCount="120">
  <si>
    <t>Passageiros</t>
  </si>
  <si>
    <t>Ocupação</t>
  </si>
  <si>
    <t>Global</t>
  </si>
  <si>
    <t>A</t>
  </si>
  <si>
    <t>B</t>
  </si>
  <si>
    <t>A → B</t>
  </si>
  <si>
    <t>B → A</t>
  </si>
  <si>
    <t>Estádio do Dragão</t>
  </si>
  <si>
    <t>Campanhã</t>
  </si>
  <si>
    <t>Heroismo</t>
  </si>
  <si>
    <t>24 de Agosto</t>
  </si>
  <si>
    <t>Bolhão</t>
  </si>
  <si>
    <t>Trindade</t>
  </si>
  <si>
    <t>Lapa</t>
  </si>
  <si>
    <t>Carolina Michaelis</t>
  </si>
  <si>
    <t>Casa da Música</t>
  </si>
  <si>
    <t>Francos</t>
  </si>
  <si>
    <t>Ramalde</t>
  </si>
  <si>
    <t>Viso</t>
  </si>
  <si>
    <t>Sete Bicas</t>
  </si>
  <si>
    <t>ASra da Hora</t>
  </si>
  <si>
    <t>Vasco da Gama</t>
  </si>
  <si>
    <t>Estádio do Mar</t>
  </si>
  <si>
    <t>Pedro Hispano</t>
  </si>
  <si>
    <t>Parque de Real</t>
  </si>
  <si>
    <t>C. Matosinhos</t>
  </si>
  <si>
    <t>Matosinhos Sul</t>
  </si>
  <si>
    <t>Brito Capelo</t>
  </si>
  <si>
    <t>Mercado</t>
  </si>
  <si>
    <t>Sr. de Matosinhos</t>
  </si>
  <si>
    <t>BSra da Hora</t>
  </si>
  <si>
    <t>BFonte do Cuco</t>
  </si>
  <si>
    <t>Custoias</t>
  </si>
  <si>
    <t>Esposade</t>
  </si>
  <si>
    <t>Crestins</t>
  </si>
  <si>
    <t>Verdes (B)</t>
  </si>
  <si>
    <t>Pedras Rubras</t>
  </si>
  <si>
    <t>Lidador</t>
  </si>
  <si>
    <t>Vilar do Pinheiro</t>
  </si>
  <si>
    <t>Modivas Sul</t>
  </si>
  <si>
    <t>Modivas Centro</t>
  </si>
  <si>
    <t>Mindelo</t>
  </si>
  <si>
    <t>Espaço Natureza</t>
  </si>
  <si>
    <t>Varziela</t>
  </si>
  <si>
    <t>Árvore</t>
  </si>
  <si>
    <t>Azurara</t>
  </si>
  <si>
    <t>Santa Clara</t>
  </si>
  <si>
    <t>Vila do Conde</t>
  </si>
  <si>
    <t>Alto de Pega</t>
  </si>
  <si>
    <t>Portas Fronhas</t>
  </si>
  <si>
    <t>São Brás</t>
  </si>
  <si>
    <t>Póvoa de Varzim</t>
  </si>
  <si>
    <t>CSra da Hora</t>
  </si>
  <si>
    <t>CFonte do Cuco</t>
  </si>
  <si>
    <t>Cândido dos Reis</t>
  </si>
  <si>
    <t>Pias</t>
  </si>
  <si>
    <t>Araújo</t>
  </si>
  <si>
    <t>Custió</t>
  </si>
  <si>
    <t>Parque de Maia</t>
  </si>
  <si>
    <t>Forum</t>
  </si>
  <si>
    <t>Zona Industrial</t>
  </si>
  <si>
    <t>Mandim</t>
  </si>
  <si>
    <t>Castêlo da Maia</t>
  </si>
  <si>
    <t>ISMAI</t>
  </si>
  <si>
    <t>D. João II</t>
  </si>
  <si>
    <t>João de Deus</t>
  </si>
  <si>
    <t>C.M.Gaia</t>
  </si>
  <si>
    <t>General Torres</t>
  </si>
  <si>
    <t>Jardim do Morro</t>
  </si>
  <si>
    <t>São Bento</t>
  </si>
  <si>
    <t>Aliados</t>
  </si>
  <si>
    <t>Trindade S</t>
  </si>
  <si>
    <t>Faria Guimaraes</t>
  </si>
  <si>
    <t>Marques</t>
  </si>
  <si>
    <t>Combatentes</t>
  </si>
  <si>
    <t>Salgueiros</t>
  </si>
  <si>
    <t>Polo Universitario</t>
  </si>
  <si>
    <t>I.P.O.</t>
  </si>
  <si>
    <t>Hospital São João</t>
  </si>
  <si>
    <t xml:space="preserve">Verdes (E) </t>
  </si>
  <si>
    <t>Botica</t>
  </si>
  <si>
    <t>Aeroporto</t>
  </si>
  <si>
    <t>Distância</t>
  </si>
  <si>
    <t>(metros)</t>
  </si>
  <si>
    <t>Taxa de Ocupação Média Sistema Metro Ligeiro</t>
  </si>
  <si>
    <r>
      <rPr>
        <vertAlign val="super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</si>
  <si>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</si>
  <si>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</si>
  <si>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Pax por veiculo</t>
  </si>
  <si>
    <t xml:space="preserve">Horas por dia </t>
  </si>
  <si>
    <t>Fânzeres</t>
  </si>
  <si>
    <t>Venda Nova</t>
  </si>
  <si>
    <t>Carreira</t>
  </si>
  <si>
    <t>Baguim</t>
  </si>
  <si>
    <t>Campainha</t>
  </si>
  <si>
    <t>Rio Tinto</t>
  </si>
  <si>
    <t>Levada</t>
  </si>
  <si>
    <t>Nau Vitória</t>
  </si>
  <si>
    <t>Nasoni</t>
  </si>
  <si>
    <t>Contumil</t>
  </si>
  <si>
    <t>Santo Ovídio</t>
  </si>
  <si>
    <t>http://www.metrodoporto.pt/uploads/writer_file/document/58/20130116114152669228.pdf</t>
  </si>
  <si>
    <r>
      <t xml:space="preserve">Circulações Eurotram </t>
    </r>
    <r>
      <rPr>
        <b/>
        <vertAlign val="superscript"/>
        <sz val="13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</si>
  <si>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3"/>
        <color theme="0"/>
        <rFont val="Calibri"/>
        <family val="2"/>
        <scheme val="minor"/>
      </rPr>
      <t>1</t>
    </r>
  </si>
  <si>
    <r>
      <rPr>
        <vertAlign val="superscript"/>
        <sz val="13"/>
        <color theme="1"/>
        <rFont val="Calibri"/>
        <family val="2"/>
        <scheme val="minor"/>
      </rPr>
      <t>1</t>
    </r>
    <r>
      <rPr>
        <sz val="13"/>
        <color theme="1"/>
        <rFont val="Calibri"/>
        <family val="2"/>
        <scheme val="minor"/>
      </rPr>
      <t xml:space="preserve"> veiculos equivalentes a simples</t>
    </r>
  </si>
  <si>
    <t>Modivas Norte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</si>
  <si>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</si>
  <si>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2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</si>
  <si>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2"/>
        <color theme="0"/>
        <rFont val="Calibri"/>
        <family val="2"/>
        <scheme val="minor"/>
      </rPr>
      <t>1</t>
    </r>
  </si>
  <si>
    <r>
      <rPr>
        <vertAlign val="super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veiculos equivalentes a simples</t>
    </r>
  </si>
  <si>
    <t>Pass Km</t>
  </si>
  <si>
    <t xml:space="preserve">Taxa ocupação </t>
  </si>
  <si>
    <t>LKm</t>
  </si>
  <si>
    <t>Lugares km (10^3)</t>
  </si>
  <si>
    <t>Passageiros km (10^3)</t>
  </si>
  <si>
    <t>Taxa de ocupação</t>
  </si>
  <si>
    <t>Mais informação em</t>
  </si>
  <si>
    <t>Os dados mensais referentes aos dias úteis de cada mês estão disponíveis para os meses desde Novembro de 2016 em</t>
  </si>
  <si>
    <t>http://util-171115.appspot.com/</t>
  </si>
  <si>
    <t>NOTA: Para os detalhes por troço e faixa horária das taxas de ocupação foi utilizada apenas a base de dados mensal dos sensores, incluindo a oferta relativa ao dia 14.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</si>
</sst>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\ _€_-;\-* #,##0.00\ _€_-;_-* &quot;-&quot;??\ _€_-;_-@_-"/>
    <numFmt numFmtId="165" formatCode="0.0%"/>
    <numFmt numFmtId="166" formatCode="0.0"/>
    <numFmt numFmtId="167" formatCode="#,##0.000"/>
    <numFmt numFmtId="168" formatCode="_-* #,##0.000\ _€_-;\-* #,##0.000\ _€_-;_-* &quot;-&quot;??\ _€_-;_-@_-"/>
    <numFmt numFmtId="169" formatCode="_-* #,##0.0000\ _€_-;\-* #,##0.0000\ _€_-;_-* &quot;-&quot;??\ _€_-;_-@_-"/>
    <numFmt numFmtId="170" formatCode="0.0000%"/>
    <numFmt numFmtId="171" formatCode="#,##0,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vertAlign val="superscript"/>
      <sz val="13"/>
      <color theme="0"/>
      <name val="Calibri"/>
      <family val="2"/>
      <scheme val="minor"/>
    </font>
    <font>
      <vertAlign val="superscript"/>
      <sz val="13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rgb="FFFF0000"/>
      <name val="Times New Roman"/>
      <family val="1"/>
    </font>
    <font>
      <sz val="12"/>
      <color theme="1"/>
      <name val="Calibri"/>
      <family val="2"/>
      <scheme val="minor"/>
    </font>
    <font>
      <b/>
      <vertAlign val="superscript"/>
      <sz val="12"/>
      <color theme="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121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165" fontId="0" fillId="0" borderId="0" xfId="1" applyNumberFormat="1" applyFont="1" applyBorder="1"/>
    <xf numFmtId="165" fontId="0" fillId="0" borderId="5" xfId="1" applyNumberFormat="1" applyFont="1" applyBorder="1"/>
    <xf numFmtId="3" fontId="0" fillId="0" borderId="7" xfId="0" applyNumberFormat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165" fontId="0" fillId="0" borderId="2" xfId="1" applyNumberFormat="1" applyFont="1" applyFill="1" applyBorder="1"/>
    <xf numFmtId="165" fontId="0" fillId="0" borderId="3" xfId="1" applyNumberFormat="1" applyFont="1" applyFill="1" applyBorder="1"/>
    <xf numFmtId="165" fontId="0" fillId="0" borderId="0" xfId="1" applyNumberFormat="1" applyFont="1" applyFill="1" applyBorder="1"/>
    <xf numFmtId="165" fontId="0" fillId="0" borderId="5" xfId="1" applyNumberFormat="1" applyFont="1" applyFill="1" applyBorder="1"/>
    <xf numFmtId="165" fontId="0" fillId="0" borderId="7" xfId="1" applyNumberFormat="1" applyFont="1" applyFill="1" applyBorder="1"/>
    <xf numFmtId="165" fontId="0" fillId="0" borderId="8" xfId="1" applyNumberFormat="1" applyFont="1" applyFill="1" applyBorder="1"/>
    <xf numFmtId="0" fontId="1" fillId="2" borderId="12" xfId="0" applyFont="1" applyFill="1" applyBorder="1" applyAlignment="1">
      <alignment horizontal="center"/>
    </xf>
    <xf numFmtId="166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8" fillId="0" borderId="0" xfId="2" applyAlignment="1">
      <alignment vertical="center"/>
    </xf>
    <xf numFmtId="164" fontId="0" fillId="0" borderId="0" xfId="3" applyFont="1"/>
    <xf numFmtId="164" fontId="10" fillId="0" borderId="0" xfId="3" applyNumberFormat="1" applyFont="1"/>
    <xf numFmtId="164" fontId="9" fillId="0" borderId="0" xfId="3" applyFont="1"/>
    <xf numFmtId="3" fontId="15" fillId="0" borderId="2" xfId="0" applyNumberFormat="1" applyFont="1" applyFill="1" applyBorder="1"/>
    <xf numFmtId="3" fontId="15" fillId="0" borderId="0" xfId="0" applyNumberFormat="1" applyFont="1" applyFill="1" applyBorder="1"/>
    <xf numFmtId="3" fontId="15" fillId="0" borderId="7" xfId="0" applyNumberFormat="1" applyFont="1" applyFill="1" applyBorder="1"/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3" fontId="0" fillId="0" borderId="0" xfId="0" applyNumberFormat="1" applyFont="1"/>
    <xf numFmtId="0" fontId="0" fillId="0" borderId="4" xfId="0" applyFont="1" applyBorder="1" applyAlignment="1">
      <alignment horizontal="center"/>
    </xf>
    <xf numFmtId="3" fontId="0" fillId="0" borderId="4" xfId="0" applyNumberFormat="1" applyFont="1" applyBorder="1" applyAlignment="1">
      <alignment horizontal="center"/>
    </xf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5" xfId="0" applyNumberFormat="1" applyFont="1" applyBorder="1"/>
    <xf numFmtId="166" fontId="0" fillId="0" borderId="0" xfId="0" applyNumberFormat="1" applyFont="1"/>
    <xf numFmtId="0" fontId="0" fillId="0" borderId="6" xfId="0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3" fontId="0" fillId="0" borderId="7" xfId="0" applyNumberFormat="1" applyFont="1" applyBorder="1"/>
    <xf numFmtId="3" fontId="0" fillId="0" borderId="8" xfId="0" applyNumberFormat="1" applyFont="1" applyBorder="1"/>
    <xf numFmtId="0" fontId="0" fillId="0" borderId="1" xfId="0" applyFont="1" applyBorder="1" applyAlignment="1">
      <alignment horizontal="center"/>
    </xf>
    <xf numFmtId="3" fontId="0" fillId="0" borderId="2" xfId="0" applyNumberFormat="1" applyFont="1" applyBorder="1"/>
    <xf numFmtId="3" fontId="0" fillId="0" borderId="3" xfId="0" applyNumberFormat="1" applyFont="1" applyBorder="1"/>
    <xf numFmtId="3" fontId="0" fillId="0" borderId="1" xfId="0" applyNumberFormat="1" applyFont="1" applyBorder="1"/>
    <xf numFmtId="3" fontId="0" fillId="0" borderId="6" xfId="0" applyNumberFormat="1" applyFont="1" applyBorder="1"/>
    <xf numFmtId="3" fontId="0" fillId="0" borderId="1" xfId="0" applyNumberFormat="1" applyFont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17" fillId="0" borderId="0" xfId="0" applyFont="1"/>
    <xf numFmtId="3" fontId="15" fillId="0" borderId="4" xfId="0" applyNumberFormat="1" applyFont="1" applyFill="1" applyBorder="1"/>
    <xf numFmtId="3" fontId="15" fillId="0" borderId="6" xfId="0" applyNumberFormat="1" applyFont="1" applyFill="1" applyBorder="1"/>
    <xf numFmtId="0" fontId="1" fillId="2" borderId="12" xfId="0" applyFont="1" applyFill="1" applyBorder="1" applyAlignment="1">
      <alignment horizontal="center"/>
    </xf>
    <xf numFmtId="164" fontId="0" fillId="0" borderId="0" xfId="0" applyNumberFormat="1" applyFont="1"/>
    <xf numFmtId="164" fontId="9" fillId="0" borderId="0" xfId="0" applyNumberFormat="1" applyFont="1"/>
    <xf numFmtId="1" fontId="0" fillId="0" borderId="0" xfId="3" applyNumberFormat="1" applyFont="1"/>
    <xf numFmtId="165" fontId="0" fillId="0" borderId="0" xfId="1" applyNumberFormat="1" applyFont="1"/>
    <xf numFmtId="1" fontId="0" fillId="0" borderId="0" xfId="0" applyNumberFormat="1"/>
    <xf numFmtId="3" fontId="0" fillId="3" borderId="0" xfId="0" applyNumberFormat="1" applyFill="1" applyAlignment="1">
      <alignment horizontal="right" vertical="center"/>
    </xf>
    <xf numFmtId="4" fontId="0" fillId="3" borderId="0" xfId="0" applyNumberFormat="1" applyFill="1" applyAlignment="1">
      <alignment horizontal="right" vertical="center"/>
    </xf>
    <xf numFmtId="167" fontId="0" fillId="3" borderId="0" xfId="0" applyNumberFormat="1" applyFill="1" applyAlignment="1">
      <alignment horizontal="right" vertical="center"/>
    </xf>
    <xf numFmtId="164" fontId="0" fillId="3" borderId="0" xfId="3" applyFont="1" applyFill="1" applyAlignment="1">
      <alignment horizontal="right" vertical="center"/>
    </xf>
    <xf numFmtId="168" fontId="0" fillId="3" borderId="0" xfId="3" applyNumberFormat="1" applyFont="1" applyFill="1" applyAlignment="1">
      <alignment horizontal="right" vertical="center"/>
    </xf>
    <xf numFmtId="169" fontId="0" fillId="3" borderId="0" xfId="3" applyNumberFormat="1" applyFont="1" applyFill="1" applyAlignment="1">
      <alignment horizontal="right" vertical="center"/>
    </xf>
    <xf numFmtId="170" fontId="0" fillId="0" borderId="0" xfId="1" applyNumberFormat="1" applyFont="1"/>
    <xf numFmtId="10" fontId="0" fillId="3" borderId="0" xfId="3" applyNumberFormat="1" applyFont="1" applyFill="1" applyAlignment="1">
      <alignment horizontal="right" vertical="center"/>
    </xf>
    <xf numFmtId="3" fontId="21" fillId="0" borderId="5" xfId="0" applyNumberFormat="1" applyFont="1" applyBorder="1"/>
    <xf numFmtId="0" fontId="0" fillId="0" borderId="0" xfId="0" applyFill="1"/>
    <xf numFmtId="171" fontId="0" fillId="5" borderId="0" xfId="1" applyNumberFormat="1" applyFont="1" applyFill="1"/>
    <xf numFmtId="0" fontId="0" fillId="0" borderId="2" xfId="0" applyBorder="1"/>
    <xf numFmtId="0" fontId="0" fillId="0" borderId="0" xfId="0" applyBorder="1"/>
    <xf numFmtId="0" fontId="0" fillId="0" borderId="7" xfId="0" applyFill="1" applyBorder="1"/>
    <xf numFmtId="0" fontId="21" fillId="0" borderId="0" xfId="0" applyFont="1" applyBorder="1"/>
    <xf numFmtId="10" fontId="0" fillId="4" borderId="0" xfId="1" quotePrefix="1" applyNumberFormat="1" applyFont="1" applyFill="1"/>
    <xf numFmtId="10" fontId="0" fillId="0" borderId="2" xfId="1" applyNumberFormat="1" applyFont="1" applyBorder="1"/>
    <xf numFmtId="171" fontId="0" fillId="0" borderId="0" xfId="1" applyNumberFormat="1" applyFont="1" applyBorder="1"/>
    <xf numFmtId="0" fontId="0" fillId="0" borderId="0" xfId="0" applyFont="1" applyBorder="1"/>
    <xf numFmtId="3" fontId="0" fillId="0" borderId="3" xfId="0" applyNumberFormat="1" applyFont="1" applyFill="1" applyBorder="1"/>
    <xf numFmtId="3" fontId="0" fillId="0" borderId="2" xfId="0" applyNumberFormat="1" applyFont="1" applyFill="1" applyBorder="1"/>
    <xf numFmtId="3" fontId="0" fillId="0" borderId="5" xfId="0" applyNumberFormat="1" applyFont="1" applyFill="1" applyBorder="1"/>
    <xf numFmtId="3" fontId="0" fillId="0" borderId="8" xfId="0" applyNumberFormat="1" applyFont="1" applyFill="1" applyBorder="1"/>
    <xf numFmtId="3" fontId="0" fillId="0" borderId="7" xfId="0" applyNumberFormat="1" applyFont="1" applyFill="1" applyBorder="1"/>
    <xf numFmtId="10" fontId="22" fillId="4" borderId="9" xfId="1" applyNumberFormat="1" applyFont="1" applyFill="1" applyBorder="1" applyAlignment="1">
      <alignment horizontal="center"/>
    </xf>
    <xf numFmtId="0" fontId="0" fillId="5" borderId="0" xfId="0" applyFont="1" applyFill="1"/>
    <xf numFmtId="0" fontId="8" fillId="0" borderId="0" xfId="2"/>
    <xf numFmtId="0" fontId="23" fillId="0" borderId="0" xfId="0" applyFont="1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0" fontId="1" fillId="2" borderId="13" xfId="0" applyNumberFormat="1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</cellXfs>
  <cellStyles count="4">
    <cellStyle name="Hiperligação" xfId="2" builtinId="8"/>
    <cellStyle name="Normal" xfId="0" builtinId="0"/>
    <cellStyle name="Percentagem" xfId="1" builtinId="5"/>
    <cellStyle name="Vírgula" xfId="3" builtinId="3"/>
  </cellStyles>
  <dxfs count="0"/>
  <tableStyles count="0" defaultTableStyle="TableStyleMedium9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171450</xdr:rowOff>
    </xdr:from>
    <xdr:to>
      <xdr:col>15</xdr:col>
      <xdr:colOff>361950</xdr:colOff>
      <xdr:row>13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950"/>
          <a:ext cx="8896350" cy="219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trodoporto.pt/uploads/writer_file/document/58/20130116114152669228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externalLinkPath" Target="/Projectos/171118%20LKms%20dias%20&#250;teis/Teste%20Macros%20AA%20e%20BB/Jul%202017/Ocupa&#231;ao_dia%20util__Jul%2017.xlsx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externalLinkPath" Target="/Projectos/171118%20LKms%20dias%20&#250;teis/Teste%20Macros%20AA%20e%20BB/Jul%202017/Ocupa&#231;ao_dia%20util__Jul%2017.xlsx" TargetMode="External"/><Relationship Id="rId1" Type="http://schemas.openxmlformats.org/officeDocument/2006/relationships/externalLinkPath" Target="/Projectos/171118%20LKms%20dias%20&#250;teis/Teste%20Macros%20AA%20e%20BB/Jul%202017/Ocupa&#231;ao_dia%20util__Jul%2017.xlsx" TargetMode="External"/><Relationship Id="rId6" Type="http://schemas.openxmlformats.org/officeDocument/2006/relationships/externalLinkPath" Target="/Projectos/171118%20LKms%20dias%20&#250;teis/Teste%20Macros%20AA%20e%20BB/Jul%202017/Ocupa&#231;ao_dia%20util__Jul%2017.xlsx" TargetMode="External"/><Relationship Id="rId5" Type="http://schemas.openxmlformats.org/officeDocument/2006/relationships/externalLinkPath" Target="/Projectos/171118%20LKms%20dias%20&#250;teis/Teste%20Macros%20AA%20e%20BB/Jul%202017/Ocupa&#231;ao_dia%20util__Jul%2017.xlsx" TargetMode="External"/><Relationship Id="rId4" Type="http://schemas.openxmlformats.org/officeDocument/2006/relationships/externalLinkPath" Target="/Projectos/171118%20LKms%20dias%20&#250;teis/Teste%20Macros%20AA%20e%20BB/Jul%202017/Ocupa&#231;ao_dia%20util__Jul%2017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B20"/>
  <sheetViews>
    <sheetView showGridLines="0" workbookViewId="0">
      <selection activeCell="K19" sqref="K19"/>
    </sheetView>
  </sheetViews>
  <sheetFormatPr defaultRowHeight="15" x14ac:dyDescent="0.25"/>
  <sheetData>
    <row r="16" spans="2:2" x14ac:dyDescent="0.25">
      <c r="B16" t="s">
        <v>116</v>
      </c>
    </row>
    <row r="17" spans="2:2" x14ac:dyDescent="0.25">
      <c r="B17" s="104" t="s">
        <v>101</v>
      </c>
    </row>
    <row r="19" spans="2:2" x14ac:dyDescent="0.25">
      <c r="B19" t="s">
        <v>117</v>
      </c>
    </row>
    <row r="20" spans="2:2" x14ac:dyDescent="0.25">
      <c r="B20" s="104" t="s">
        <v>118</v>
      </c>
    </row>
  </sheetData>
  <hyperlinks>
    <hyperlink ref="B17" r:id="rId1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87" zoomScaleNormal="87" workbookViewId="0">
      <selection activeCell="P2" sqref="P2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8" t="s">
        <v>84</v>
      </c>
      <c r="I2" s="119"/>
      <c r="J2" s="119"/>
      <c r="K2" s="119"/>
      <c r="L2" s="119"/>
      <c r="M2" s="119"/>
      <c r="N2" s="119"/>
      <c r="O2" s="120"/>
      <c r="P2" s="102">
        <v>0.22687142396243348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2" t="s">
        <v>2</v>
      </c>
      <c r="H4" s="25" t="s">
        <v>5</v>
      </c>
      <c r="I4" s="26" t="s">
        <v>6</v>
      </c>
      <c r="J4" s="72" t="s">
        <v>2</v>
      </c>
      <c r="K4" s="25" t="s">
        <v>5</v>
      </c>
      <c r="L4" s="26" t="s">
        <v>6</v>
      </c>
      <c r="M4" s="72" t="s">
        <v>2</v>
      </c>
      <c r="N4" s="25" t="s">
        <v>5</v>
      </c>
      <c r="O4" s="26" t="s">
        <v>6</v>
      </c>
      <c r="P4" s="72" t="s">
        <v>2</v>
      </c>
      <c r="R4" s="25" t="s">
        <v>5</v>
      </c>
      <c r="S4" s="26" t="s">
        <v>6</v>
      </c>
      <c r="T4" s="72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368</v>
      </c>
      <c r="F5" s="55">
        <v>717.53876725501266</v>
      </c>
      <c r="G5" s="56">
        <f>+E5+F5</f>
        <v>1085.5387672550128</v>
      </c>
      <c r="H5" s="55">
        <v>76</v>
      </c>
      <c r="I5" s="55">
        <v>76</v>
      </c>
      <c r="J5" s="56">
        <f>+H5+I5</f>
        <v>152</v>
      </c>
      <c r="K5" s="55">
        <v>0</v>
      </c>
      <c r="L5" s="55">
        <v>0</v>
      </c>
      <c r="M5" s="56">
        <f>+K5+L5</f>
        <v>0</v>
      </c>
      <c r="N5" s="32">
        <f>+E5/(H5*216+K5*248)</f>
        <v>2.2417153996101363E-2</v>
      </c>
      <c r="O5" s="32">
        <f t="shared" ref="O5:O80" si="0">+F5/(I5*216+L5*248)</f>
        <v>4.3709720227522703E-2</v>
      </c>
      <c r="P5" s="33">
        <f t="shared" ref="P5:P80" si="1">+G5/(J5*216+M5*248)</f>
        <v>3.3063437111812033E-2</v>
      </c>
      <c r="Q5" s="41"/>
      <c r="R5" s="57">
        <f>+E5/(H5+K5)</f>
        <v>4.8421052631578947</v>
      </c>
      <c r="S5" s="57">
        <f t="shared" ref="S5" si="2">+F5/(I5+L5)</f>
        <v>9.4412995691449026</v>
      </c>
      <c r="T5" s="57">
        <f t="shared" ref="T5" si="3">+G5/(J5+M5)</f>
        <v>7.1417024161514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668.61464820669494</v>
      </c>
      <c r="F6" s="55">
        <v>1261.8800547229785</v>
      </c>
      <c r="G6" s="56">
        <f t="shared" ref="G6:G70" si="4">+E6+F6</f>
        <v>1930.4947029296734</v>
      </c>
      <c r="H6" s="55">
        <v>76</v>
      </c>
      <c r="I6" s="55">
        <v>76</v>
      </c>
      <c r="J6" s="56">
        <f t="shared" ref="J6:J59" si="5">+H6+I6</f>
        <v>152</v>
      </c>
      <c r="K6" s="55">
        <v>0</v>
      </c>
      <c r="L6" s="55">
        <v>0</v>
      </c>
      <c r="M6" s="56">
        <f t="shared" ref="M6:M59" si="6">+K6+L6</f>
        <v>0</v>
      </c>
      <c r="N6" s="32">
        <f t="shared" ref="N6:N16" si="7">+E6/(H6*216+K6*248)</f>
        <v>4.0729449817659295E-2</v>
      </c>
      <c r="O6" s="32">
        <f t="shared" ref="O6:O16" si="8">+F6/(I6*216+L6*248)</f>
        <v>7.6868911715581051E-2</v>
      </c>
      <c r="P6" s="33">
        <f t="shared" ref="P6:P16" si="9">+G6/(J6*216+M6*248)</f>
        <v>5.879918076662017E-2</v>
      </c>
      <c r="Q6" s="41"/>
      <c r="R6" s="57">
        <f t="shared" ref="R6:R70" si="10">+E6/(H6+K6)</f>
        <v>8.7975611606144071</v>
      </c>
      <c r="S6" s="57">
        <f t="shared" ref="S6:S70" si="11">+F6/(I6+L6)</f>
        <v>16.603684930565507</v>
      </c>
      <c r="T6" s="57">
        <f t="shared" ref="T6:T70" si="12">+G6/(J6+M6)</f>
        <v>12.700623045589957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935.49807331547959</v>
      </c>
      <c r="F7" s="55">
        <v>1688.4096142472702</v>
      </c>
      <c r="G7" s="56">
        <f t="shared" si="4"/>
        <v>2623.9076875627497</v>
      </c>
      <c r="H7" s="55">
        <v>75</v>
      </c>
      <c r="I7" s="55">
        <v>76</v>
      </c>
      <c r="J7" s="56">
        <f t="shared" si="5"/>
        <v>151</v>
      </c>
      <c r="K7" s="55">
        <v>0</v>
      </c>
      <c r="L7" s="55">
        <v>0</v>
      </c>
      <c r="M7" s="56">
        <f t="shared" si="6"/>
        <v>0</v>
      </c>
      <c r="N7" s="32">
        <f t="shared" si="7"/>
        <v>5.7746794649103678E-2</v>
      </c>
      <c r="O7" s="32">
        <f t="shared" si="8"/>
        <v>0.10285146285619336</v>
      </c>
      <c r="P7" s="33">
        <f t="shared" si="9"/>
        <v>8.0448481958632259E-2</v>
      </c>
      <c r="Q7" s="41"/>
      <c r="R7" s="57">
        <f t="shared" si="10"/>
        <v>12.473307644206395</v>
      </c>
      <c r="S7" s="57">
        <f t="shared" si="11"/>
        <v>22.215915976937765</v>
      </c>
      <c r="T7" s="57">
        <f t="shared" si="12"/>
        <v>17.376872103064567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1233.5497890019826</v>
      </c>
      <c r="F8" s="55">
        <v>1946.6260331544643</v>
      </c>
      <c r="G8" s="56">
        <f t="shared" si="4"/>
        <v>3180.1758221564469</v>
      </c>
      <c r="H8" s="55">
        <v>81</v>
      </c>
      <c r="I8" s="55">
        <v>76</v>
      </c>
      <c r="J8" s="56">
        <f t="shared" si="5"/>
        <v>157</v>
      </c>
      <c r="K8" s="55">
        <v>0</v>
      </c>
      <c r="L8" s="55">
        <v>0</v>
      </c>
      <c r="M8" s="56">
        <f t="shared" si="6"/>
        <v>0</v>
      </c>
      <c r="N8" s="32">
        <f t="shared" si="7"/>
        <v>7.0504674725764896E-2</v>
      </c>
      <c r="O8" s="32">
        <f t="shared" si="8"/>
        <v>0.11858102053816182</v>
      </c>
      <c r="P8" s="33">
        <f t="shared" si="9"/>
        <v>9.3777300724122631E-2</v>
      </c>
      <c r="Q8" s="41"/>
      <c r="R8" s="57">
        <f t="shared" si="10"/>
        <v>15.229009740765218</v>
      </c>
      <c r="S8" s="57">
        <f t="shared" si="11"/>
        <v>25.613500436242951</v>
      </c>
      <c r="T8" s="57">
        <f t="shared" si="12"/>
        <v>20.255896956410488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1703.2877336108502</v>
      </c>
      <c r="F9" s="55">
        <v>2518.7708850135582</v>
      </c>
      <c r="G9" s="56">
        <f t="shared" si="4"/>
        <v>4222.0586186244082</v>
      </c>
      <c r="H9" s="55">
        <v>76</v>
      </c>
      <c r="I9" s="55">
        <v>80</v>
      </c>
      <c r="J9" s="56">
        <f t="shared" si="5"/>
        <v>156</v>
      </c>
      <c r="K9" s="55">
        <v>0</v>
      </c>
      <c r="L9" s="55">
        <v>0</v>
      </c>
      <c r="M9" s="56">
        <f t="shared" si="6"/>
        <v>0</v>
      </c>
      <c r="N9" s="32">
        <f t="shared" si="7"/>
        <v>0.10375778104354594</v>
      </c>
      <c r="O9" s="32">
        <f t="shared" si="8"/>
        <v>0.14576220399384018</v>
      </c>
      <c r="P9" s="33">
        <f t="shared" si="9"/>
        <v>0.12529851076164555</v>
      </c>
      <c r="Q9" s="41"/>
      <c r="R9" s="57">
        <f t="shared" si="10"/>
        <v>22.411680705405924</v>
      </c>
      <c r="S9" s="57">
        <f t="shared" si="11"/>
        <v>31.484636062669477</v>
      </c>
      <c r="T9" s="57">
        <f t="shared" si="12"/>
        <v>27.064478324515438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2017.2042306285121</v>
      </c>
      <c r="F10" s="55">
        <v>2935.9705797011666</v>
      </c>
      <c r="G10" s="56">
        <f t="shared" si="4"/>
        <v>4953.1748103296786</v>
      </c>
      <c r="H10" s="55">
        <v>76</v>
      </c>
      <c r="I10" s="55">
        <v>75</v>
      </c>
      <c r="J10" s="56">
        <f t="shared" si="5"/>
        <v>151</v>
      </c>
      <c r="K10" s="55">
        <v>0</v>
      </c>
      <c r="L10" s="55">
        <v>0</v>
      </c>
      <c r="M10" s="56">
        <f t="shared" si="6"/>
        <v>0</v>
      </c>
      <c r="N10" s="32">
        <f t="shared" si="7"/>
        <v>0.12288037467278948</v>
      </c>
      <c r="O10" s="32">
        <f t="shared" si="8"/>
        <v>0.18123275183340534</v>
      </c>
      <c r="P10" s="33">
        <f t="shared" si="9"/>
        <v>0.15186334346117483</v>
      </c>
      <c r="Q10" s="41"/>
      <c r="R10" s="57">
        <f t="shared" si="10"/>
        <v>26.542160929322527</v>
      </c>
      <c r="S10" s="57">
        <f t="shared" si="11"/>
        <v>39.146274396015556</v>
      </c>
      <c r="T10" s="57">
        <f t="shared" si="12"/>
        <v>32.802482187613762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2552.4469302118314</v>
      </c>
      <c r="F11" s="55">
        <v>3804.0003013750497</v>
      </c>
      <c r="G11" s="56">
        <f t="shared" si="4"/>
        <v>6356.4472315868807</v>
      </c>
      <c r="H11" s="55">
        <v>76</v>
      </c>
      <c r="I11" s="55">
        <v>76</v>
      </c>
      <c r="J11" s="56">
        <f t="shared" si="5"/>
        <v>152</v>
      </c>
      <c r="K11" s="55">
        <v>0</v>
      </c>
      <c r="L11" s="55">
        <v>0</v>
      </c>
      <c r="M11" s="56">
        <f t="shared" si="6"/>
        <v>0</v>
      </c>
      <c r="N11" s="32">
        <f t="shared" si="7"/>
        <v>0.15548531494955115</v>
      </c>
      <c r="O11" s="32">
        <f t="shared" si="8"/>
        <v>0.23172516455744699</v>
      </c>
      <c r="P11" s="33">
        <f t="shared" si="9"/>
        <v>0.19360523975349905</v>
      </c>
      <c r="Q11" s="41"/>
      <c r="R11" s="57">
        <f t="shared" si="10"/>
        <v>33.584828029103043</v>
      </c>
      <c r="S11" s="57">
        <f t="shared" si="11"/>
        <v>50.052635544408552</v>
      </c>
      <c r="T11" s="57">
        <f t="shared" si="12"/>
        <v>41.818731786755791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2745.8307264243203</v>
      </c>
      <c r="F12" s="55">
        <v>3918.9535643026556</v>
      </c>
      <c r="G12" s="56">
        <f t="shared" si="4"/>
        <v>6664.784290726976</v>
      </c>
      <c r="H12" s="55">
        <v>76</v>
      </c>
      <c r="I12" s="55">
        <v>76</v>
      </c>
      <c r="J12" s="56">
        <f t="shared" si="5"/>
        <v>152</v>
      </c>
      <c r="K12" s="55">
        <v>0</v>
      </c>
      <c r="L12" s="55">
        <v>0</v>
      </c>
      <c r="M12" s="56">
        <f t="shared" si="6"/>
        <v>0</v>
      </c>
      <c r="N12" s="32">
        <f t="shared" si="7"/>
        <v>0.16726551696054584</v>
      </c>
      <c r="O12" s="32">
        <f t="shared" si="8"/>
        <v>0.238727678137345</v>
      </c>
      <c r="P12" s="33">
        <f t="shared" si="9"/>
        <v>0.20299659754894542</v>
      </c>
      <c r="Q12" s="41"/>
      <c r="R12" s="57">
        <f t="shared" si="10"/>
        <v>36.129351663477898</v>
      </c>
      <c r="S12" s="57">
        <f t="shared" si="11"/>
        <v>51.565178477666521</v>
      </c>
      <c r="T12" s="57">
        <f t="shared" si="12"/>
        <v>43.847265070572213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2840.2590242346287</v>
      </c>
      <c r="F13" s="55">
        <v>4036.1050724676611</v>
      </c>
      <c r="G13" s="56">
        <f t="shared" si="4"/>
        <v>6876.3640967022893</v>
      </c>
      <c r="H13" s="55">
        <v>76</v>
      </c>
      <c r="I13" s="55">
        <v>76</v>
      </c>
      <c r="J13" s="56">
        <f t="shared" si="5"/>
        <v>152</v>
      </c>
      <c r="K13" s="55">
        <v>0</v>
      </c>
      <c r="L13" s="55">
        <v>0</v>
      </c>
      <c r="M13" s="56">
        <f t="shared" si="6"/>
        <v>0</v>
      </c>
      <c r="N13" s="32">
        <f t="shared" si="7"/>
        <v>0.17301772808446811</v>
      </c>
      <c r="O13" s="32">
        <f t="shared" si="8"/>
        <v>0.24586410041835169</v>
      </c>
      <c r="P13" s="33">
        <f t="shared" si="9"/>
        <v>0.20944091425140987</v>
      </c>
      <c r="Q13" s="41"/>
      <c r="R13" s="57">
        <f t="shared" si="10"/>
        <v>37.371829266245115</v>
      </c>
      <c r="S13" s="57">
        <f t="shared" si="11"/>
        <v>53.106645690363962</v>
      </c>
      <c r="T13" s="57">
        <f t="shared" si="12"/>
        <v>45.239237478304538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3409.8952017668321</v>
      </c>
      <c r="F14" s="55">
        <v>4862.9454767114321</v>
      </c>
      <c r="G14" s="56">
        <f t="shared" si="4"/>
        <v>8272.8406784782637</v>
      </c>
      <c r="H14" s="55">
        <v>91</v>
      </c>
      <c r="I14" s="55">
        <v>76</v>
      </c>
      <c r="J14" s="56">
        <f t="shared" si="5"/>
        <v>167</v>
      </c>
      <c r="K14" s="55">
        <v>0</v>
      </c>
      <c r="L14" s="55">
        <v>0</v>
      </c>
      <c r="M14" s="56">
        <f t="shared" si="6"/>
        <v>0</v>
      </c>
      <c r="N14" s="32">
        <f t="shared" si="7"/>
        <v>0.17347859186847944</v>
      </c>
      <c r="O14" s="32">
        <f t="shared" si="8"/>
        <v>0.29623205876653458</v>
      </c>
      <c r="P14" s="33">
        <f t="shared" si="9"/>
        <v>0.22934244506759435</v>
      </c>
      <c r="Q14" s="41"/>
      <c r="R14" s="57">
        <f t="shared" si="10"/>
        <v>37.471375843591559</v>
      </c>
      <c r="S14" s="57">
        <f t="shared" si="11"/>
        <v>63.986124693571476</v>
      </c>
      <c r="T14" s="57">
        <f t="shared" si="12"/>
        <v>49.537968134600384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7025.141574918146</v>
      </c>
      <c r="F15" s="55">
        <v>8743.3935950944142</v>
      </c>
      <c r="G15" s="56">
        <f t="shared" si="4"/>
        <v>15768.535170012561</v>
      </c>
      <c r="H15" s="55">
        <v>209</v>
      </c>
      <c r="I15" s="55">
        <v>190</v>
      </c>
      <c r="J15" s="56">
        <f t="shared" si="5"/>
        <v>399</v>
      </c>
      <c r="K15" s="55">
        <v>76</v>
      </c>
      <c r="L15" s="55">
        <v>95</v>
      </c>
      <c r="M15" s="56">
        <f t="shared" si="6"/>
        <v>171</v>
      </c>
      <c r="N15" s="32">
        <f t="shared" si="7"/>
        <v>0.10978155980307142</v>
      </c>
      <c r="O15" s="32">
        <f t="shared" si="8"/>
        <v>0.1353466500788609</v>
      </c>
      <c r="P15" s="33">
        <f t="shared" si="9"/>
        <v>0.12262454250662998</v>
      </c>
      <c r="Q15" s="41"/>
      <c r="R15" s="57">
        <f t="shared" si="10"/>
        <v>24.649619561116303</v>
      </c>
      <c r="S15" s="57">
        <f t="shared" si="11"/>
        <v>30.678574017875139</v>
      </c>
      <c r="T15" s="57">
        <f t="shared" si="12"/>
        <v>27.664096789495723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12649.832657637497</v>
      </c>
      <c r="F16" s="55">
        <v>17151.392152641729</v>
      </c>
      <c r="G16" s="56">
        <f t="shared" si="4"/>
        <v>29801.224810279225</v>
      </c>
      <c r="H16" s="55">
        <v>209</v>
      </c>
      <c r="I16" s="55">
        <v>193</v>
      </c>
      <c r="J16" s="56">
        <f t="shared" si="5"/>
        <v>402</v>
      </c>
      <c r="K16" s="55">
        <v>152</v>
      </c>
      <c r="L16" s="55">
        <v>171</v>
      </c>
      <c r="M16" s="56">
        <f t="shared" si="6"/>
        <v>323</v>
      </c>
      <c r="N16" s="32">
        <f t="shared" si="7"/>
        <v>0.15270198765858881</v>
      </c>
      <c r="O16" s="32">
        <f t="shared" si="8"/>
        <v>0.20395015402209057</v>
      </c>
      <c r="P16" s="33">
        <f t="shared" si="9"/>
        <v>0.17851886238006917</v>
      </c>
      <c r="Q16" s="41"/>
      <c r="R16" s="57">
        <f t="shared" si="10"/>
        <v>35.041087694286695</v>
      </c>
      <c r="S16" s="57">
        <f t="shared" si="11"/>
        <v>47.119209210554203</v>
      </c>
      <c r="T16" s="57">
        <f t="shared" si="12"/>
        <v>41.105137669350654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14461.470639232219</v>
      </c>
      <c r="F17" s="55">
        <v>18591.756622009878</v>
      </c>
      <c r="G17" s="56">
        <f t="shared" si="4"/>
        <v>33053.227261242093</v>
      </c>
      <c r="H17" s="55">
        <v>226</v>
      </c>
      <c r="I17" s="55">
        <v>190</v>
      </c>
      <c r="J17" s="56">
        <f t="shared" si="5"/>
        <v>416</v>
      </c>
      <c r="K17" s="55">
        <v>133</v>
      </c>
      <c r="L17" s="55">
        <v>171</v>
      </c>
      <c r="M17" s="56">
        <f t="shared" si="6"/>
        <v>304</v>
      </c>
      <c r="N17" s="32">
        <f t="shared" ref="N17:N81" si="13">+E17/(H17*216+K17*248)</f>
        <v>0.17679059461164082</v>
      </c>
      <c r="O17" s="32">
        <f t="shared" si="0"/>
        <v>0.22279451421256205</v>
      </c>
      <c r="P17" s="33">
        <f t="shared" si="1"/>
        <v>0.20002195040933685</v>
      </c>
      <c r="Q17" s="41"/>
      <c r="R17" s="57">
        <f t="shared" si="10"/>
        <v>40.282648020145459</v>
      </c>
      <c r="S17" s="57">
        <f t="shared" si="11"/>
        <v>51.500710864293289</v>
      </c>
      <c r="T17" s="57">
        <f t="shared" si="12"/>
        <v>45.907260085058461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20874.509138950089</v>
      </c>
      <c r="F18" s="55">
        <v>22430.397913706831</v>
      </c>
      <c r="G18" s="56">
        <f t="shared" si="4"/>
        <v>43304.907052656919</v>
      </c>
      <c r="H18" s="55">
        <v>228</v>
      </c>
      <c r="I18" s="55">
        <v>190</v>
      </c>
      <c r="J18" s="56">
        <f t="shared" si="5"/>
        <v>418</v>
      </c>
      <c r="K18" s="55">
        <v>133</v>
      </c>
      <c r="L18" s="55">
        <v>171</v>
      </c>
      <c r="M18" s="56">
        <f t="shared" si="6"/>
        <v>304</v>
      </c>
      <c r="N18" s="32">
        <f t="shared" si="13"/>
        <v>0.25384897775744342</v>
      </c>
      <c r="O18" s="32">
        <f t="shared" si="0"/>
        <v>0.26879491316396836</v>
      </c>
      <c r="P18" s="33">
        <f t="shared" si="1"/>
        <v>0.26137679293008764</v>
      </c>
      <c r="Q18" s="41"/>
      <c r="R18" s="57">
        <f t="shared" si="10"/>
        <v>57.824125038642904</v>
      </c>
      <c r="S18" s="57">
        <f t="shared" si="11"/>
        <v>62.134066242955207</v>
      </c>
      <c r="T18" s="57">
        <f t="shared" si="12"/>
        <v>59.979095640799059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25822.226292900905</v>
      </c>
      <c r="F19" s="55">
        <v>28627.044034311992</v>
      </c>
      <c r="G19" s="56">
        <f t="shared" si="4"/>
        <v>54449.2703272129</v>
      </c>
      <c r="H19" s="55">
        <v>221</v>
      </c>
      <c r="I19" s="55">
        <v>190</v>
      </c>
      <c r="J19" s="56">
        <f t="shared" si="5"/>
        <v>411</v>
      </c>
      <c r="K19" s="55">
        <v>143</v>
      </c>
      <c r="L19" s="55">
        <v>160</v>
      </c>
      <c r="M19" s="56">
        <f t="shared" si="6"/>
        <v>303</v>
      </c>
      <c r="N19" s="32">
        <f t="shared" si="13"/>
        <v>0.31036329678967434</v>
      </c>
      <c r="O19" s="32">
        <f t="shared" si="0"/>
        <v>0.35464623432001974</v>
      </c>
      <c r="P19" s="33">
        <f t="shared" si="1"/>
        <v>0.3321697799366331</v>
      </c>
      <c r="Q19" s="41"/>
      <c r="R19" s="57">
        <f t="shared" si="10"/>
        <v>70.940182123354134</v>
      </c>
      <c r="S19" s="57">
        <f t="shared" si="11"/>
        <v>81.791554383748547</v>
      </c>
      <c r="T19" s="57">
        <f t="shared" si="12"/>
        <v>76.25948225099846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31926.71054629772</v>
      </c>
      <c r="F20" s="55">
        <v>38730.954254154763</v>
      </c>
      <c r="G20" s="56">
        <f t="shared" si="4"/>
        <v>70657.664800452476</v>
      </c>
      <c r="H20" s="55">
        <v>211</v>
      </c>
      <c r="I20" s="55">
        <v>188</v>
      </c>
      <c r="J20" s="56">
        <f t="shared" si="5"/>
        <v>399</v>
      </c>
      <c r="K20" s="55">
        <v>152</v>
      </c>
      <c r="L20" s="55">
        <v>168</v>
      </c>
      <c r="M20" s="56">
        <f t="shared" si="6"/>
        <v>320</v>
      </c>
      <c r="N20" s="32">
        <f t="shared" si="13"/>
        <v>0.38340271095083245</v>
      </c>
      <c r="O20" s="32">
        <f t="shared" si="0"/>
        <v>0.47076714136224673</v>
      </c>
      <c r="P20" s="33">
        <f t="shared" si="1"/>
        <v>0.42682105543210552</v>
      </c>
      <c r="Q20" s="41"/>
      <c r="R20" s="57">
        <f t="shared" si="10"/>
        <v>87.952370650957903</v>
      </c>
      <c r="S20" s="57">
        <f t="shared" si="11"/>
        <v>108.79481532065945</v>
      </c>
      <c r="T20" s="57">
        <f t="shared" si="12"/>
        <v>98.272134632061864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31555.467241837359</v>
      </c>
      <c r="F21" s="55">
        <v>38225.164965793578</v>
      </c>
      <c r="G21" s="56">
        <f t="shared" si="4"/>
        <v>69780.63220763093</v>
      </c>
      <c r="H21" s="55">
        <v>225</v>
      </c>
      <c r="I21" s="55">
        <v>179</v>
      </c>
      <c r="J21" s="56">
        <f t="shared" si="5"/>
        <v>404</v>
      </c>
      <c r="K21" s="55">
        <v>152</v>
      </c>
      <c r="L21" s="55">
        <v>169</v>
      </c>
      <c r="M21" s="56">
        <f t="shared" si="6"/>
        <v>321</v>
      </c>
      <c r="N21" s="32">
        <f t="shared" si="13"/>
        <v>0.3656654681774052</v>
      </c>
      <c r="O21" s="32">
        <f t="shared" si="0"/>
        <v>0.47439889006395919</v>
      </c>
      <c r="P21" s="33">
        <f t="shared" si="1"/>
        <v>0.41816860951885837</v>
      </c>
      <c r="Q21" s="41"/>
      <c r="R21" s="57">
        <f t="shared" si="10"/>
        <v>83.701504620258248</v>
      </c>
      <c r="S21" s="57">
        <f t="shared" si="11"/>
        <v>109.84242806262522</v>
      </c>
      <c r="T21" s="57">
        <f t="shared" si="12"/>
        <v>96.249147872594392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30241.42724345432</v>
      </c>
      <c r="F22" s="55">
        <v>36141.776241027255</v>
      </c>
      <c r="G22" s="56">
        <f t="shared" si="4"/>
        <v>66383.203484481579</v>
      </c>
      <c r="H22" s="55">
        <v>209</v>
      </c>
      <c r="I22" s="55">
        <v>187</v>
      </c>
      <c r="J22" s="56">
        <f t="shared" si="5"/>
        <v>396</v>
      </c>
      <c r="K22" s="55">
        <v>150</v>
      </c>
      <c r="L22" s="55">
        <v>171</v>
      </c>
      <c r="M22" s="56">
        <f t="shared" si="6"/>
        <v>321</v>
      </c>
      <c r="N22" s="32">
        <f t="shared" si="13"/>
        <v>0.36725720445271448</v>
      </c>
      <c r="O22" s="32">
        <f t="shared" si="0"/>
        <v>0.43649488213801035</v>
      </c>
      <c r="P22" s="33">
        <f t="shared" si="1"/>
        <v>0.40197163375285555</v>
      </c>
      <c r="Q22" s="41"/>
      <c r="R22" s="57">
        <f t="shared" si="10"/>
        <v>84.237958895415929</v>
      </c>
      <c r="S22" s="57">
        <f t="shared" si="11"/>
        <v>100.9546822375063</v>
      </c>
      <c r="T22" s="57">
        <f t="shared" si="12"/>
        <v>92.584663158272775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28242.432756688537</v>
      </c>
      <c r="F23" s="55">
        <v>29449.549013424981</v>
      </c>
      <c r="G23" s="56">
        <f t="shared" si="4"/>
        <v>57691.981770113518</v>
      </c>
      <c r="H23" s="55">
        <v>208</v>
      </c>
      <c r="I23" s="55">
        <v>200</v>
      </c>
      <c r="J23" s="56">
        <f t="shared" si="5"/>
        <v>408</v>
      </c>
      <c r="K23" s="55">
        <v>157</v>
      </c>
      <c r="L23" s="55">
        <v>171</v>
      </c>
      <c r="M23" s="56">
        <f t="shared" si="6"/>
        <v>328</v>
      </c>
      <c r="N23" s="32">
        <f t="shared" si="13"/>
        <v>0.33676467562587686</v>
      </c>
      <c r="O23" s="32">
        <f t="shared" si="0"/>
        <v>0.34400463757388305</v>
      </c>
      <c r="P23" s="33">
        <f t="shared" si="1"/>
        <v>0.34042190904759206</v>
      </c>
      <c r="Q23" s="41"/>
      <c r="R23" s="57">
        <f t="shared" si="10"/>
        <v>77.376528100516538</v>
      </c>
      <c r="S23" s="57">
        <f t="shared" si="11"/>
        <v>79.378838311118542</v>
      </c>
      <c r="T23" s="57">
        <f t="shared" si="12"/>
        <v>78.385844796349886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26184.588717168386</v>
      </c>
      <c r="F24" s="55">
        <v>26897.641103823014</v>
      </c>
      <c r="G24" s="56">
        <f t="shared" si="4"/>
        <v>53082.229820991401</v>
      </c>
      <c r="H24" s="55">
        <v>210</v>
      </c>
      <c r="I24" s="55">
        <v>208</v>
      </c>
      <c r="J24" s="56">
        <f t="shared" si="5"/>
        <v>418</v>
      </c>
      <c r="K24" s="55">
        <v>152</v>
      </c>
      <c r="L24" s="55">
        <v>158</v>
      </c>
      <c r="M24" s="56">
        <f t="shared" si="6"/>
        <v>310</v>
      </c>
      <c r="N24" s="32">
        <f t="shared" si="13"/>
        <v>0.31526426407686847</v>
      </c>
      <c r="O24" s="32">
        <f t="shared" si="0"/>
        <v>0.31978363496080242</v>
      </c>
      <c r="P24" s="33">
        <f t="shared" si="1"/>
        <v>0.31753822394831188</v>
      </c>
      <c r="Q24" s="41"/>
      <c r="R24" s="57">
        <f t="shared" si="10"/>
        <v>72.333118003227582</v>
      </c>
      <c r="S24" s="57">
        <f t="shared" si="11"/>
        <v>73.490822688041021</v>
      </c>
      <c r="T24" s="57">
        <f t="shared" si="12"/>
        <v>72.915150853010161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24894.498478041787</v>
      </c>
      <c r="F25" s="55">
        <v>25674.93774170793</v>
      </c>
      <c r="G25" s="56">
        <f t="shared" si="4"/>
        <v>50569.436219749718</v>
      </c>
      <c r="H25" s="55">
        <v>209</v>
      </c>
      <c r="I25" s="55">
        <v>210</v>
      </c>
      <c r="J25" s="56">
        <f t="shared" si="5"/>
        <v>419</v>
      </c>
      <c r="K25" s="55">
        <v>153</v>
      </c>
      <c r="L25" s="55">
        <v>169</v>
      </c>
      <c r="M25" s="56">
        <f t="shared" si="6"/>
        <v>322</v>
      </c>
      <c r="N25" s="32">
        <f t="shared" si="13"/>
        <v>0.29961605139179892</v>
      </c>
      <c r="O25" s="32">
        <f t="shared" si="0"/>
        <v>0.29419444657745819</v>
      </c>
      <c r="P25" s="33">
        <f t="shared" si="1"/>
        <v>0.29683867233945599</v>
      </c>
      <c r="Q25" s="41"/>
      <c r="R25" s="57">
        <f t="shared" si="10"/>
        <v>68.769332812270136</v>
      </c>
      <c r="S25" s="57">
        <f t="shared" si="11"/>
        <v>67.743899054638334</v>
      </c>
      <c r="T25" s="57">
        <f t="shared" si="12"/>
        <v>68.244853198042804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23580.333433590502</v>
      </c>
      <c r="F26" s="55">
        <v>24063.516970257879</v>
      </c>
      <c r="G26" s="56">
        <f t="shared" si="4"/>
        <v>47643.850403848381</v>
      </c>
      <c r="H26" s="55">
        <v>209</v>
      </c>
      <c r="I26" s="55">
        <v>210</v>
      </c>
      <c r="J26" s="56">
        <f t="shared" si="5"/>
        <v>419</v>
      </c>
      <c r="K26" s="55">
        <v>153</v>
      </c>
      <c r="L26" s="55">
        <v>171</v>
      </c>
      <c r="M26" s="56">
        <f t="shared" si="6"/>
        <v>324</v>
      </c>
      <c r="N26" s="32">
        <f t="shared" si="13"/>
        <v>0.28379950695155137</v>
      </c>
      <c r="O26" s="32">
        <f t="shared" si="0"/>
        <v>0.27417187323691866</v>
      </c>
      <c r="P26" s="33">
        <f t="shared" si="1"/>
        <v>0.27885383248963092</v>
      </c>
      <c r="Q26" s="41"/>
      <c r="R26" s="57">
        <f t="shared" si="10"/>
        <v>65.139042634227906</v>
      </c>
      <c r="S26" s="57">
        <f t="shared" si="11"/>
        <v>63.1588371922779</v>
      </c>
      <c r="T26" s="57">
        <f t="shared" si="12"/>
        <v>64.123621001141828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20777.370190060854</v>
      </c>
      <c r="F27" s="55">
        <v>22796.886396973256</v>
      </c>
      <c r="G27" s="56">
        <f t="shared" si="4"/>
        <v>43574.256587034106</v>
      </c>
      <c r="H27" s="55">
        <v>209</v>
      </c>
      <c r="I27" s="55">
        <v>214</v>
      </c>
      <c r="J27" s="56">
        <f t="shared" si="5"/>
        <v>423</v>
      </c>
      <c r="K27" s="55">
        <v>158</v>
      </c>
      <c r="L27" s="55">
        <v>171</v>
      </c>
      <c r="M27" s="56">
        <f t="shared" si="6"/>
        <v>329</v>
      </c>
      <c r="N27" s="32">
        <f t="shared" si="13"/>
        <v>0.24638756036027007</v>
      </c>
      <c r="O27" s="32">
        <f t="shared" si="0"/>
        <v>0.25720830396440625</v>
      </c>
      <c r="P27" s="33">
        <f t="shared" si="1"/>
        <v>0.25193256583622864</v>
      </c>
      <c r="Q27" s="41"/>
      <c r="R27" s="57">
        <f t="shared" si="10"/>
        <v>56.614087711337476</v>
      </c>
      <c r="S27" s="57">
        <f t="shared" si="11"/>
        <v>59.212691940190275</v>
      </c>
      <c r="T27" s="57">
        <f t="shared" si="12"/>
        <v>57.94449014233259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7165.9909254704926</v>
      </c>
      <c r="F28" s="55">
        <v>7471.6512445865856</v>
      </c>
      <c r="G28" s="56">
        <f t="shared" si="4"/>
        <v>14637.642170057079</v>
      </c>
      <c r="H28" s="55">
        <v>114</v>
      </c>
      <c r="I28" s="55">
        <v>113</v>
      </c>
      <c r="J28" s="56">
        <f t="shared" si="5"/>
        <v>227</v>
      </c>
      <c r="K28" s="55">
        <v>0</v>
      </c>
      <c r="L28" s="55">
        <v>0</v>
      </c>
      <c r="M28" s="56">
        <f t="shared" si="6"/>
        <v>0</v>
      </c>
      <c r="N28" s="32">
        <f t="shared" si="13"/>
        <v>0.29101652556329161</v>
      </c>
      <c r="O28" s="32">
        <f t="shared" si="0"/>
        <v>0.30611484941767392</v>
      </c>
      <c r="P28" s="33">
        <f t="shared" si="1"/>
        <v>0.29853243127053924</v>
      </c>
      <c r="Q28" s="41"/>
      <c r="R28" s="57">
        <f t="shared" si="10"/>
        <v>62.859569521670984</v>
      </c>
      <c r="S28" s="57">
        <f t="shared" si="11"/>
        <v>66.120807474217571</v>
      </c>
      <c r="T28" s="57">
        <f t="shared" si="12"/>
        <v>64.483005154436469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6836.2149738742519</v>
      </c>
      <c r="F29" s="55">
        <v>7596.5046181643074</v>
      </c>
      <c r="G29" s="56">
        <f t="shared" si="4"/>
        <v>14432.71959203856</v>
      </c>
      <c r="H29" s="55">
        <v>116</v>
      </c>
      <c r="I29" s="55">
        <v>113</v>
      </c>
      <c r="J29" s="56">
        <f t="shared" si="5"/>
        <v>229</v>
      </c>
      <c r="K29" s="55">
        <v>0</v>
      </c>
      <c r="L29" s="55">
        <v>0</v>
      </c>
      <c r="M29" s="56">
        <f t="shared" si="6"/>
        <v>0</v>
      </c>
      <c r="N29" s="32">
        <f t="shared" si="13"/>
        <v>0.27283744308246533</v>
      </c>
      <c r="O29" s="32">
        <f t="shared" si="0"/>
        <v>0.31123011382187427</v>
      </c>
      <c r="P29" s="33">
        <f t="shared" si="1"/>
        <v>0.29178229807614753</v>
      </c>
      <c r="Q29" s="41"/>
      <c r="R29" s="57">
        <f t="shared" si="10"/>
        <v>58.932887705812519</v>
      </c>
      <c r="S29" s="57">
        <f t="shared" si="11"/>
        <v>67.225704585524838</v>
      </c>
      <c r="T29" s="57">
        <f t="shared" si="12"/>
        <v>63.024976384447861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6739.1125664601859</v>
      </c>
      <c r="F30" s="55">
        <v>7382.3237053765797</v>
      </c>
      <c r="G30" s="56">
        <f t="shared" si="4"/>
        <v>14121.436271836767</v>
      </c>
      <c r="H30" s="55">
        <v>119</v>
      </c>
      <c r="I30" s="55">
        <v>113</v>
      </c>
      <c r="J30" s="56">
        <f t="shared" si="5"/>
        <v>232</v>
      </c>
      <c r="K30" s="55">
        <v>0</v>
      </c>
      <c r="L30" s="55">
        <v>0</v>
      </c>
      <c r="M30" s="56">
        <f t="shared" si="6"/>
        <v>0</v>
      </c>
      <c r="N30" s="32">
        <f t="shared" si="13"/>
        <v>0.2621814723957433</v>
      </c>
      <c r="O30" s="32">
        <f t="shared" si="0"/>
        <v>0.30245508461883724</v>
      </c>
      <c r="P30" s="33">
        <f t="shared" si="1"/>
        <v>0.28179749903888823</v>
      </c>
      <c r="Q30" s="41"/>
      <c r="R30" s="57">
        <f t="shared" si="10"/>
        <v>56.631198037480551</v>
      </c>
      <c r="S30" s="57">
        <f t="shared" si="11"/>
        <v>65.330298277668845</v>
      </c>
      <c r="T30" s="57">
        <f t="shared" si="12"/>
        <v>60.868259792399854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6070.9746715422125</v>
      </c>
      <c r="F31" s="55">
        <v>6803.4289154421731</v>
      </c>
      <c r="G31" s="56">
        <f t="shared" si="4"/>
        <v>12874.403586984386</v>
      </c>
      <c r="H31" s="55">
        <v>119</v>
      </c>
      <c r="I31" s="55">
        <v>113</v>
      </c>
      <c r="J31" s="56">
        <f t="shared" si="5"/>
        <v>232</v>
      </c>
      <c r="K31" s="55">
        <v>0</v>
      </c>
      <c r="L31" s="55">
        <v>0</v>
      </c>
      <c r="M31" s="56">
        <f t="shared" si="6"/>
        <v>0</v>
      </c>
      <c r="N31" s="32">
        <f t="shared" si="13"/>
        <v>0.2361879346227129</v>
      </c>
      <c r="O31" s="32">
        <f t="shared" si="0"/>
        <v>0.27873766451336335</v>
      </c>
      <c r="P31" s="33">
        <f t="shared" si="1"/>
        <v>0.25691258754359009</v>
      </c>
      <c r="Q31" s="41"/>
      <c r="R31" s="57">
        <f t="shared" si="10"/>
        <v>51.016593878505986</v>
      </c>
      <c r="S31" s="57">
        <f t="shared" si="11"/>
        <v>60.207335534886489</v>
      </c>
      <c r="T31" s="57">
        <f t="shared" si="12"/>
        <v>55.493118909415458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5824.7329918657042</v>
      </c>
      <c r="F32" s="55">
        <v>6315.756907345778</v>
      </c>
      <c r="G32" s="56">
        <f t="shared" si="4"/>
        <v>12140.489899211483</v>
      </c>
      <c r="H32" s="55">
        <v>115</v>
      </c>
      <c r="I32" s="55">
        <v>113</v>
      </c>
      <c r="J32" s="56">
        <f t="shared" si="5"/>
        <v>228</v>
      </c>
      <c r="K32" s="55">
        <v>0</v>
      </c>
      <c r="L32" s="55">
        <v>0</v>
      </c>
      <c r="M32" s="56">
        <f t="shared" si="6"/>
        <v>0</v>
      </c>
      <c r="N32" s="32">
        <f t="shared" si="13"/>
        <v>0.23449005603324091</v>
      </c>
      <c r="O32" s="32">
        <f t="shared" si="0"/>
        <v>0.25875765762642489</v>
      </c>
      <c r="P32" s="33">
        <f t="shared" si="1"/>
        <v>0.24651741998074</v>
      </c>
      <c r="Q32" s="41"/>
      <c r="R32" s="57">
        <f t="shared" si="10"/>
        <v>50.649852103180038</v>
      </c>
      <c r="S32" s="57">
        <f t="shared" si="11"/>
        <v>55.891654047307767</v>
      </c>
      <c r="T32" s="57">
        <f t="shared" si="12"/>
        <v>53.247762715839841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4451.0706837855669</v>
      </c>
      <c r="F33" s="55">
        <v>4558.0829006325048</v>
      </c>
      <c r="G33" s="56">
        <f t="shared" si="4"/>
        <v>9009.1535844180726</v>
      </c>
      <c r="H33" s="55">
        <v>117</v>
      </c>
      <c r="I33" s="55">
        <v>112</v>
      </c>
      <c r="J33" s="56">
        <f t="shared" si="5"/>
        <v>229</v>
      </c>
      <c r="K33" s="55">
        <v>0</v>
      </c>
      <c r="L33" s="55">
        <v>0</v>
      </c>
      <c r="M33" s="56">
        <f t="shared" si="6"/>
        <v>0</v>
      </c>
      <c r="N33" s="32">
        <f t="shared" si="13"/>
        <v>0.17612657026691861</v>
      </c>
      <c r="O33" s="32">
        <f t="shared" si="0"/>
        <v>0.18841281831318224</v>
      </c>
      <c r="P33" s="33">
        <f t="shared" si="1"/>
        <v>0.1821355649445672</v>
      </c>
      <c r="Q33" s="41"/>
      <c r="R33" s="57">
        <f t="shared" si="10"/>
        <v>38.043339177654417</v>
      </c>
      <c r="S33" s="57">
        <f t="shared" si="11"/>
        <v>40.697168755647361</v>
      </c>
      <c r="T33" s="57">
        <f t="shared" si="12"/>
        <v>39.341282028026519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2020.7323985217442</v>
      </c>
      <c r="F34" s="55">
        <v>2314.3224549837182</v>
      </c>
      <c r="G34" s="56">
        <f t="shared" si="4"/>
        <v>4335.0548535054622</v>
      </c>
      <c r="H34" s="55">
        <v>133</v>
      </c>
      <c r="I34" s="55">
        <v>112</v>
      </c>
      <c r="J34" s="56">
        <f t="shared" si="5"/>
        <v>245</v>
      </c>
      <c r="K34" s="55">
        <v>0</v>
      </c>
      <c r="L34" s="55">
        <v>0</v>
      </c>
      <c r="M34" s="56">
        <f t="shared" si="6"/>
        <v>0</v>
      </c>
      <c r="N34" s="32">
        <f t="shared" si="13"/>
        <v>7.0340169817660267E-2</v>
      </c>
      <c r="O34" s="32">
        <f t="shared" si="0"/>
        <v>9.5664784018837559E-2</v>
      </c>
      <c r="P34" s="33">
        <f t="shared" si="1"/>
        <v>8.191713630962702E-2</v>
      </c>
      <c r="Q34" s="41"/>
      <c r="R34" s="57">
        <f t="shared" si="10"/>
        <v>15.193476680614618</v>
      </c>
      <c r="S34" s="57">
        <f t="shared" si="11"/>
        <v>20.663593348068911</v>
      </c>
      <c r="T34" s="57">
        <f t="shared" si="12"/>
        <v>17.694101442879436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1074.5099753464324</v>
      </c>
      <c r="F35" s="55">
        <v>1125.2697138392939</v>
      </c>
      <c r="G35" s="56">
        <f t="shared" si="4"/>
        <v>2199.7796891857261</v>
      </c>
      <c r="H35" s="55">
        <v>133</v>
      </c>
      <c r="I35" s="55">
        <v>112</v>
      </c>
      <c r="J35" s="56">
        <f t="shared" si="5"/>
        <v>245</v>
      </c>
      <c r="K35" s="55">
        <v>0</v>
      </c>
      <c r="L35" s="55">
        <v>0</v>
      </c>
      <c r="M35" s="56">
        <f t="shared" si="6"/>
        <v>0</v>
      </c>
      <c r="N35" s="32">
        <f t="shared" si="13"/>
        <v>3.7402881347341703E-2</v>
      </c>
      <c r="O35" s="32">
        <f t="shared" si="0"/>
        <v>4.6514125076029013E-2</v>
      </c>
      <c r="P35" s="33">
        <f t="shared" si="1"/>
        <v>4.1568021337598751E-2</v>
      </c>
      <c r="Q35" s="41"/>
      <c r="R35" s="57">
        <f t="shared" si="10"/>
        <v>8.0790223710258076</v>
      </c>
      <c r="S35" s="57">
        <f t="shared" si="11"/>
        <v>10.047051016422268</v>
      </c>
      <c r="T35" s="57">
        <f t="shared" si="12"/>
        <v>8.9786926089213317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59">
        <v>708.96</v>
      </c>
      <c r="E36" s="66">
        <v>249.9236205614701</v>
      </c>
      <c r="F36" s="60">
        <v>221</v>
      </c>
      <c r="G36" s="61">
        <f t="shared" si="4"/>
        <v>470.9236205614701</v>
      </c>
      <c r="H36" s="60">
        <v>125</v>
      </c>
      <c r="I36" s="60">
        <v>112</v>
      </c>
      <c r="J36" s="61">
        <f t="shared" si="5"/>
        <v>237</v>
      </c>
      <c r="K36" s="60">
        <v>0</v>
      </c>
      <c r="L36" s="60">
        <v>0</v>
      </c>
      <c r="M36" s="61">
        <f t="shared" si="6"/>
        <v>0</v>
      </c>
      <c r="N36" s="34">
        <f t="shared" si="13"/>
        <v>9.2564303911655595E-3</v>
      </c>
      <c r="O36" s="34">
        <f t="shared" si="0"/>
        <v>9.1352513227513227E-3</v>
      </c>
      <c r="P36" s="35">
        <f t="shared" si="1"/>
        <v>9.1991643335183251E-3</v>
      </c>
      <c r="Q36" s="41"/>
      <c r="R36" s="57">
        <f t="shared" si="10"/>
        <v>1.9993889644917608</v>
      </c>
      <c r="S36" s="57">
        <f t="shared" si="11"/>
        <v>1.9732142857142858</v>
      </c>
      <c r="T36" s="57">
        <f t="shared" si="12"/>
        <v>1.9870194960399583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65">
        <v>7740.427457580613</v>
      </c>
      <c r="F37" s="63">
        <v>11547.961091003448</v>
      </c>
      <c r="G37" s="64">
        <f t="shared" si="4"/>
        <v>19288.388548584062</v>
      </c>
      <c r="H37" s="63">
        <v>95</v>
      </c>
      <c r="I37" s="63">
        <v>95</v>
      </c>
      <c r="J37" s="64">
        <f t="shared" si="5"/>
        <v>190</v>
      </c>
      <c r="K37" s="63">
        <v>80</v>
      </c>
      <c r="L37" s="63">
        <v>95</v>
      </c>
      <c r="M37" s="64">
        <f t="shared" si="6"/>
        <v>175</v>
      </c>
      <c r="N37" s="30">
        <f t="shared" si="13"/>
        <v>0.19178462481616979</v>
      </c>
      <c r="O37" s="30">
        <f t="shared" si="0"/>
        <v>0.26197733872512358</v>
      </c>
      <c r="P37" s="31">
        <f t="shared" si="1"/>
        <v>0.22842715003060235</v>
      </c>
      <c r="Q37" s="41"/>
      <c r="R37" s="57">
        <f t="shared" si="10"/>
        <v>44.231014043317792</v>
      </c>
      <c r="S37" s="57">
        <f t="shared" si="11"/>
        <v>60.778742584228674</v>
      </c>
      <c r="T37" s="57">
        <f t="shared" si="12"/>
        <v>52.844900133107018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4">
        <v>7314.0916058848661</v>
      </c>
      <c r="F38" s="55">
        <v>11356.612226470175</v>
      </c>
      <c r="G38" s="56">
        <f t="shared" si="4"/>
        <v>18670.703832355041</v>
      </c>
      <c r="H38" s="55">
        <v>95</v>
      </c>
      <c r="I38" s="55">
        <v>95</v>
      </c>
      <c r="J38" s="56">
        <f t="shared" si="5"/>
        <v>190</v>
      </c>
      <c r="K38" s="55">
        <v>84</v>
      </c>
      <c r="L38" s="55">
        <v>95</v>
      </c>
      <c r="M38" s="56">
        <f t="shared" si="6"/>
        <v>179</v>
      </c>
      <c r="N38" s="32">
        <f t="shared" si="13"/>
        <v>0.17687395061629102</v>
      </c>
      <c r="O38" s="32">
        <f t="shared" si="0"/>
        <v>0.25763639352246315</v>
      </c>
      <c r="P38" s="33">
        <f t="shared" si="1"/>
        <v>0.21854461832047758</v>
      </c>
      <c r="Q38" s="41"/>
      <c r="R38" s="57">
        <f t="shared" si="10"/>
        <v>40.860846960250647</v>
      </c>
      <c r="S38" s="57">
        <f t="shared" si="11"/>
        <v>59.771643297211448</v>
      </c>
      <c r="T38" s="57">
        <f t="shared" si="12"/>
        <v>50.598113366815831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4">
        <v>7093.2010375915279</v>
      </c>
      <c r="F39" s="55">
        <v>11185.595561675782</v>
      </c>
      <c r="G39" s="56">
        <f t="shared" si="4"/>
        <v>18278.796599267309</v>
      </c>
      <c r="H39" s="55">
        <v>95</v>
      </c>
      <c r="I39" s="55">
        <v>95</v>
      </c>
      <c r="J39" s="56">
        <f t="shared" si="5"/>
        <v>190</v>
      </c>
      <c r="K39" s="55">
        <v>110</v>
      </c>
      <c r="L39" s="55">
        <v>97</v>
      </c>
      <c r="M39" s="56">
        <f t="shared" si="6"/>
        <v>207</v>
      </c>
      <c r="N39" s="32">
        <f t="shared" si="13"/>
        <v>0.14839332714626627</v>
      </c>
      <c r="O39" s="32">
        <f t="shared" si="0"/>
        <v>0.2509331380490798</v>
      </c>
      <c r="P39" s="33">
        <f t="shared" si="1"/>
        <v>0.1978738698283895</v>
      </c>
      <c r="Q39" s="41"/>
      <c r="R39" s="57">
        <f t="shared" si="10"/>
        <v>34.600980671178185</v>
      </c>
      <c r="S39" s="57">
        <f t="shared" si="11"/>
        <v>58.258310217061364</v>
      </c>
      <c r="T39" s="57">
        <f t="shared" si="12"/>
        <v>46.042308814275337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4">
        <v>6975.573755227846</v>
      </c>
      <c r="F40" s="55">
        <v>11152.227418933828</v>
      </c>
      <c r="G40" s="56">
        <f t="shared" si="4"/>
        <v>18127.801174161672</v>
      </c>
      <c r="H40" s="55">
        <v>96</v>
      </c>
      <c r="I40" s="55">
        <v>95</v>
      </c>
      <c r="J40" s="56">
        <f t="shared" si="5"/>
        <v>191</v>
      </c>
      <c r="K40" s="55">
        <v>95</v>
      </c>
      <c r="L40" s="55">
        <v>95</v>
      </c>
      <c r="M40" s="56">
        <f t="shared" si="6"/>
        <v>190</v>
      </c>
      <c r="N40" s="32">
        <f t="shared" si="13"/>
        <v>0.15747638060384336</v>
      </c>
      <c r="O40" s="32">
        <f t="shared" si="0"/>
        <v>0.25299971458561316</v>
      </c>
      <c r="P40" s="33">
        <f t="shared" si="1"/>
        <v>0.20512131318640436</v>
      </c>
      <c r="Q40" s="41"/>
      <c r="R40" s="57">
        <f t="shared" si="10"/>
        <v>36.521328561402335</v>
      </c>
      <c r="S40" s="57">
        <f t="shared" si="11"/>
        <v>58.695933783862252</v>
      </c>
      <c r="T40" s="57">
        <f t="shared" si="12"/>
        <v>47.579530640844283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4">
        <v>6905.538734045288</v>
      </c>
      <c r="F41" s="55">
        <v>11098.504198532721</v>
      </c>
      <c r="G41" s="56">
        <f t="shared" si="4"/>
        <v>18004.04293257801</v>
      </c>
      <c r="H41" s="55">
        <v>97</v>
      </c>
      <c r="I41" s="55">
        <v>95</v>
      </c>
      <c r="J41" s="56">
        <f t="shared" si="5"/>
        <v>192</v>
      </c>
      <c r="K41" s="55">
        <v>95</v>
      </c>
      <c r="L41" s="55">
        <v>95</v>
      </c>
      <c r="M41" s="56">
        <f t="shared" si="6"/>
        <v>190</v>
      </c>
      <c r="N41" s="32">
        <f t="shared" si="13"/>
        <v>0.15513881052402248</v>
      </c>
      <c r="O41" s="32">
        <f t="shared" si="0"/>
        <v>0.25178094824257535</v>
      </c>
      <c r="P41" s="33">
        <f t="shared" si="1"/>
        <v>0.20322425199315977</v>
      </c>
      <c r="Q41" s="41"/>
      <c r="R41" s="57">
        <f t="shared" si="10"/>
        <v>35.966347573152539</v>
      </c>
      <c r="S41" s="57">
        <f t="shared" si="11"/>
        <v>58.413179992277477</v>
      </c>
      <c r="T41" s="57">
        <f t="shared" si="12"/>
        <v>47.131002441303693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4">
        <v>5310.8657857239523</v>
      </c>
      <c r="F42" s="55">
        <v>5912.4250768944112</v>
      </c>
      <c r="G42" s="56">
        <f t="shared" si="4"/>
        <v>11223.290862618363</v>
      </c>
      <c r="H42" s="55">
        <v>0</v>
      </c>
      <c r="I42" s="55">
        <v>0</v>
      </c>
      <c r="J42" s="56">
        <f t="shared" si="5"/>
        <v>0</v>
      </c>
      <c r="K42" s="55">
        <v>95</v>
      </c>
      <c r="L42" s="55">
        <v>95</v>
      </c>
      <c r="M42" s="56">
        <f t="shared" si="6"/>
        <v>190</v>
      </c>
      <c r="N42" s="32">
        <f t="shared" si="13"/>
        <v>0.22541875151629678</v>
      </c>
      <c r="O42" s="32">
        <f t="shared" si="0"/>
        <v>0.25095182839110403</v>
      </c>
      <c r="P42" s="33">
        <f t="shared" si="1"/>
        <v>0.23818528995370042</v>
      </c>
      <c r="Q42" s="41"/>
      <c r="R42" s="57">
        <f t="shared" si="10"/>
        <v>55.903850376041603</v>
      </c>
      <c r="S42" s="57">
        <f t="shared" si="11"/>
        <v>62.2360534409938</v>
      </c>
      <c r="T42" s="57">
        <f t="shared" si="12"/>
        <v>59.069951908517702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4">
        <v>4702.497244867227</v>
      </c>
      <c r="F43" s="55">
        <v>5373.8228019217677</v>
      </c>
      <c r="G43" s="56">
        <f t="shared" si="4"/>
        <v>10076.320046788995</v>
      </c>
      <c r="H43" s="55">
        <v>0</v>
      </c>
      <c r="I43" s="55">
        <v>0</v>
      </c>
      <c r="J43" s="56">
        <f t="shared" si="5"/>
        <v>0</v>
      </c>
      <c r="K43" s="55">
        <v>95</v>
      </c>
      <c r="L43" s="55">
        <v>95</v>
      </c>
      <c r="M43" s="56">
        <f t="shared" si="6"/>
        <v>190</v>
      </c>
      <c r="N43" s="32">
        <f t="shared" si="13"/>
        <v>0.19959665725242898</v>
      </c>
      <c r="O43" s="32">
        <f t="shared" si="0"/>
        <v>0.22809095084557587</v>
      </c>
      <c r="P43" s="33">
        <f t="shared" si="1"/>
        <v>0.21384380404900244</v>
      </c>
      <c r="Q43" s="41"/>
      <c r="R43" s="57">
        <f t="shared" si="10"/>
        <v>49.499970998602386</v>
      </c>
      <c r="S43" s="57">
        <f t="shared" si="11"/>
        <v>56.56655580970282</v>
      </c>
      <c r="T43" s="57">
        <f t="shared" si="12"/>
        <v>53.033263404152606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4">
        <v>4534.3786739967845</v>
      </c>
      <c r="F44" s="55">
        <v>5228.3039323946159</v>
      </c>
      <c r="G44" s="56">
        <f t="shared" si="4"/>
        <v>9762.6826063914014</v>
      </c>
      <c r="H44" s="55">
        <v>0</v>
      </c>
      <c r="I44" s="55">
        <v>0</v>
      </c>
      <c r="J44" s="56">
        <f t="shared" si="5"/>
        <v>0</v>
      </c>
      <c r="K44" s="55">
        <v>95</v>
      </c>
      <c r="L44" s="55">
        <v>95</v>
      </c>
      <c r="M44" s="56">
        <f t="shared" si="6"/>
        <v>190</v>
      </c>
      <c r="N44" s="32">
        <f t="shared" si="13"/>
        <v>0.19246089448203668</v>
      </c>
      <c r="O44" s="32">
        <f t="shared" si="0"/>
        <v>0.22191442836989031</v>
      </c>
      <c r="P44" s="33">
        <f t="shared" si="1"/>
        <v>0.20718766142596354</v>
      </c>
      <c r="Q44" s="41"/>
      <c r="R44" s="57">
        <f t="shared" si="10"/>
        <v>47.730301831545098</v>
      </c>
      <c r="S44" s="57">
        <f t="shared" si="11"/>
        <v>55.034778235732801</v>
      </c>
      <c r="T44" s="57">
        <f t="shared" si="12"/>
        <v>51.382540033638954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4">
        <v>4405.2412026655174</v>
      </c>
      <c r="F45" s="55">
        <v>5114.8364551272571</v>
      </c>
      <c r="G45" s="56">
        <f t="shared" si="4"/>
        <v>9520.0776577927754</v>
      </c>
      <c r="H45" s="55">
        <v>0</v>
      </c>
      <c r="I45" s="55">
        <v>0</v>
      </c>
      <c r="J45" s="56">
        <f t="shared" si="5"/>
        <v>0</v>
      </c>
      <c r="K45" s="55">
        <v>96</v>
      </c>
      <c r="L45" s="55">
        <v>95</v>
      </c>
      <c r="M45" s="56">
        <f t="shared" si="6"/>
        <v>191</v>
      </c>
      <c r="N45" s="32">
        <f t="shared" si="13"/>
        <v>0.18503197255819545</v>
      </c>
      <c r="O45" s="32">
        <f t="shared" si="0"/>
        <v>0.21709832152492603</v>
      </c>
      <c r="P45" s="33">
        <f t="shared" si="1"/>
        <v>0.20098120371965833</v>
      </c>
      <c r="Q45" s="41"/>
      <c r="R45" s="57">
        <f t="shared" si="10"/>
        <v>45.887929194432473</v>
      </c>
      <c r="S45" s="57">
        <f t="shared" si="11"/>
        <v>53.84038373818165</v>
      </c>
      <c r="T45" s="57">
        <f t="shared" si="12"/>
        <v>49.843338522475264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4">
        <v>4347.9449084724602</v>
      </c>
      <c r="F46" s="55">
        <v>5095.7298238541207</v>
      </c>
      <c r="G46" s="56">
        <f t="shared" si="4"/>
        <v>9443.6747323265809</v>
      </c>
      <c r="H46" s="55">
        <v>0</v>
      </c>
      <c r="I46" s="55">
        <v>0</v>
      </c>
      <c r="J46" s="56">
        <f t="shared" si="5"/>
        <v>0</v>
      </c>
      <c r="K46" s="55">
        <v>96</v>
      </c>
      <c r="L46" s="55">
        <v>95</v>
      </c>
      <c r="M46" s="56">
        <f t="shared" si="6"/>
        <v>191</v>
      </c>
      <c r="N46" s="32">
        <f t="shared" si="13"/>
        <v>0.18262537417979083</v>
      </c>
      <c r="O46" s="32">
        <f t="shared" si="0"/>
        <v>0.21628734396664348</v>
      </c>
      <c r="P46" s="33">
        <f t="shared" si="1"/>
        <v>0.19936823873346102</v>
      </c>
      <c r="Q46" s="41"/>
      <c r="R46" s="57">
        <f t="shared" si="10"/>
        <v>45.291092796588124</v>
      </c>
      <c r="S46" s="57">
        <f t="shared" si="11"/>
        <v>53.639261303727586</v>
      </c>
      <c r="T46" s="57">
        <f t="shared" si="12"/>
        <v>49.443323205898331</v>
      </c>
    </row>
    <row r="47" spans="2:20" x14ac:dyDescent="0.25">
      <c r="B47" s="52" t="str">
        <f>'Média Mensal'!B47</f>
        <v>Modivas Centro</v>
      </c>
      <c r="C47" s="52" t="s">
        <v>105</v>
      </c>
      <c r="D47" s="53">
        <v>852.51</v>
      </c>
      <c r="E47" s="54">
        <v>4326.1177766758292</v>
      </c>
      <c r="F47" s="55">
        <v>5109.8891195607939</v>
      </c>
      <c r="G47" s="56">
        <f t="shared" si="4"/>
        <v>9436.006896236624</v>
      </c>
      <c r="H47" s="55">
        <v>0</v>
      </c>
      <c r="I47" s="55">
        <v>0</v>
      </c>
      <c r="J47" s="56">
        <f t="shared" si="5"/>
        <v>0</v>
      </c>
      <c r="K47" s="55">
        <v>97</v>
      </c>
      <c r="L47" s="55">
        <v>95</v>
      </c>
      <c r="M47" s="56">
        <f t="shared" si="6"/>
        <v>192</v>
      </c>
      <c r="N47" s="32">
        <f t="shared" si="13"/>
        <v>0.17983529168090412</v>
      </c>
      <c r="O47" s="32">
        <f t="shared" si="0"/>
        <v>0.21688833274876035</v>
      </c>
      <c r="P47" s="33">
        <f t="shared" si="1"/>
        <v>0.19816882762593716</v>
      </c>
      <c r="Q47" s="41"/>
      <c r="R47" s="57">
        <f t="shared" si="10"/>
        <v>44.599152336864222</v>
      </c>
      <c r="S47" s="57">
        <f t="shared" si="11"/>
        <v>53.788306521692569</v>
      </c>
      <c r="T47" s="57">
        <f t="shared" si="12"/>
        <v>49.145869251232419</v>
      </c>
    </row>
    <row r="48" spans="2:20" x14ac:dyDescent="0.25">
      <c r="B48" s="52" t="s">
        <v>105</v>
      </c>
      <c r="C48" s="52" t="str">
        <f>'Média Mensal'!C48</f>
        <v>Mindelo</v>
      </c>
      <c r="D48" s="53">
        <v>1834.12</v>
      </c>
      <c r="E48" s="54">
        <v>3809.8801174845721</v>
      </c>
      <c r="F48" s="55">
        <v>4974.5001107475509</v>
      </c>
      <c r="G48" s="56">
        <f t="shared" si="4"/>
        <v>8784.380228232123</v>
      </c>
      <c r="H48" s="55">
        <v>0</v>
      </c>
      <c r="I48" s="55">
        <v>0</v>
      </c>
      <c r="J48" s="56">
        <f t="shared" ref="J48:J58" si="14">+H48+I48</f>
        <v>0</v>
      </c>
      <c r="K48" s="55">
        <v>97</v>
      </c>
      <c r="L48" s="55">
        <v>76</v>
      </c>
      <c r="M48" s="56">
        <f t="shared" ref="M48:M58" si="15">+K48+L48</f>
        <v>173</v>
      </c>
      <c r="N48" s="32">
        <f t="shared" ref="N48" si="16">+E48/(H48*216+K48*248)</f>
        <v>0.15837546215017342</v>
      </c>
      <c r="O48" s="32">
        <f t="shared" ref="O48" si="17">+F48/(I48*216+L48*248)</f>
        <v>0.26392721300655514</v>
      </c>
      <c r="P48" s="33">
        <f t="shared" ref="P48" si="18">+G48/(J48*216+M48*248)</f>
        <v>0.20474501743968215</v>
      </c>
      <c r="Q48" s="41"/>
      <c r="R48" s="57">
        <f t="shared" ref="R48" si="19">+E48/(H48+K48)</f>
        <v>39.277114613243015</v>
      </c>
      <c r="S48" s="57">
        <f t="shared" ref="S48" si="20">+F48/(I48+L48)</f>
        <v>65.453948825625673</v>
      </c>
      <c r="T48" s="57">
        <f t="shared" ref="T48" si="21">+G48/(J48+M48)</f>
        <v>50.776764325041171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4">
        <v>3679.453499942103</v>
      </c>
      <c r="F49" s="55">
        <v>4749.8342912052831</v>
      </c>
      <c r="G49" s="56">
        <f t="shared" si="4"/>
        <v>8429.2877911473861</v>
      </c>
      <c r="H49" s="55">
        <v>0</v>
      </c>
      <c r="I49" s="55">
        <v>0</v>
      </c>
      <c r="J49" s="56">
        <f t="shared" si="14"/>
        <v>0</v>
      </c>
      <c r="K49" s="55">
        <v>112</v>
      </c>
      <c r="L49" s="55">
        <v>94</v>
      </c>
      <c r="M49" s="56">
        <f t="shared" si="15"/>
        <v>206</v>
      </c>
      <c r="N49" s="32">
        <f t="shared" si="13"/>
        <v>0.13246880400137179</v>
      </c>
      <c r="O49" s="32">
        <f t="shared" si="0"/>
        <v>0.20375061304072078</v>
      </c>
      <c r="P49" s="33">
        <f t="shared" si="1"/>
        <v>0.16499545472806504</v>
      </c>
      <c r="Q49" s="41"/>
      <c r="R49" s="57">
        <f t="shared" si="10"/>
        <v>32.852263392340205</v>
      </c>
      <c r="S49" s="57">
        <f t="shared" si="11"/>
        <v>50.530152034098755</v>
      </c>
      <c r="T49" s="57">
        <f t="shared" si="12"/>
        <v>40.918872772560128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4">
        <v>3671.3940988790309</v>
      </c>
      <c r="F50" s="55">
        <v>4725.945312498523</v>
      </c>
      <c r="G50" s="56">
        <f t="shared" si="4"/>
        <v>8397.3394113775539</v>
      </c>
      <c r="H50" s="55">
        <v>0</v>
      </c>
      <c r="I50" s="55">
        <v>0</v>
      </c>
      <c r="J50" s="56">
        <f t="shared" si="14"/>
        <v>0</v>
      </c>
      <c r="K50" s="55">
        <v>109</v>
      </c>
      <c r="L50" s="55">
        <v>95</v>
      </c>
      <c r="M50" s="56">
        <f t="shared" si="15"/>
        <v>204</v>
      </c>
      <c r="N50" s="32">
        <f t="shared" si="13"/>
        <v>0.13581659140570548</v>
      </c>
      <c r="O50" s="32">
        <f t="shared" si="0"/>
        <v>0.20059190630299334</v>
      </c>
      <c r="P50" s="33">
        <f t="shared" si="1"/>
        <v>0.16598156648042287</v>
      </c>
      <c r="Q50" s="41"/>
      <c r="R50" s="57">
        <f t="shared" si="10"/>
        <v>33.682514668614964</v>
      </c>
      <c r="S50" s="57">
        <f t="shared" si="11"/>
        <v>49.746792763142345</v>
      </c>
      <c r="T50" s="57">
        <f t="shared" si="12"/>
        <v>41.16342848714487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4">
        <v>3513.5460288102081</v>
      </c>
      <c r="F51" s="55">
        <v>4483.2280825303251</v>
      </c>
      <c r="G51" s="56">
        <f t="shared" si="4"/>
        <v>7996.7741113405336</v>
      </c>
      <c r="H51" s="55">
        <v>0</v>
      </c>
      <c r="I51" s="55">
        <v>0</v>
      </c>
      <c r="J51" s="56">
        <f t="shared" si="14"/>
        <v>0</v>
      </c>
      <c r="K51" s="55">
        <v>96</v>
      </c>
      <c r="L51" s="55">
        <v>95</v>
      </c>
      <c r="M51" s="56">
        <f t="shared" si="15"/>
        <v>191</v>
      </c>
      <c r="N51" s="32">
        <f t="shared" si="13"/>
        <v>0.14757837822623521</v>
      </c>
      <c r="O51" s="32">
        <f t="shared" si="0"/>
        <v>0.19028981674576931</v>
      </c>
      <c r="P51" s="33">
        <f t="shared" si="1"/>
        <v>0.16882228743752181</v>
      </c>
      <c r="Q51" s="41"/>
      <c r="R51" s="57">
        <f t="shared" si="10"/>
        <v>36.599437800106337</v>
      </c>
      <c r="S51" s="57">
        <f t="shared" si="11"/>
        <v>47.191874552950793</v>
      </c>
      <c r="T51" s="57">
        <f t="shared" si="12"/>
        <v>41.867927284505413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4">
        <v>3496.2600069063405</v>
      </c>
      <c r="F52" s="55">
        <v>4480.5480794159748</v>
      </c>
      <c r="G52" s="56">
        <f t="shared" si="4"/>
        <v>7976.8080863223149</v>
      </c>
      <c r="H52" s="55">
        <v>0</v>
      </c>
      <c r="I52" s="55">
        <v>0</v>
      </c>
      <c r="J52" s="56">
        <f t="shared" si="14"/>
        <v>0</v>
      </c>
      <c r="K52" s="55">
        <v>95</v>
      </c>
      <c r="L52" s="55">
        <v>95</v>
      </c>
      <c r="M52" s="56">
        <f t="shared" si="15"/>
        <v>190</v>
      </c>
      <c r="N52" s="32">
        <f t="shared" si="13"/>
        <v>0.14839813272098221</v>
      </c>
      <c r="O52" s="32">
        <f t="shared" si="0"/>
        <v>0.1901760644913402</v>
      </c>
      <c r="P52" s="33">
        <f t="shared" si="1"/>
        <v>0.16928709860616117</v>
      </c>
      <c r="Q52" s="41"/>
      <c r="R52" s="57">
        <f t="shared" si="10"/>
        <v>36.802736914803582</v>
      </c>
      <c r="S52" s="57">
        <f t="shared" si="11"/>
        <v>47.163663993852367</v>
      </c>
      <c r="T52" s="57">
        <f t="shared" si="12"/>
        <v>41.983200454327971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4">
        <v>3453.7645873105907</v>
      </c>
      <c r="F53" s="55">
        <v>4427.8690038343921</v>
      </c>
      <c r="G53" s="56">
        <f t="shared" si="4"/>
        <v>7881.6335911449823</v>
      </c>
      <c r="H53" s="55">
        <v>0</v>
      </c>
      <c r="I53" s="55">
        <v>0</v>
      </c>
      <c r="J53" s="56">
        <f t="shared" si="14"/>
        <v>0</v>
      </c>
      <c r="K53" s="55">
        <v>95</v>
      </c>
      <c r="L53" s="55">
        <v>95</v>
      </c>
      <c r="M53" s="56">
        <f t="shared" si="15"/>
        <v>190</v>
      </c>
      <c r="N53" s="32">
        <f t="shared" si="13"/>
        <v>0.14659442221182473</v>
      </c>
      <c r="O53" s="32">
        <f t="shared" si="0"/>
        <v>0.18794011051928658</v>
      </c>
      <c r="P53" s="33">
        <f t="shared" si="1"/>
        <v>0.16726726636555564</v>
      </c>
      <c r="Q53" s="41"/>
      <c r="R53" s="57">
        <f t="shared" si="10"/>
        <v>36.355416708532537</v>
      </c>
      <c r="S53" s="57">
        <f t="shared" si="11"/>
        <v>46.609147408783073</v>
      </c>
      <c r="T53" s="57">
        <f t="shared" si="12"/>
        <v>41.482282058657802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4">
        <v>3590.0151033384018</v>
      </c>
      <c r="F54" s="55">
        <v>4309.5473005685371</v>
      </c>
      <c r="G54" s="56">
        <f t="shared" si="4"/>
        <v>7899.5624039069389</v>
      </c>
      <c r="H54" s="55">
        <v>0</v>
      </c>
      <c r="I54" s="55">
        <v>0</v>
      </c>
      <c r="J54" s="56">
        <f t="shared" si="14"/>
        <v>0</v>
      </c>
      <c r="K54" s="55">
        <v>107</v>
      </c>
      <c r="L54" s="55">
        <v>95</v>
      </c>
      <c r="M54" s="56">
        <f t="shared" si="15"/>
        <v>202</v>
      </c>
      <c r="N54" s="32">
        <f t="shared" si="13"/>
        <v>0.13528847992683155</v>
      </c>
      <c r="O54" s="32">
        <f t="shared" si="0"/>
        <v>0.18291796691717049</v>
      </c>
      <c r="P54" s="33">
        <f t="shared" si="1"/>
        <v>0.15768848618466422</v>
      </c>
      <c r="Q54" s="41"/>
      <c r="R54" s="57">
        <f t="shared" si="10"/>
        <v>33.551543021854222</v>
      </c>
      <c r="S54" s="57">
        <f t="shared" si="11"/>
        <v>45.363655795458286</v>
      </c>
      <c r="T54" s="57">
        <f t="shared" si="12"/>
        <v>39.106744573796725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4">
        <v>2679.5041327046306</v>
      </c>
      <c r="F55" s="55">
        <v>2961.8699929871477</v>
      </c>
      <c r="G55" s="56">
        <f t="shared" si="4"/>
        <v>5641.3741256917783</v>
      </c>
      <c r="H55" s="55">
        <v>0</v>
      </c>
      <c r="I55" s="55">
        <v>0</v>
      </c>
      <c r="J55" s="56">
        <f t="shared" si="14"/>
        <v>0</v>
      </c>
      <c r="K55" s="55">
        <v>95</v>
      </c>
      <c r="L55" s="55">
        <v>95</v>
      </c>
      <c r="M55" s="56">
        <f t="shared" si="15"/>
        <v>190</v>
      </c>
      <c r="N55" s="32">
        <f t="shared" si="13"/>
        <v>0.11373107524213202</v>
      </c>
      <c r="O55" s="32">
        <f t="shared" si="0"/>
        <v>0.12571604384495533</v>
      </c>
      <c r="P55" s="33">
        <f t="shared" si="1"/>
        <v>0.11972355954354368</v>
      </c>
      <c r="Q55" s="41"/>
      <c r="R55" s="57">
        <f t="shared" si="10"/>
        <v>28.205306660048745</v>
      </c>
      <c r="S55" s="57">
        <f t="shared" si="11"/>
        <v>31.177578873548924</v>
      </c>
      <c r="T55" s="57">
        <f t="shared" si="12"/>
        <v>29.691442766798833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4">
        <v>2521.9266782334016</v>
      </c>
      <c r="F56" s="55">
        <v>2696.6527150158809</v>
      </c>
      <c r="G56" s="56">
        <f t="shared" si="4"/>
        <v>5218.5793932492825</v>
      </c>
      <c r="H56" s="55">
        <v>0</v>
      </c>
      <c r="I56" s="55">
        <v>0</v>
      </c>
      <c r="J56" s="56">
        <f t="shared" si="14"/>
        <v>0</v>
      </c>
      <c r="K56" s="55">
        <v>95</v>
      </c>
      <c r="L56" s="55">
        <v>95</v>
      </c>
      <c r="M56" s="56">
        <f t="shared" si="15"/>
        <v>190</v>
      </c>
      <c r="N56" s="32">
        <f t="shared" si="13"/>
        <v>0.10704272827815796</v>
      </c>
      <c r="O56" s="32">
        <f t="shared" si="0"/>
        <v>0.11445894376128526</v>
      </c>
      <c r="P56" s="33">
        <f t="shared" si="1"/>
        <v>0.11075083601972162</v>
      </c>
      <c r="Q56" s="41"/>
      <c r="R56" s="57">
        <f t="shared" si="10"/>
        <v>26.546596612983176</v>
      </c>
      <c r="S56" s="57">
        <f t="shared" si="11"/>
        <v>28.385818052798747</v>
      </c>
      <c r="T56" s="57">
        <f t="shared" si="12"/>
        <v>27.46620733289096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4">
        <v>2044.8227787469846</v>
      </c>
      <c r="F57" s="55">
        <v>2028.4124755010619</v>
      </c>
      <c r="G57" s="56">
        <f t="shared" si="4"/>
        <v>4073.2352542480467</v>
      </c>
      <c r="H57" s="55">
        <v>0</v>
      </c>
      <c r="I57" s="55">
        <v>0</v>
      </c>
      <c r="J57" s="56">
        <f t="shared" si="14"/>
        <v>0</v>
      </c>
      <c r="K57" s="55">
        <v>95</v>
      </c>
      <c r="L57" s="55">
        <v>95</v>
      </c>
      <c r="M57" s="56">
        <f t="shared" si="15"/>
        <v>190</v>
      </c>
      <c r="N57" s="32">
        <f t="shared" si="13"/>
        <v>8.679213831693483E-2</v>
      </c>
      <c r="O57" s="32">
        <f t="shared" si="0"/>
        <v>8.6095605921097704E-2</v>
      </c>
      <c r="P57" s="33">
        <f t="shared" si="1"/>
        <v>8.6443872119016274E-2</v>
      </c>
      <c r="Q57" s="41"/>
      <c r="R57" s="57">
        <f t="shared" si="10"/>
        <v>21.524450302599838</v>
      </c>
      <c r="S57" s="57">
        <f t="shared" si="11"/>
        <v>21.351710268432232</v>
      </c>
      <c r="T57" s="57">
        <f t="shared" si="12"/>
        <v>21.438080285516033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6">
        <v>1914.9016611004995</v>
      </c>
      <c r="F58" s="60">
        <v>1942.0000000000002</v>
      </c>
      <c r="G58" s="61">
        <f t="shared" si="4"/>
        <v>3856.9016611005</v>
      </c>
      <c r="H58" s="55">
        <v>0</v>
      </c>
      <c r="I58" s="55">
        <v>0</v>
      </c>
      <c r="J58" s="56">
        <f t="shared" si="14"/>
        <v>0</v>
      </c>
      <c r="K58" s="55">
        <v>95</v>
      </c>
      <c r="L58" s="55">
        <v>95</v>
      </c>
      <c r="M58" s="56">
        <f t="shared" si="15"/>
        <v>190</v>
      </c>
      <c r="N58" s="34">
        <f t="shared" si="13"/>
        <v>8.1277659639240218E-2</v>
      </c>
      <c r="O58" s="34">
        <f t="shared" si="0"/>
        <v>8.2427843803056039E-2</v>
      </c>
      <c r="P58" s="35">
        <f t="shared" si="1"/>
        <v>8.1852751721148129E-2</v>
      </c>
      <c r="Q58" s="41"/>
      <c r="R58" s="57">
        <f t="shared" si="10"/>
        <v>20.156859590531575</v>
      </c>
      <c r="S58" s="57">
        <f t="shared" si="11"/>
        <v>20.442105263157899</v>
      </c>
      <c r="T58" s="57">
        <f t="shared" si="12"/>
        <v>20.299482426844737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65">
        <v>5999.1126156924747</v>
      </c>
      <c r="F59" s="63">
        <v>5711.4759167002176</v>
      </c>
      <c r="G59" s="64">
        <f t="shared" si="4"/>
        <v>11710.588532392692</v>
      </c>
      <c r="H59" s="65">
        <v>0</v>
      </c>
      <c r="I59" s="63">
        <v>0</v>
      </c>
      <c r="J59" s="64">
        <f t="shared" si="5"/>
        <v>0</v>
      </c>
      <c r="K59" s="65">
        <v>77</v>
      </c>
      <c r="L59" s="63">
        <v>76</v>
      </c>
      <c r="M59" s="64">
        <f t="shared" si="6"/>
        <v>153</v>
      </c>
      <c r="N59" s="30">
        <f t="shared" si="13"/>
        <v>0.31415545746190171</v>
      </c>
      <c r="O59" s="30">
        <f t="shared" si="0"/>
        <v>0.30302822138689611</v>
      </c>
      <c r="P59" s="31">
        <f t="shared" si="1"/>
        <v>0.30862820294098386</v>
      </c>
      <c r="Q59" s="41"/>
      <c r="R59" s="57">
        <f t="shared" si="10"/>
        <v>77.910553450551618</v>
      </c>
      <c r="S59" s="57">
        <f t="shared" si="11"/>
        <v>75.150998903950224</v>
      </c>
      <c r="T59" s="57">
        <f t="shared" si="12"/>
        <v>76.539794329364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5731.6865377712711</v>
      </c>
      <c r="F60" s="55">
        <v>5749.2120670474542</v>
      </c>
      <c r="G60" s="56">
        <f t="shared" si="4"/>
        <v>11480.898604818725</v>
      </c>
      <c r="H60" s="54">
        <v>0</v>
      </c>
      <c r="I60" s="55">
        <v>0</v>
      </c>
      <c r="J60" s="56">
        <f t="shared" ref="J60:J84" si="22">+H60+I60</f>
        <v>0</v>
      </c>
      <c r="K60" s="54">
        <v>76</v>
      </c>
      <c r="L60" s="55">
        <v>76</v>
      </c>
      <c r="M60" s="56">
        <f t="shared" ref="M60:M84" si="23">+K60+L60</f>
        <v>152</v>
      </c>
      <c r="N60" s="32">
        <f t="shared" si="13"/>
        <v>0.30410051664745708</v>
      </c>
      <c r="O60" s="32">
        <f t="shared" si="0"/>
        <v>0.30503035160480974</v>
      </c>
      <c r="P60" s="33">
        <f t="shared" si="1"/>
        <v>0.30456543412613341</v>
      </c>
      <c r="Q60" s="41"/>
      <c r="R60" s="57">
        <f t="shared" si="10"/>
        <v>75.416928128569353</v>
      </c>
      <c r="S60" s="57">
        <f t="shared" si="11"/>
        <v>75.647527197992815</v>
      </c>
      <c r="T60" s="57">
        <f t="shared" si="12"/>
        <v>75.532227663281091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5415.2307815249842</v>
      </c>
      <c r="F61" s="55">
        <v>5555.6366301242169</v>
      </c>
      <c r="G61" s="56">
        <f t="shared" si="4"/>
        <v>10970.8674116492</v>
      </c>
      <c r="H61" s="54">
        <v>0</v>
      </c>
      <c r="I61" s="55">
        <v>0</v>
      </c>
      <c r="J61" s="56">
        <f t="shared" si="22"/>
        <v>0</v>
      </c>
      <c r="K61" s="54">
        <v>76</v>
      </c>
      <c r="L61" s="55">
        <v>76</v>
      </c>
      <c r="M61" s="56">
        <f t="shared" si="23"/>
        <v>152</v>
      </c>
      <c r="N61" s="32">
        <f t="shared" si="13"/>
        <v>0.28731063144763286</v>
      </c>
      <c r="O61" s="32">
        <f t="shared" si="0"/>
        <v>0.29476000796499452</v>
      </c>
      <c r="P61" s="33">
        <f t="shared" si="1"/>
        <v>0.29103531970631369</v>
      </c>
      <c r="Q61" s="41"/>
      <c r="R61" s="57">
        <f t="shared" si="10"/>
        <v>71.253036599012944</v>
      </c>
      <c r="S61" s="57">
        <f t="shared" si="11"/>
        <v>73.100481975318644</v>
      </c>
      <c r="T61" s="57">
        <f t="shared" si="12"/>
        <v>72.176759287165794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5150.2982919589685</v>
      </c>
      <c r="F62" s="55">
        <v>5457.8778563715514</v>
      </c>
      <c r="G62" s="56">
        <f t="shared" si="4"/>
        <v>10608.17614833052</v>
      </c>
      <c r="H62" s="54">
        <v>0</v>
      </c>
      <c r="I62" s="55">
        <v>0</v>
      </c>
      <c r="J62" s="56">
        <f t="shared" si="22"/>
        <v>0</v>
      </c>
      <c r="K62" s="54">
        <v>76</v>
      </c>
      <c r="L62" s="55">
        <v>76</v>
      </c>
      <c r="M62" s="56">
        <f t="shared" si="23"/>
        <v>152</v>
      </c>
      <c r="N62" s="32">
        <f t="shared" si="13"/>
        <v>0.27325436608441045</v>
      </c>
      <c r="O62" s="32">
        <f t="shared" si="0"/>
        <v>0.28957331580918672</v>
      </c>
      <c r="P62" s="33">
        <f t="shared" si="1"/>
        <v>0.28141384094679861</v>
      </c>
      <c r="Q62" s="41"/>
      <c r="R62" s="57">
        <f t="shared" si="10"/>
        <v>67.767082788933791</v>
      </c>
      <c r="S62" s="57">
        <f t="shared" si="11"/>
        <v>71.814182320678313</v>
      </c>
      <c r="T62" s="57">
        <f t="shared" si="12"/>
        <v>69.790632554806052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4927.1219494932711</v>
      </c>
      <c r="F63" s="55">
        <v>5328.2142092708582</v>
      </c>
      <c r="G63" s="56">
        <f t="shared" si="4"/>
        <v>10255.33615876413</v>
      </c>
      <c r="H63" s="54">
        <v>0</v>
      </c>
      <c r="I63" s="55">
        <v>0</v>
      </c>
      <c r="J63" s="56">
        <f t="shared" si="22"/>
        <v>0</v>
      </c>
      <c r="K63" s="54">
        <v>76</v>
      </c>
      <c r="L63" s="55">
        <v>76</v>
      </c>
      <c r="M63" s="56">
        <f t="shared" si="23"/>
        <v>152</v>
      </c>
      <c r="N63" s="32">
        <f t="shared" si="13"/>
        <v>0.26141351599603518</v>
      </c>
      <c r="O63" s="32">
        <f t="shared" si="0"/>
        <v>0.28269387782634009</v>
      </c>
      <c r="P63" s="33">
        <f t="shared" si="1"/>
        <v>0.27205369691118769</v>
      </c>
      <c r="Q63" s="41"/>
      <c r="R63" s="57">
        <f t="shared" si="10"/>
        <v>64.830551967016731</v>
      </c>
      <c r="S63" s="57">
        <f t="shared" si="11"/>
        <v>70.108081700932345</v>
      </c>
      <c r="T63" s="57">
        <f t="shared" si="12"/>
        <v>67.469316833974545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4663.2744716308644</v>
      </c>
      <c r="F64" s="55">
        <v>5164.7278546263387</v>
      </c>
      <c r="G64" s="56">
        <f t="shared" si="4"/>
        <v>9828.0023262572031</v>
      </c>
      <c r="H64" s="54">
        <v>0</v>
      </c>
      <c r="I64" s="55">
        <v>0</v>
      </c>
      <c r="J64" s="56">
        <f t="shared" si="22"/>
        <v>0</v>
      </c>
      <c r="K64" s="54">
        <v>76</v>
      </c>
      <c r="L64" s="55">
        <v>76</v>
      </c>
      <c r="M64" s="56">
        <f t="shared" si="23"/>
        <v>152</v>
      </c>
      <c r="N64" s="3">
        <f t="shared" si="13"/>
        <v>0.24741481704323345</v>
      </c>
      <c r="O64" s="3">
        <f t="shared" si="0"/>
        <v>0.27401994135326502</v>
      </c>
      <c r="P64" s="4">
        <f t="shared" si="1"/>
        <v>0.26071737919824922</v>
      </c>
      <c r="Q64" s="41"/>
      <c r="R64" s="57">
        <f t="shared" si="10"/>
        <v>61.358874626721899</v>
      </c>
      <c r="S64" s="57">
        <f t="shared" si="11"/>
        <v>67.956945455609727</v>
      </c>
      <c r="T64" s="57">
        <f t="shared" si="12"/>
        <v>64.657910041165806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4153.4960865835401</v>
      </c>
      <c r="F65" s="55">
        <v>4688.1973740311551</v>
      </c>
      <c r="G65" s="56">
        <f t="shared" si="4"/>
        <v>8841.6934606146951</v>
      </c>
      <c r="H65" s="54">
        <v>0</v>
      </c>
      <c r="I65" s="55">
        <v>0</v>
      </c>
      <c r="J65" s="56">
        <f t="shared" si="22"/>
        <v>0</v>
      </c>
      <c r="K65" s="54">
        <v>77</v>
      </c>
      <c r="L65" s="55">
        <v>76</v>
      </c>
      <c r="M65" s="56">
        <f t="shared" si="23"/>
        <v>153</v>
      </c>
      <c r="N65" s="3">
        <f t="shared" si="13"/>
        <v>0.2175060791047099</v>
      </c>
      <c r="O65" s="3">
        <f t="shared" si="0"/>
        <v>0.2487371272300061</v>
      </c>
      <c r="P65" s="4">
        <f t="shared" si="1"/>
        <v>0.23301954091858251</v>
      </c>
      <c r="Q65" s="41"/>
      <c r="R65" s="57">
        <f t="shared" si="10"/>
        <v>53.94150761796805</v>
      </c>
      <c r="S65" s="57">
        <f t="shared" si="11"/>
        <v>61.686807553041511</v>
      </c>
      <c r="T65" s="57">
        <f t="shared" si="12"/>
        <v>57.788846147808464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2215.3237563376406</v>
      </c>
      <c r="F66" s="55">
        <v>2756.5422850097939</v>
      </c>
      <c r="G66" s="56">
        <f t="shared" si="4"/>
        <v>4971.8660413474345</v>
      </c>
      <c r="H66" s="54">
        <v>0</v>
      </c>
      <c r="I66" s="55">
        <v>0</v>
      </c>
      <c r="J66" s="56">
        <f t="shared" si="22"/>
        <v>0</v>
      </c>
      <c r="K66" s="54">
        <v>57</v>
      </c>
      <c r="L66" s="55">
        <v>57</v>
      </c>
      <c r="M66" s="56">
        <f t="shared" si="23"/>
        <v>114</v>
      </c>
      <c r="N66" s="3">
        <f t="shared" si="13"/>
        <v>0.15671503652643184</v>
      </c>
      <c r="O66" s="3">
        <f t="shared" si="0"/>
        <v>0.19500157647211333</v>
      </c>
      <c r="P66" s="4">
        <f t="shared" si="1"/>
        <v>0.17585830649927259</v>
      </c>
      <c r="Q66" s="41"/>
      <c r="R66" s="57">
        <f t="shared" si="10"/>
        <v>38.865329058555098</v>
      </c>
      <c r="S66" s="57">
        <f t="shared" si="11"/>
        <v>48.3603909650841</v>
      </c>
      <c r="T66" s="57">
        <f t="shared" si="12"/>
        <v>43.612860011819599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2117.335642372615</v>
      </c>
      <c r="F67" s="55">
        <v>2650.3804653165907</v>
      </c>
      <c r="G67" s="56">
        <f t="shared" si="4"/>
        <v>4767.7161076892062</v>
      </c>
      <c r="H67" s="54">
        <v>0</v>
      </c>
      <c r="I67" s="55">
        <v>0</v>
      </c>
      <c r="J67" s="56">
        <f t="shared" si="22"/>
        <v>0</v>
      </c>
      <c r="K67" s="54">
        <v>56</v>
      </c>
      <c r="L67" s="55">
        <v>57</v>
      </c>
      <c r="M67" s="56">
        <f t="shared" si="23"/>
        <v>113</v>
      </c>
      <c r="N67" s="3">
        <f t="shared" si="13"/>
        <v>0.152457923557936</v>
      </c>
      <c r="O67" s="3">
        <f t="shared" si="0"/>
        <v>0.18749154395278655</v>
      </c>
      <c r="P67" s="4">
        <f t="shared" si="1"/>
        <v>0.17012974977480752</v>
      </c>
      <c r="Q67" s="41"/>
      <c r="R67" s="57">
        <f t="shared" si="10"/>
        <v>37.809565042368128</v>
      </c>
      <c r="S67" s="57">
        <f t="shared" si="11"/>
        <v>46.497902900291066</v>
      </c>
      <c r="T67" s="57">
        <f t="shared" si="12"/>
        <v>42.19217794415227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2068.5489598416784</v>
      </c>
      <c r="F68" s="55">
        <v>2527.3747825451524</v>
      </c>
      <c r="G68" s="56">
        <f t="shared" si="4"/>
        <v>4595.9237423868308</v>
      </c>
      <c r="H68" s="54">
        <v>0</v>
      </c>
      <c r="I68" s="55">
        <v>0</v>
      </c>
      <c r="J68" s="56">
        <f t="shared" si="22"/>
        <v>0</v>
      </c>
      <c r="K68" s="54">
        <v>57</v>
      </c>
      <c r="L68" s="55">
        <v>57</v>
      </c>
      <c r="M68" s="56">
        <f t="shared" si="23"/>
        <v>114</v>
      </c>
      <c r="N68" s="3">
        <f t="shared" si="13"/>
        <v>0.14633198640645717</v>
      </c>
      <c r="O68" s="3">
        <f t="shared" si="0"/>
        <v>0.17878995349074367</v>
      </c>
      <c r="P68" s="4">
        <f t="shared" si="1"/>
        <v>0.16256096994860042</v>
      </c>
      <c r="Q68" s="41"/>
      <c r="R68" s="57">
        <f t="shared" si="10"/>
        <v>36.290332628801373</v>
      </c>
      <c r="S68" s="57">
        <f t="shared" si="11"/>
        <v>44.339908465704426</v>
      </c>
      <c r="T68" s="57">
        <f t="shared" si="12"/>
        <v>40.315120547252903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59">
        <v>702.48</v>
      </c>
      <c r="E69" s="66">
        <v>1454.3208499690411</v>
      </c>
      <c r="F69" s="60">
        <v>1835.9999999999995</v>
      </c>
      <c r="G69" s="61">
        <f t="shared" si="4"/>
        <v>3290.3208499690409</v>
      </c>
      <c r="H69" s="66">
        <v>0</v>
      </c>
      <c r="I69" s="60">
        <v>0</v>
      </c>
      <c r="J69" s="61">
        <f t="shared" si="22"/>
        <v>0</v>
      </c>
      <c r="K69" s="66">
        <v>57</v>
      </c>
      <c r="L69" s="60">
        <v>57</v>
      </c>
      <c r="M69" s="61">
        <f t="shared" si="23"/>
        <v>114</v>
      </c>
      <c r="N69" s="6">
        <f t="shared" si="13"/>
        <v>0.10288064869616872</v>
      </c>
      <c r="O69" s="6">
        <f t="shared" si="0"/>
        <v>0.12988115449915108</v>
      </c>
      <c r="P69" s="7">
        <f t="shared" si="1"/>
        <v>0.1163809015976599</v>
      </c>
      <c r="Q69" s="41"/>
      <c r="R69" s="57">
        <f t="shared" si="10"/>
        <v>25.514400876649844</v>
      </c>
      <c r="S69" s="57">
        <f t="shared" si="11"/>
        <v>32.210526315789465</v>
      </c>
      <c r="T69" s="57">
        <f t="shared" si="12"/>
        <v>28.862463596219655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65">
        <v>5891.9999999999991</v>
      </c>
      <c r="F70" s="63">
        <v>6488.68986102896</v>
      </c>
      <c r="G70" s="64">
        <f t="shared" si="4"/>
        <v>12380.689861028959</v>
      </c>
      <c r="H70" s="65">
        <v>380</v>
      </c>
      <c r="I70" s="63">
        <v>378</v>
      </c>
      <c r="J70" s="64">
        <f t="shared" si="22"/>
        <v>758</v>
      </c>
      <c r="K70" s="65">
        <v>0</v>
      </c>
      <c r="L70" s="63">
        <v>0</v>
      </c>
      <c r="M70" s="64">
        <f t="shared" si="23"/>
        <v>0</v>
      </c>
      <c r="N70" s="15">
        <f t="shared" si="13"/>
        <v>7.1783625730994144E-2</v>
      </c>
      <c r="O70" s="15">
        <f t="shared" si="0"/>
        <v>7.9471510153695871E-2</v>
      </c>
      <c r="P70" s="16">
        <f t="shared" si="1"/>
        <v>7.5617425614610573E-2</v>
      </c>
      <c r="Q70" s="41"/>
      <c r="R70" s="57">
        <f t="shared" si="10"/>
        <v>15.505263157894735</v>
      </c>
      <c r="S70" s="57">
        <f t="shared" si="11"/>
        <v>17.165846193198306</v>
      </c>
      <c r="T70" s="57">
        <f t="shared" si="12"/>
        <v>16.333363932755883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4">
        <v>8033.6161878606581</v>
      </c>
      <c r="F71" s="55">
        <v>10065.856149463934</v>
      </c>
      <c r="G71" s="56">
        <f t="shared" ref="G71:G84" si="24">+E71+F71</f>
        <v>18099.472337324594</v>
      </c>
      <c r="H71" s="54">
        <v>380</v>
      </c>
      <c r="I71" s="55">
        <v>384</v>
      </c>
      <c r="J71" s="56">
        <f t="shared" si="22"/>
        <v>764</v>
      </c>
      <c r="K71" s="54">
        <v>0</v>
      </c>
      <c r="L71" s="55">
        <v>0</v>
      </c>
      <c r="M71" s="56">
        <f t="shared" si="23"/>
        <v>0</v>
      </c>
      <c r="N71" s="3">
        <f t="shared" si="13"/>
        <v>9.7875440885241929E-2</v>
      </c>
      <c r="O71" s="3">
        <f t="shared" si="0"/>
        <v>0.12135725488840585</v>
      </c>
      <c r="P71" s="4">
        <f t="shared" si="1"/>
        <v>0.10967781860410968</v>
      </c>
      <c r="Q71" s="41"/>
      <c r="R71" s="57">
        <f t="shared" ref="R71:R86" si="25">+E71/(H71+K71)</f>
        <v>21.141095231212258</v>
      </c>
      <c r="S71" s="57">
        <f t="shared" ref="S71:S86" si="26">+F71/(I71+L71)</f>
        <v>26.213167055895664</v>
      </c>
      <c r="T71" s="57">
        <f t="shared" ref="T71:T86" si="27">+G71/(J71+M71)</f>
        <v>23.69040881848769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4">
        <v>13037.490366164715</v>
      </c>
      <c r="F72" s="55">
        <v>16139.778378863321</v>
      </c>
      <c r="G72" s="56">
        <f t="shared" si="24"/>
        <v>29177.268745028035</v>
      </c>
      <c r="H72" s="54">
        <v>382</v>
      </c>
      <c r="I72" s="55">
        <v>378</v>
      </c>
      <c r="J72" s="56">
        <f t="shared" si="22"/>
        <v>760</v>
      </c>
      <c r="K72" s="54">
        <v>0</v>
      </c>
      <c r="L72" s="55">
        <v>0</v>
      </c>
      <c r="M72" s="56">
        <f t="shared" si="23"/>
        <v>0</v>
      </c>
      <c r="N72" s="3">
        <f t="shared" si="13"/>
        <v>0.15800720339059426</v>
      </c>
      <c r="O72" s="3">
        <f t="shared" si="0"/>
        <v>0.19767512221809869</v>
      </c>
      <c r="P72" s="4">
        <f t="shared" si="1"/>
        <v>0.17773677354427408</v>
      </c>
      <c r="Q72" s="41"/>
      <c r="R72" s="57">
        <f t="shared" si="25"/>
        <v>34.129555932368362</v>
      </c>
      <c r="S72" s="57">
        <f t="shared" si="26"/>
        <v>42.69782639910931</v>
      </c>
      <c r="T72" s="57">
        <f t="shared" si="27"/>
        <v>38.391143085563208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4">
        <v>15371.950907302366</v>
      </c>
      <c r="F73" s="55">
        <v>18110.787836945292</v>
      </c>
      <c r="G73" s="56">
        <f t="shared" si="24"/>
        <v>33482.738744247661</v>
      </c>
      <c r="H73" s="54">
        <v>380</v>
      </c>
      <c r="I73" s="55">
        <v>376</v>
      </c>
      <c r="J73" s="56">
        <f t="shared" si="22"/>
        <v>756</v>
      </c>
      <c r="K73" s="54">
        <v>0</v>
      </c>
      <c r="L73" s="55">
        <v>0</v>
      </c>
      <c r="M73" s="56">
        <f t="shared" si="23"/>
        <v>0</v>
      </c>
      <c r="N73" s="3">
        <f t="shared" ref="N73" si="28">+E73/(H73*216+K73*248)</f>
        <v>0.18728010364647132</v>
      </c>
      <c r="O73" s="3">
        <f t="shared" ref="O73" si="29">+F73/(I73*216+L73*248)</f>
        <v>0.22299531911132403</v>
      </c>
      <c r="P73" s="4">
        <f t="shared" ref="P73" si="30">+G73/(J73*216+M73*248)</f>
        <v>0.20504322668190073</v>
      </c>
      <c r="Q73" s="41"/>
      <c r="R73" s="57">
        <f t="shared" si="25"/>
        <v>40.452502387637807</v>
      </c>
      <c r="S73" s="57">
        <f t="shared" si="26"/>
        <v>48.166988928045988</v>
      </c>
      <c r="T73" s="57">
        <f t="shared" si="27"/>
        <v>44.289336963290559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4">
        <v>16592.181115165935</v>
      </c>
      <c r="F74" s="55">
        <v>20624.746837770494</v>
      </c>
      <c r="G74" s="56">
        <f t="shared" si="24"/>
        <v>37216.927952936428</v>
      </c>
      <c r="H74" s="54">
        <v>380</v>
      </c>
      <c r="I74" s="55">
        <v>378</v>
      </c>
      <c r="J74" s="56">
        <f t="shared" si="22"/>
        <v>758</v>
      </c>
      <c r="K74" s="54">
        <v>0</v>
      </c>
      <c r="L74" s="55">
        <v>0</v>
      </c>
      <c r="M74" s="56">
        <f t="shared" si="23"/>
        <v>0</v>
      </c>
      <c r="N74" s="3">
        <f t="shared" si="13"/>
        <v>0.20214645608145632</v>
      </c>
      <c r="O74" s="3">
        <f t="shared" si="0"/>
        <v>0.25260565889881559</v>
      </c>
      <c r="P74" s="4">
        <f t="shared" si="1"/>
        <v>0.22730948862098377</v>
      </c>
      <c r="Q74" s="41"/>
      <c r="R74" s="57">
        <f t="shared" si="25"/>
        <v>43.663634513594566</v>
      </c>
      <c r="S74" s="57">
        <f t="shared" si="26"/>
        <v>54.562822322144164</v>
      </c>
      <c r="T74" s="57">
        <f t="shared" si="27"/>
        <v>49.098849542132491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4">
        <v>17057.655262125831</v>
      </c>
      <c r="F75" s="55">
        <v>21649.438405969388</v>
      </c>
      <c r="G75" s="56">
        <f t="shared" si="24"/>
        <v>38707.093668095215</v>
      </c>
      <c r="H75" s="54">
        <v>382</v>
      </c>
      <c r="I75" s="55">
        <v>380</v>
      </c>
      <c r="J75" s="56">
        <f t="shared" si="22"/>
        <v>762</v>
      </c>
      <c r="K75" s="54">
        <v>0</v>
      </c>
      <c r="L75" s="55">
        <v>0</v>
      </c>
      <c r="M75" s="56">
        <f t="shared" si="23"/>
        <v>0</v>
      </c>
      <c r="N75" s="3">
        <f t="shared" si="13"/>
        <v>0.20672938799357463</v>
      </c>
      <c r="O75" s="3">
        <f t="shared" si="0"/>
        <v>0.26376021449767773</v>
      </c>
      <c r="P75" s="4">
        <f t="shared" si="1"/>
        <v>0.23516995764129006</v>
      </c>
      <c r="Q75" s="41"/>
      <c r="R75" s="57">
        <f t="shared" si="25"/>
        <v>44.653547806612124</v>
      </c>
      <c r="S75" s="57">
        <f t="shared" si="26"/>
        <v>56.972206331498391</v>
      </c>
      <c r="T75" s="57">
        <f t="shared" si="27"/>
        <v>50.796710850518657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4">
        <v>21028.402058807074</v>
      </c>
      <c r="F76" s="55">
        <v>27537.827454238628</v>
      </c>
      <c r="G76" s="56">
        <f t="shared" si="24"/>
        <v>48566.229513045706</v>
      </c>
      <c r="H76" s="54">
        <v>380</v>
      </c>
      <c r="I76" s="55">
        <v>380</v>
      </c>
      <c r="J76" s="56">
        <f t="shared" si="22"/>
        <v>760</v>
      </c>
      <c r="K76" s="54">
        <v>0</v>
      </c>
      <c r="L76" s="55">
        <v>0</v>
      </c>
      <c r="M76" s="56">
        <f t="shared" si="23"/>
        <v>0</v>
      </c>
      <c r="N76" s="3">
        <f t="shared" si="13"/>
        <v>0.25619398219794193</v>
      </c>
      <c r="O76" s="3">
        <f t="shared" si="0"/>
        <v>0.33549984715203007</v>
      </c>
      <c r="P76" s="4">
        <f t="shared" si="1"/>
        <v>0.29584691467498603</v>
      </c>
      <c r="Q76" s="41"/>
      <c r="R76" s="57">
        <f t="shared" si="25"/>
        <v>55.337900154755459</v>
      </c>
      <c r="S76" s="57">
        <f t="shared" si="26"/>
        <v>72.467966984838498</v>
      </c>
      <c r="T76" s="57">
        <f t="shared" si="27"/>
        <v>63.902933569796978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4">
        <v>23214.924426822559</v>
      </c>
      <c r="F77" s="55">
        <v>29257.559087650785</v>
      </c>
      <c r="G77" s="56">
        <f t="shared" si="24"/>
        <v>52472.483514473344</v>
      </c>
      <c r="H77" s="54">
        <v>380</v>
      </c>
      <c r="I77" s="55">
        <v>380</v>
      </c>
      <c r="J77" s="56">
        <f t="shared" si="22"/>
        <v>760</v>
      </c>
      <c r="K77" s="54">
        <v>0</v>
      </c>
      <c r="L77" s="55">
        <v>0</v>
      </c>
      <c r="M77" s="56">
        <f t="shared" si="23"/>
        <v>0</v>
      </c>
      <c r="N77" s="3">
        <f t="shared" si="13"/>
        <v>0.28283289993692201</v>
      </c>
      <c r="O77" s="3">
        <f t="shared" si="0"/>
        <v>0.35645174327059925</v>
      </c>
      <c r="P77" s="4">
        <f t="shared" si="1"/>
        <v>0.3196423216037606</v>
      </c>
      <c r="Q77" s="41"/>
      <c r="R77" s="57">
        <f t="shared" si="25"/>
        <v>61.091906386375157</v>
      </c>
      <c r="S77" s="57">
        <f t="shared" si="26"/>
        <v>76.993576546449432</v>
      </c>
      <c r="T77" s="57">
        <f t="shared" si="27"/>
        <v>69.042741466412295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4">
        <v>22151.740226675465</v>
      </c>
      <c r="F78" s="55">
        <v>30523.006030268287</v>
      </c>
      <c r="G78" s="56">
        <f t="shared" si="24"/>
        <v>52674.746256943748</v>
      </c>
      <c r="H78" s="54">
        <v>382</v>
      </c>
      <c r="I78" s="55">
        <v>384</v>
      </c>
      <c r="J78" s="56">
        <f t="shared" si="22"/>
        <v>766</v>
      </c>
      <c r="K78" s="54">
        <v>0</v>
      </c>
      <c r="L78" s="55">
        <v>0</v>
      </c>
      <c r="M78" s="56">
        <f t="shared" si="23"/>
        <v>0</v>
      </c>
      <c r="N78" s="3">
        <f t="shared" si="13"/>
        <v>0.26846689241171545</v>
      </c>
      <c r="O78" s="3">
        <f t="shared" si="0"/>
        <v>0.36799534662264044</v>
      </c>
      <c r="P78" s="4">
        <f t="shared" si="1"/>
        <v>0.31836105222502509</v>
      </c>
      <c r="Q78" s="41"/>
      <c r="R78" s="57">
        <f t="shared" si="25"/>
        <v>57.988848760930537</v>
      </c>
      <c r="S78" s="57">
        <f t="shared" si="26"/>
        <v>79.486994870490335</v>
      </c>
      <c r="T78" s="57">
        <f t="shared" si="27"/>
        <v>68.765987280605415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4">
        <v>21248.868273969685</v>
      </c>
      <c r="F79" s="55">
        <v>29233.959005083223</v>
      </c>
      <c r="G79" s="56">
        <f t="shared" si="24"/>
        <v>50482.827279052908</v>
      </c>
      <c r="H79" s="54">
        <v>380</v>
      </c>
      <c r="I79" s="55">
        <v>384</v>
      </c>
      <c r="J79" s="56">
        <f t="shared" si="22"/>
        <v>764</v>
      </c>
      <c r="K79" s="54">
        <v>0</v>
      </c>
      <c r="L79" s="55">
        <v>0</v>
      </c>
      <c r="M79" s="56">
        <f t="shared" si="23"/>
        <v>0</v>
      </c>
      <c r="N79" s="3">
        <f t="shared" si="13"/>
        <v>0.25887997409807123</v>
      </c>
      <c r="O79" s="3">
        <f t="shared" si="0"/>
        <v>0.35245417396174794</v>
      </c>
      <c r="P79" s="4">
        <f t="shared" si="1"/>
        <v>0.3059120326682962</v>
      </c>
      <c r="Q79" s="41"/>
      <c r="R79" s="57">
        <f t="shared" si="25"/>
        <v>55.918074405183383</v>
      </c>
      <c r="S79" s="57">
        <f t="shared" si="26"/>
        <v>76.130101575737555</v>
      </c>
      <c r="T79" s="57">
        <f t="shared" si="27"/>
        <v>66.07699905635198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4">
        <v>17767.644627433656</v>
      </c>
      <c r="F80" s="55">
        <v>24128.498914883035</v>
      </c>
      <c r="G80" s="56">
        <f t="shared" si="24"/>
        <v>41896.143542316691</v>
      </c>
      <c r="H80" s="54">
        <v>380</v>
      </c>
      <c r="I80" s="55">
        <v>380</v>
      </c>
      <c r="J80" s="56">
        <f t="shared" si="22"/>
        <v>760</v>
      </c>
      <c r="K80" s="54">
        <v>0</v>
      </c>
      <c r="L80" s="55">
        <v>0</v>
      </c>
      <c r="M80" s="56">
        <f t="shared" si="23"/>
        <v>0</v>
      </c>
      <c r="N80" s="3">
        <f t="shared" si="13"/>
        <v>0.21646740530499092</v>
      </c>
      <c r="O80" s="3">
        <f t="shared" si="0"/>
        <v>0.29396319340744437</v>
      </c>
      <c r="P80" s="4">
        <f t="shared" si="1"/>
        <v>0.25521529935621767</v>
      </c>
      <c r="Q80" s="41"/>
      <c r="R80" s="57">
        <f t="shared" si="25"/>
        <v>46.75695954587804</v>
      </c>
      <c r="S80" s="57">
        <f t="shared" si="26"/>
        <v>63.496049776007986</v>
      </c>
      <c r="T80" s="57">
        <f t="shared" si="27"/>
        <v>55.126504660943013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4">
        <v>15900.42722503571</v>
      </c>
      <c r="F81" s="55">
        <v>22436.645805831129</v>
      </c>
      <c r="G81" s="56">
        <f t="shared" si="24"/>
        <v>38337.073030866843</v>
      </c>
      <c r="H81" s="54">
        <v>380</v>
      </c>
      <c r="I81" s="55">
        <v>378</v>
      </c>
      <c r="J81" s="56">
        <f t="shared" si="22"/>
        <v>758</v>
      </c>
      <c r="K81" s="54">
        <v>0</v>
      </c>
      <c r="L81" s="55">
        <v>0</v>
      </c>
      <c r="M81" s="56">
        <f t="shared" si="23"/>
        <v>0</v>
      </c>
      <c r="N81" s="3">
        <f t="shared" si="13"/>
        <v>0.1937186552757762</v>
      </c>
      <c r="O81" s="3">
        <f t="shared" ref="O81:O86" si="31">+F81/(I81*216+L81*248)</f>
        <v>0.27479724923857446</v>
      </c>
      <c r="P81" s="4">
        <f t="shared" ref="P81:P86" si="32">+G81/(J81*216+M81*248)</f>
        <v>0.23415098841289725</v>
      </c>
      <c r="Q81" s="41"/>
      <c r="R81" s="57">
        <f t="shared" si="25"/>
        <v>41.843229539567659</v>
      </c>
      <c r="S81" s="57">
        <f t="shared" si="26"/>
        <v>59.356205835532087</v>
      </c>
      <c r="T81" s="57">
        <f t="shared" si="27"/>
        <v>50.576613497185811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4">
        <v>14275.639067240872</v>
      </c>
      <c r="F82" s="55">
        <v>21175.64372677312</v>
      </c>
      <c r="G82" s="56">
        <f t="shared" si="24"/>
        <v>35451.28279401399</v>
      </c>
      <c r="H82" s="54">
        <v>382</v>
      </c>
      <c r="I82" s="55">
        <v>380</v>
      </c>
      <c r="J82" s="56">
        <f t="shared" si="22"/>
        <v>762</v>
      </c>
      <c r="K82" s="54">
        <v>0</v>
      </c>
      <c r="L82" s="55">
        <v>0</v>
      </c>
      <c r="M82" s="56">
        <f t="shared" si="23"/>
        <v>0</v>
      </c>
      <c r="N82" s="3">
        <f t="shared" ref="N82:N86" si="33">+E82/(H82*216+K82*248)</f>
        <v>0.17301288378951998</v>
      </c>
      <c r="O82" s="3">
        <f t="shared" si="31"/>
        <v>0.25798786216828851</v>
      </c>
      <c r="P82" s="4">
        <f t="shared" si="32"/>
        <v>0.21538885725924706</v>
      </c>
      <c r="Q82" s="41"/>
      <c r="R82" s="57">
        <f t="shared" si="25"/>
        <v>37.370782898536312</v>
      </c>
      <c r="S82" s="57">
        <f t="shared" si="26"/>
        <v>55.725378228350316</v>
      </c>
      <c r="T82" s="57">
        <f t="shared" si="27"/>
        <v>46.523993167997361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4">
        <v>11391.447676809927</v>
      </c>
      <c r="F83" s="55">
        <v>15187.182869355929</v>
      </c>
      <c r="G83" s="56">
        <f t="shared" si="24"/>
        <v>26578.630546165856</v>
      </c>
      <c r="H83" s="54">
        <v>378</v>
      </c>
      <c r="I83" s="55">
        <v>378</v>
      </c>
      <c r="J83" s="56">
        <f t="shared" si="22"/>
        <v>756</v>
      </c>
      <c r="K83" s="54">
        <v>0</v>
      </c>
      <c r="L83" s="55">
        <v>0</v>
      </c>
      <c r="M83" s="56">
        <f t="shared" si="23"/>
        <v>0</v>
      </c>
      <c r="N83" s="3">
        <f t="shared" si="33"/>
        <v>0.1395190044680816</v>
      </c>
      <c r="O83" s="3">
        <f t="shared" si="31"/>
        <v>0.1860080206417295</v>
      </c>
      <c r="P83" s="4">
        <f t="shared" si="32"/>
        <v>0.16276351255490554</v>
      </c>
      <c r="Q83" s="41"/>
      <c r="R83" s="57">
        <f t="shared" si="25"/>
        <v>30.136104965105627</v>
      </c>
      <c r="S83" s="57">
        <f t="shared" si="26"/>
        <v>40.177732458613569</v>
      </c>
      <c r="T83" s="57">
        <f t="shared" si="27"/>
        <v>35.156918711859596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9">
        <v>351.77</v>
      </c>
      <c r="E84" s="66">
        <v>4976.7313024998903</v>
      </c>
      <c r="F84" s="60">
        <v>6446.9999999999982</v>
      </c>
      <c r="G84" s="61">
        <f t="shared" si="24"/>
        <v>11423.731302499888</v>
      </c>
      <c r="H84" s="66">
        <v>378</v>
      </c>
      <c r="I84" s="60">
        <v>378</v>
      </c>
      <c r="J84" s="61">
        <f t="shared" si="22"/>
        <v>756</v>
      </c>
      <c r="K84" s="66">
        <v>0</v>
      </c>
      <c r="L84" s="60">
        <v>0</v>
      </c>
      <c r="M84" s="61">
        <f t="shared" si="23"/>
        <v>0</v>
      </c>
      <c r="N84" s="6">
        <f t="shared" si="33"/>
        <v>6.0953499197774472E-2</v>
      </c>
      <c r="O84" s="6">
        <f t="shared" si="31"/>
        <v>7.8960905349794219E-2</v>
      </c>
      <c r="P84" s="7">
        <f t="shared" si="32"/>
        <v>6.9957202273784339E-2</v>
      </c>
      <c r="Q84" s="41"/>
      <c r="R84" s="57">
        <f t="shared" si="25"/>
        <v>13.165955826719287</v>
      </c>
      <c r="S84" s="57">
        <f t="shared" si="26"/>
        <v>17.05555555555555</v>
      </c>
      <c r="T84" s="57">
        <f t="shared" si="27"/>
        <v>15.110755691137417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70">
        <v>1730.898225140726</v>
      </c>
      <c r="F85" s="63">
        <v>5376.4155513900587</v>
      </c>
      <c r="G85" s="64">
        <f t="shared" ref="G85:G86" si="34">+E85+F85</f>
        <v>7107.3137765307847</v>
      </c>
      <c r="H85" s="70">
        <v>102</v>
      </c>
      <c r="I85" s="63">
        <v>95</v>
      </c>
      <c r="J85" s="64">
        <f t="shared" ref="J85:J86" si="35">+H85+I85</f>
        <v>197</v>
      </c>
      <c r="K85" s="70">
        <v>0</v>
      </c>
      <c r="L85" s="63">
        <v>0</v>
      </c>
      <c r="M85" s="64">
        <f t="shared" ref="M85:M86" si="36">+K85+L85</f>
        <v>0</v>
      </c>
      <c r="N85" s="3">
        <f t="shared" si="33"/>
        <v>7.856291871553768E-2</v>
      </c>
      <c r="O85" s="3">
        <f t="shared" si="31"/>
        <v>0.26200855513596777</v>
      </c>
      <c r="P85" s="4">
        <f t="shared" si="32"/>
        <v>0.16702655049188722</v>
      </c>
      <c r="Q85" s="41"/>
      <c r="R85" s="57">
        <f t="shared" si="25"/>
        <v>16.969590442556136</v>
      </c>
      <c r="S85" s="57">
        <f t="shared" si="26"/>
        <v>56.593847909369039</v>
      </c>
      <c r="T85" s="57">
        <f t="shared" si="27"/>
        <v>36.077734906247635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71">
        <v>1567.0888285926965</v>
      </c>
      <c r="F86" s="60">
        <v>5213.0000000000009</v>
      </c>
      <c r="G86" s="61">
        <f t="shared" si="34"/>
        <v>6780.0888285926976</v>
      </c>
      <c r="H86" s="71">
        <v>104</v>
      </c>
      <c r="I86" s="60">
        <v>93</v>
      </c>
      <c r="J86" s="61">
        <f t="shared" si="35"/>
        <v>197</v>
      </c>
      <c r="K86" s="71">
        <v>0</v>
      </c>
      <c r="L86" s="60">
        <v>0</v>
      </c>
      <c r="M86" s="61">
        <f t="shared" si="36"/>
        <v>0</v>
      </c>
      <c r="N86" s="6">
        <f t="shared" si="33"/>
        <v>6.9760008395330156E-2</v>
      </c>
      <c r="O86" s="6">
        <f t="shared" si="31"/>
        <v>0.2595081640780566</v>
      </c>
      <c r="P86" s="7">
        <f t="shared" si="32"/>
        <v>0.15933654889529747</v>
      </c>
      <c r="Q86" s="41"/>
      <c r="R86" s="57">
        <f t="shared" si="25"/>
        <v>15.068161813391312</v>
      </c>
      <c r="S86" s="57">
        <f t="shared" si="26"/>
        <v>56.053763440860223</v>
      </c>
      <c r="T86" s="57">
        <f t="shared" si="27"/>
        <v>34.416694561384254</v>
      </c>
    </row>
    <row r="87" spans="2:20" ht="18.75" x14ac:dyDescent="0.3">
      <c r="B87" s="68" t="s">
        <v>104</v>
      </c>
      <c r="Q87" s="74"/>
    </row>
    <row r="88" spans="2:20" x14ac:dyDescent="0.25">
      <c r="B88" s="69"/>
    </row>
    <row r="90" spans="2:20" x14ac:dyDescent="0.25">
      <c r="C90" t="s">
        <v>110</v>
      </c>
      <c r="D90" s="1">
        <f>(SUMPRODUCT((G5:G86)*(D5:D86)))/1000</f>
        <v>1202824.3803756903</v>
      </c>
    </row>
    <row r="91" spans="2:20" x14ac:dyDescent="0.25">
      <c r="C91" t="s">
        <v>112</v>
      </c>
      <c r="D91" s="77">
        <f>SUMPRODUCT(((((J5:J86)*216)+((M5:M86)*248))*((D5:D86))/1000))</f>
        <v>5301788.8254400017</v>
      </c>
    </row>
    <row r="92" spans="2:20" x14ac:dyDescent="0.25">
      <c r="C92" t="s">
        <v>111</v>
      </c>
      <c r="D92" s="39">
        <f>+D90/D91</f>
        <v>0.22687142396243337</v>
      </c>
    </row>
    <row r="93" spans="2:20" x14ac:dyDescent="0.25">
      <c r="C93"/>
      <c r="D93" s="80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82" zoomScale="80" zoomScaleNormal="80" workbookViewId="0">
      <selection activeCell="P2" sqref="P2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4" width="12" style="49" customWidth="1"/>
    <col min="5" max="16" width="10" style="49" customWidth="1"/>
    <col min="17" max="17" width="18.8554687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8" t="s">
        <v>84</v>
      </c>
      <c r="I2" s="119"/>
      <c r="J2" s="119"/>
      <c r="K2" s="119"/>
      <c r="L2" s="119"/>
      <c r="M2" s="119"/>
      <c r="N2" s="119"/>
      <c r="O2" s="120"/>
      <c r="P2" s="102">
        <v>0.27898635642041775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2" t="s">
        <v>2</v>
      </c>
      <c r="H4" s="25" t="s">
        <v>5</v>
      </c>
      <c r="I4" s="26" t="s">
        <v>6</v>
      </c>
      <c r="J4" s="72" t="s">
        <v>2</v>
      </c>
      <c r="K4" s="25" t="s">
        <v>5</v>
      </c>
      <c r="L4" s="26" t="s">
        <v>6</v>
      </c>
      <c r="M4" s="72" t="s">
        <v>2</v>
      </c>
      <c r="N4" s="25" t="s">
        <v>5</v>
      </c>
      <c r="O4" s="26" t="s">
        <v>6</v>
      </c>
      <c r="P4" s="72" t="s">
        <v>2</v>
      </c>
      <c r="R4" s="25" t="s">
        <v>5</v>
      </c>
      <c r="S4" s="26" t="s">
        <v>6</v>
      </c>
      <c r="T4" s="72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671.00000000000034</v>
      </c>
      <c r="F5" s="55">
        <v>937.19345738138736</v>
      </c>
      <c r="G5" s="56">
        <f>+E5+F5</f>
        <v>1608.1934573813878</v>
      </c>
      <c r="H5" s="55">
        <v>77</v>
      </c>
      <c r="I5" s="55">
        <v>77</v>
      </c>
      <c r="J5" s="56">
        <f>+H5+I5</f>
        <v>154</v>
      </c>
      <c r="K5" s="55">
        <v>0</v>
      </c>
      <c r="L5" s="55">
        <v>1</v>
      </c>
      <c r="M5" s="56">
        <f>+K5+L5</f>
        <v>1</v>
      </c>
      <c r="N5" s="32">
        <f>+E5/(H5*216+K5*248)</f>
        <v>4.0343915343915362E-2</v>
      </c>
      <c r="O5" s="32">
        <f t="shared" ref="O5:O80" si="0">+F5/(I5*216+L5*248)</f>
        <v>5.5520939418328634E-2</v>
      </c>
      <c r="P5" s="33">
        <f>+G5/(J5*216+M5*248)</f>
        <v>4.7988584906343633E-2</v>
      </c>
      <c r="Q5" s="41"/>
      <c r="R5" s="57">
        <f>+E5/(H5+K5)</f>
        <v>8.7142857142857189</v>
      </c>
      <c r="S5" s="57">
        <f>+F5/(I5+L5)</f>
        <v>12.015300735658812</v>
      </c>
      <c r="T5" s="57">
        <f t="shared" ref="T5" si="1">+G5/(J5+M5)</f>
        <v>10.375441660525082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1139.1583723475576</v>
      </c>
      <c r="F6" s="55">
        <v>1675.3970127818254</v>
      </c>
      <c r="G6" s="56">
        <f t="shared" ref="G6:G70" si="2">+E6+F6</f>
        <v>2814.555385129383</v>
      </c>
      <c r="H6" s="55">
        <v>78</v>
      </c>
      <c r="I6" s="55">
        <v>77</v>
      </c>
      <c r="J6" s="56">
        <f t="shared" ref="J6:J59" si="3">+H6+I6</f>
        <v>155</v>
      </c>
      <c r="K6" s="55">
        <v>0</v>
      </c>
      <c r="L6" s="55">
        <v>1</v>
      </c>
      <c r="M6" s="56">
        <f t="shared" ref="M6:M59" si="4">+K6+L6</f>
        <v>1</v>
      </c>
      <c r="N6" s="32">
        <f t="shared" ref="N6:N16" si="5">+E6/(H6*216+K6*248)</f>
        <v>6.7613863505909158E-2</v>
      </c>
      <c r="O6" s="32">
        <f t="shared" ref="O6:O16" si="6">+F6/(I6*216+L6*248)</f>
        <v>9.9253377534468334E-2</v>
      </c>
      <c r="P6" s="33">
        <f t="shared" ref="P6:P16" si="7">+G6/(J6*216+M6*248)</f>
        <v>8.344862977731804E-2</v>
      </c>
      <c r="Q6" s="41"/>
      <c r="R6" s="57">
        <f t="shared" ref="R6:R70" si="8">+E6/(H6+K6)</f>
        <v>14.604594517276379</v>
      </c>
      <c r="S6" s="57">
        <f t="shared" ref="S6:S70" si="9">+F6/(I6+L6)</f>
        <v>21.479448881818275</v>
      </c>
      <c r="T6" s="57">
        <f t="shared" ref="T6:T70" si="10">+G6/(J6+M6)</f>
        <v>18.042021699547327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1731.847089757832</v>
      </c>
      <c r="F7" s="55">
        <v>2184.583390630844</v>
      </c>
      <c r="G7" s="56">
        <f t="shared" si="2"/>
        <v>3916.4304803886762</v>
      </c>
      <c r="H7" s="55">
        <v>78</v>
      </c>
      <c r="I7" s="55">
        <v>77</v>
      </c>
      <c r="J7" s="56">
        <f t="shared" si="3"/>
        <v>155</v>
      </c>
      <c r="K7" s="55">
        <v>0</v>
      </c>
      <c r="L7" s="55">
        <v>1</v>
      </c>
      <c r="M7" s="56">
        <f t="shared" si="4"/>
        <v>1</v>
      </c>
      <c r="N7" s="32">
        <f t="shared" si="5"/>
        <v>0.10279244359911159</v>
      </c>
      <c r="O7" s="32">
        <f t="shared" si="6"/>
        <v>0.1294184473122538</v>
      </c>
      <c r="P7" s="33">
        <f t="shared" si="7"/>
        <v>0.11611807638723542</v>
      </c>
      <c r="Q7" s="41"/>
      <c r="R7" s="57">
        <f t="shared" si="8"/>
        <v>22.203167817408104</v>
      </c>
      <c r="S7" s="57">
        <f t="shared" si="9"/>
        <v>28.007479367062103</v>
      </c>
      <c r="T7" s="57">
        <f t="shared" si="10"/>
        <v>25.105323592235102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2209.5367132101587</v>
      </c>
      <c r="F8" s="55">
        <v>2413.1404645185744</v>
      </c>
      <c r="G8" s="56">
        <f t="shared" si="2"/>
        <v>4622.6771777287331</v>
      </c>
      <c r="H8" s="55">
        <v>72</v>
      </c>
      <c r="I8" s="55">
        <v>77</v>
      </c>
      <c r="J8" s="56">
        <f t="shared" si="3"/>
        <v>149</v>
      </c>
      <c r="K8" s="55">
        <v>0</v>
      </c>
      <c r="L8" s="55">
        <v>0</v>
      </c>
      <c r="M8" s="56">
        <f t="shared" si="4"/>
        <v>0</v>
      </c>
      <c r="N8" s="32">
        <f t="shared" si="5"/>
        <v>0.14207411993378077</v>
      </c>
      <c r="O8" s="32">
        <f t="shared" si="6"/>
        <v>0.1450902155193948</v>
      </c>
      <c r="P8" s="33">
        <f t="shared" si="7"/>
        <v>0.14363277335721891</v>
      </c>
      <c r="Q8" s="41"/>
      <c r="R8" s="57">
        <f t="shared" si="8"/>
        <v>30.688009905696649</v>
      </c>
      <c r="S8" s="57">
        <f t="shared" si="9"/>
        <v>31.339486552189278</v>
      </c>
      <c r="T8" s="57">
        <f t="shared" si="10"/>
        <v>31.024679045159282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3055.3615040034392</v>
      </c>
      <c r="F9" s="55">
        <v>2961.3237428316302</v>
      </c>
      <c r="G9" s="56">
        <f t="shared" si="2"/>
        <v>6016.6852468350698</v>
      </c>
      <c r="H9" s="55">
        <v>78</v>
      </c>
      <c r="I9" s="55">
        <v>73</v>
      </c>
      <c r="J9" s="56">
        <f t="shared" si="3"/>
        <v>151</v>
      </c>
      <c r="K9" s="55">
        <v>0</v>
      </c>
      <c r="L9" s="55">
        <v>0</v>
      </c>
      <c r="M9" s="56">
        <f t="shared" si="4"/>
        <v>0</v>
      </c>
      <c r="N9" s="32">
        <f t="shared" si="5"/>
        <v>0.18134861728415475</v>
      </c>
      <c r="O9" s="32">
        <f t="shared" si="6"/>
        <v>0.18780591976354832</v>
      </c>
      <c r="P9" s="33">
        <f t="shared" si="7"/>
        <v>0.18447035954240465</v>
      </c>
      <c r="Q9" s="41"/>
      <c r="R9" s="57">
        <f t="shared" si="8"/>
        <v>39.171301333377428</v>
      </c>
      <c r="S9" s="57">
        <f t="shared" si="9"/>
        <v>40.566078668926444</v>
      </c>
      <c r="T9" s="57">
        <f t="shared" si="10"/>
        <v>39.845597661159402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3633.0618729405146</v>
      </c>
      <c r="F10" s="55">
        <v>3428.4844164924507</v>
      </c>
      <c r="G10" s="56">
        <f t="shared" si="2"/>
        <v>7061.5462894329648</v>
      </c>
      <c r="H10" s="55">
        <v>77</v>
      </c>
      <c r="I10" s="55">
        <v>76</v>
      </c>
      <c r="J10" s="56">
        <f t="shared" si="3"/>
        <v>153</v>
      </c>
      <c r="K10" s="55">
        <v>0</v>
      </c>
      <c r="L10" s="55">
        <v>0</v>
      </c>
      <c r="M10" s="56">
        <f t="shared" si="4"/>
        <v>0</v>
      </c>
      <c r="N10" s="32">
        <f t="shared" si="5"/>
        <v>0.21843806354861198</v>
      </c>
      <c r="O10" s="32">
        <f t="shared" si="6"/>
        <v>0.20885017156995922</v>
      </c>
      <c r="P10" s="33">
        <f t="shared" si="7"/>
        <v>0.21367545053960799</v>
      </c>
      <c r="Q10" s="41"/>
      <c r="R10" s="57">
        <f t="shared" si="8"/>
        <v>47.182621726500187</v>
      </c>
      <c r="S10" s="57">
        <f t="shared" si="9"/>
        <v>45.111637059111196</v>
      </c>
      <c r="T10" s="57">
        <f t="shared" si="10"/>
        <v>46.153897316555323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4362.4273168049667</v>
      </c>
      <c r="F11" s="55">
        <v>4370.2089058366782</v>
      </c>
      <c r="G11" s="56">
        <f t="shared" si="2"/>
        <v>8732.6362226416459</v>
      </c>
      <c r="H11" s="55">
        <v>78</v>
      </c>
      <c r="I11" s="55">
        <v>78</v>
      </c>
      <c r="J11" s="56">
        <f t="shared" si="3"/>
        <v>156</v>
      </c>
      <c r="K11" s="55">
        <v>0</v>
      </c>
      <c r="L11" s="55">
        <v>0</v>
      </c>
      <c r="M11" s="56">
        <f t="shared" si="4"/>
        <v>0</v>
      </c>
      <c r="N11" s="32">
        <f t="shared" si="5"/>
        <v>0.25892849696135845</v>
      </c>
      <c r="O11" s="32">
        <f t="shared" si="6"/>
        <v>0.25939036715554831</v>
      </c>
      <c r="P11" s="33">
        <f t="shared" si="7"/>
        <v>0.25915943205845338</v>
      </c>
      <c r="Q11" s="41"/>
      <c r="R11" s="57">
        <f t="shared" si="8"/>
        <v>55.928555343653422</v>
      </c>
      <c r="S11" s="57">
        <f t="shared" si="9"/>
        <v>56.028319305598437</v>
      </c>
      <c r="T11" s="57">
        <f t="shared" si="10"/>
        <v>55.978437324625936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4729.3072912009357</v>
      </c>
      <c r="F12" s="55">
        <v>4456.8501290243494</v>
      </c>
      <c r="G12" s="56">
        <f t="shared" si="2"/>
        <v>9186.157420225285</v>
      </c>
      <c r="H12" s="55">
        <v>78</v>
      </c>
      <c r="I12" s="55">
        <v>78</v>
      </c>
      <c r="J12" s="56">
        <f t="shared" si="3"/>
        <v>156</v>
      </c>
      <c r="K12" s="55">
        <v>0</v>
      </c>
      <c r="L12" s="55">
        <v>0</v>
      </c>
      <c r="M12" s="56">
        <f t="shared" si="4"/>
        <v>0</v>
      </c>
      <c r="N12" s="32">
        <f t="shared" si="5"/>
        <v>0.28070437388419611</v>
      </c>
      <c r="O12" s="32">
        <f t="shared" si="6"/>
        <v>0.26453288989935597</v>
      </c>
      <c r="P12" s="33">
        <f t="shared" si="7"/>
        <v>0.27261863189177604</v>
      </c>
      <c r="Q12" s="41"/>
      <c r="R12" s="57">
        <f t="shared" si="8"/>
        <v>60.632144758986357</v>
      </c>
      <c r="S12" s="57">
        <f t="shared" si="9"/>
        <v>57.13910421826089</v>
      </c>
      <c r="T12" s="57">
        <f t="shared" si="10"/>
        <v>58.88562448862362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4921.6310202981094</v>
      </c>
      <c r="F13" s="55">
        <v>4595.1378488838463</v>
      </c>
      <c r="G13" s="56">
        <f t="shared" si="2"/>
        <v>9516.7688691819567</v>
      </c>
      <c r="H13" s="55">
        <v>77</v>
      </c>
      <c r="I13" s="55">
        <v>79</v>
      </c>
      <c r="J13" s="56">
        <f t="shared" si="3"/>
        <v>156</v>
      </c>
      <c r="K13" s="55">
        <v>0</v>
      </c>
      <c r="L13" s="55">
        <v>0</v>
      </c>
      <c r="M13" s="56">
        <f t="shared" si="4"/>
        <v>0</v>
      </c>
      <c r="N13" s="32">
        <f t="shared" si="5"/>
        <v>0.29591336100878485</v>
      </c>
      <c r="O13" s="32">
        <f t="shared" si="6"/>
        <v>0.26928843465095209</v>
      </c>
      <c r="P13" s="33">
        <f t="shared" si="7"/>
        <v>0.2824302252250106</v>
      </c>
      <c r="Q13" s="41"/>
      <c r="R13" s="57">
        <f t="shared" si="8"/>
        <v>63.917285977897528</v>
      </c>
      <c r="S13" s="57">
        <f t="shared" si="9"/>
        <v>58.166301884605652</v>
      </c>
      <c r="T13" s="57">
        <f t="shared" si="10"/>
        <v>61.004928648602288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5743.0506988619472</v>
      </c>
      <c r="F14" s="55">
        <v>5575.403358610989</v>
      </c>
      <c r="G14" s="56">
        <f t="shared" si="2"/>
        <v>11318.454057472936</v>
      </c>
      <c r="H14" s="55">
        <v>73</v>
      </c>
      <c r="I14" s="55">
        <v>79</v>
      </c>
      <c r="J14" s="56">
        <f t="shared" si="3"/>
        <v>152</v>
      </c>
      <c r="K14" s="55">
        <v>0</v>
      </c>
      <c r="L14" s="55">
        <v>0</v>
      </c>
      <c r="M14" s="56">
        <f t="shared" si="4"/>
        <v>0</v>
      </c>
      <c r="N14" s="32">
        <f t="shared" si="5"/>
        <v>0.36422188602625238</v>
      </c>
      <c r="O14" s="32">
        <f t="shared" si="6"/>
        <v>0.32673484286280996</v>
      </c>
      <c r="P14" s="33">
        <f t="shared" si="7"/>
        <v>0.34473848859262113</v>
      </c>
      <c r="Q14" s="41"/>
      <c r="R14" s="57">
        <f t="shared" si="8"/>
        <v>78.671927381670514</v>
      </c>
      <c r="S14" s="57">
        <f t="shared" si="9"/>
        <v>70.574726058366949</v>
      </c>
      <c r="T14" s="57">
        <f t="shared" si="10"/>
        <v>74.463513536006161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10656.627589399715</v>
      </c>
      <c r="F15" s="55">
        <v>10148.929275327529</v>
      </c>
      <c r="G15" s="56">
        <f t="shared" si="2"/>
        <v>20805.556864727245</v>
      </c>
      <c r="H15" s="55">
        <v>214</v>
      </c>
      <c r="I15" s="55">
        <v>213</v>
      </c>
      <c r="J15" s="56">
        <f t="shared" si="3"/>
        <v>427</v>
      </c>
      <c r="K15" s="55">
        <v>94</v>
      </c>
      <c r="L15" s="55">
        <v>95</v>
      </c>
      <c r="M15" s="56">
        <f t="shared" si="4"/>
        <v>189</v>
      </c>
      <c r="N15" s="32">
        <f t="shared" si="5"/>
        <v>0.15325338802058955</v>
      </c>
      <c r="O15" s="32">
        <f t="shared" si="6"/>
        <v>0.14588502293191596</v>
      </c>
      <c r="P15" s="33">
        <f t="shared" si="7"/>
        <v>0.1495683579532382</v>
      </c>
      <c r="Q15" s="41"/>
      <c r="R15" s="57">
        <f t="shared" si="8"/>
        <v>34.599440225323754</v>
      </c>
      <c r="S15" s="57">
        <f t="shared" si="9"/>
        <v>32.951069075738729</v>
      </c>
      <c r="T15" s="57">
        <f t="shared" si="10"/>
        <v>33.775254650531238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19209.918960293046</v>
      </c>
      <c r="F16" s="55">
        <v>19529.08171064463</v>
      </c>
      <c r="G16" s="56">
        <f t="shared" si="2"/>
        <v>38739.000670937676</v>
      </c>
      <c r="H16" s="55">
        <v>215</v>
      </c>
      <c r="I16" s="55">
        <v>208</v>
      </c>
      <c r="J16" s="56">
        <f t="shared" si="3"/>
        <v>423</v>
      </c>
      <c r="K16" s="55">
        <v>173</v>
      </c>
      <c r="L16" s="55">
        <v>173</v>
      </c>
      <c r="M16" s="56">
        <f t="shared" si="4"/>
        <v>346</v>
      </c>
      <c r="N16" s="32">
        <f t="shared" si="5"/>
        <v>0.21501073334855217</v>
      </c>
      <c r="O16" s="32">
        <f t="shared" si="6"/>
        <v>0.22234586153844418</v>
      </c>
      <c r="P16" s="33">
        <f t="shared" si="7"/>
        <v>0.21864699886518307</v>
      </c>
      <c r="Q16" s="41"/>
      <c r="R16" s="57">
        <f t="shared" si="8"/>
        <v>49.510100413126409</v>
      </c>
      <c r="S16" s="57">
        <f t="shared" si="9"/>
        <v>51.257432311403228</v>
      </c>
      <c r="T16" s="57">
        <f t="shared" si="10"/>
        <v>50.375813616303873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21098.401761263689</v>
      </c>
      <c r="F17" s="55">
        <v>21557.976120992258</v>
      </c>
      <c r="G17" s="56">
        <f t="shared" si="2"/>
        <v>42656.377882255947</v>
      </c>
      <c r="H17" s="55">
        <v>198</v>
      </c>
      <c r="I17" s="55">
        <v>209</v>
      </c>
      <c r="J17" s="56">
        <f t="shared" si="3"/>
        <v>407</v>
      </c>
      <c r="K17" s="55">
        <v>194</v>
      </c>
      <c r="L17" s="55">
        <v>175</v>
      </c>
      <c r="M17" s="56">
        <f t="shared" si="4"/>
        <v>369</v>
      </c>
      <c r="N17" s="32">
        <f t="shared" ref="N17:N81" si="11">+E17/(H17*216+K17*248)</f>
        <v>0.23215670952094727</v>
      </c>
      <c r="O17" s="32">
        <f t="shared" si="0"/>
        <v>0.24347190234225083</v>
      </c>
      <c r="P17" s="33">
        <f t="shared" ref="P17:P80" si="12">+G17/(J17*216+M17*248)</f>
        <v>0.23774064719466709</v>
      </c>
      <c r="Q17" s="41"/>
      <c r="R17" s="57">
        <f t="shared" si="8"/>
        <v>53.82245347261145</v>
      </c>
      <c r="S17" s="57">
        <f t="shared" si="9"/>
        <v>56.140562815084003</v>
      </c>
      <c r="T17" s="57">
        <f t="shared" si="10"/>
        <v>54.969559126618492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28013.111930400493</v>
      </c>
      <c r="F18" s="55">
        <v>27558.078507362407</v>
      </c>
      <c r="G18" s="56">
        <f t="shared" si="2"/>
        <v>55571.190437762896</v>
      </c>
      <c r="H18" s="55">
        <v>197</v>
      </c>
      <c r="I18" s="55">
        <v>212</v>
      </c>
      <c r="J18" s="56">
        <f t="shared" si="3"/>
        <v>409</v>
      </c>
      <c r="K18" s="55">
        <v>194</v>
      </c>
      <c r="L18" s="55">
        <v>176</v>
      </c>
      <c r="M18" s="56">
        <f t="shared" si="4"/>
        <v>370</v>
      </c>
      <c r="N18" s="32">
        <f t="shared" si="11"/>
        <v>0.30897723385688358</v>
      </c>
      <c r="O18" s="32">
        <f t="shared" si="0"/>
        <v>0.30811805128983011</v>
      </c>
      <c r="P18" s="33">
        <f t="shared" si="12"/>
        <v>0.30855056210724302</v>
      </c>
      <c r="Q18" s="41"/>
      <c r="R18" s="57">
        <f t="shared" si="8"/>
        <v>71.644787545781313</v>
      </c>
      <c r="S18" s="57">
        <f t="shared" si="9"/>
        <v>71.025975534439198</v>
      </c>
      <c r="T18" s="57">
        <f t="shared" si="10"/>
        <v>71.336573090838115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34015.795113511958</v>
      </c>
      <c r="F19" s="55">
        <v>36286.334014129454</v>
      </c>
      <c r="G19" s="56">
        <f t="shared" si="2"/>
        <v>70302.129127641412</v>
      </c>
      <c r="H19" s="55">
        <v>205</v>
      </c>
      <c r="I19" s="55">
        <v>213</v>
      </c>
      <c r="J19" s="56">
        <f t="shared" si="3"/>
        <v>418</v>
      </c>
      <c r="K19" s="55">
        <v>175</v>
      </c>
      <c r="L19" s="55">
        <v>175</v>
      </c>
      <c r="M19" s="56">
        <f t="shared" si="4"/>
        <v>350</v>
      </c>
      <c r="N19" s="32">
        <f t="shared" si="11"/>
        <v>0.38795386762673312</v>
      </c>
      <c r="O19" s="32">
        <f t="shared" si="0"/>
        <v>0.40585108730907138</v>
      </c>
      <c r="P19" s="33">
        <f t="shared" si="12"/>
        <v>0.39698979675439</v>
      </c>
      <c r="Q19" s="41"/>
      <c r="R19" s="57">
        <f t="shared" si="8"/>
        <v>89.515250298715685</v>
      </c>
      <c r="S19" s="57">
        <f t="shared" si="9"/>
        <v>93.52147941785941</v>
      </c>
      <c r="T19" s="57">
        <f t="shared" si="10"/>
        <v>91.53923063494976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40547.207760204416</v>
      </c>
      <c r="F20" s="55">
        <v>49093.980642206712</v>
      </c>
      <c r="G20" s="56">
        <f t="shared" si="2"/>
        <v>89641.18840241112</v>
      </c>
      <c r="H20" s="55">
        <v>195</v>
      </c>
      <c r="I20" s="55">
        <v>211</v>
      </c>
      <c r="J20" s="56">
        <f t="shared" si="3"/>
        <v>406</v>
      </c>
      <c r="K20" s="55">
        <v>173</v>
      </c>
      <c r="L20" s="55">
        <v>175</v>
      </c>
      <c r="M20" s="56">
        <f t="shared" si="4"/>
        <v>348</v>
      </c>
      <c r="N20" s="32">
        <f t="shared" si="11"/>
        <v>0.47689132198208056</v>
      </c>
      <c r="O20" s="32">
        <f t="shared" si="0"/>
        <v>0.55176655100484073</v>
      </c>
      <c r="P20" s="33">
        <f t="shared" si="12"/>
        <v>0.51517924369201795</v>
      </c>
      <c r="Q20" s="41"/>
      <c r="R20" s="57">
        <f t="shared" si="8"/>
        <v>110.18262978316417</v>
      </c>
      <c r="S20" s="57">
        <f t="shared" si="9"/>
        <v>127.18647834768578</v>
      </c>
      <c r="T20" s="57">
        <f t="shared" si="10"/>
        <v>118.88751777508106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40069.829444148287</v>
      </c>
      <c r="F21" s="55">
        <v>47847.434130356429</v>
      </c>
      <c r="G21" s="56">
        <f t="shared" si="2"/>
        <v>87917.263574504716</v>
      </c>
      <c r="H21" s="55">
        <v>196</v>
      </c>
      <c r="I21" s="55">
        <v>216</v>
      </c>
      <c r="J21" s="56">
        <f t="shared" si="3"/>
        <v>412</v>
      </c>
      <c r="K21" s="55">
        <v>168</v>
      </c>
      <c r="L21" s="55">
        <v>176</v>
      </c>
      <c r="M21" s="56">
        <f t="shared" si="4"/>
        <v>344</v>
      </c>
      <c r="N21" s="32">
        <f t="shared" si="11"/>
        <v>0.47702177909700344</v>
      </c>
      <c r="O21" s="32">
        <f t="shared" si="0"/>
        <v>0.52984844669512343</v>
      </c>
      <c r="P21" s="33">
        <f t="shared" si="12"/>
        <v>0.50439039594332158</v>
      </c>
      <c r="Q21" s="41"/>
      <c r="R21" s="57">
        <f t="shared" si="8"/>
        <v>110.0819490223854</v>
      </c>
      <c r="S21" s="57">
        <f t="shared" si="9"/>
        <v>122.05978094478681</v>
      </c>
      <c r="T21" s="57">
        <f t="shared" si="10"/>
        <v>116.2926766858528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38400.706791361205</v>
      </c>
      <c r="F22" s="55">
        <v>44487.216077535435</v>
      </c>
      <c r="G22" s="56">
        <f t="shared" si="2"/>
        <v>82887.92286889664</v>
      </c>
      <c r="H22" s="55">
        <v>214</v>
      </c>
      <c r="I22" s="55">
        <v>214</v>
      </c>
      <c r="J22" s="56">
        <f t="shared" si="3"/>
        <v>428</v>
      </c>
      <c r="K22" s="55">
        <v>158</v>
      </c>
      <c r="L22" s="55">
        <v>173</v>
      </c>
      <c r="M22" s="56">
        <f t="shared" si="4"/>
        <v>331</v>
      </c>
      <c r="N22" s="32">
        <f t="shared" si="11"/>
        <v>0.44961486970027637</v>
      </c>
      <c r="O22" s="32">
        <f t="shared" si="0"/>
        <v>0.49913849831181484</v>
      </c>
      <c r="P22" s="33">
        <f t="shared" si="12"/>
        <v>0.47490444876069488</v>
      </c>
      <c r="Q22" s="41"/>
      <c r="R22" s="57">
        <f t="shared" si="8"/>
        <v>103.22770642839033</v>
      </c>
      <c r="S22" s="57">
        <f t="shared" si="9"/>
        <v>114.95404671197787</v>
      </c>
      <c r="T22" s="57">
        <f t="shared" si="10"/>
        <v>109.20674949788753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35198.063107809365</v>
      </c>
      <c r="F23" s="55">
        <v>37137.186690164577</v>
      </c>
      <c r="G23" s="56">
        <f t="shared" si="2"/>
        <v>72335.249797973942</v>
      </c>
      <c r="H23" s="55">
        <v>216</v>
      </c>
      <c r="I23" s="55">
        <v>185</v>
      </c>
      <c r="J23" s="56">
        <f t="shared" si="3"/>
        <v>401</v>
      </c>
      <c r="K23" s="55">
        <v>162</v>
      </c>
      <c r="L23" s="55">
        <v>192</v>
      </c>
      <c r="M23" s="56">
        <f t="shared" si="4"/>
        <v>354</v>
      </c>
      <c r="N23" s="32">
        <f t="shared" si="11"/>
        <v>0.40535819868031792</v>
      </c>
      <c r="O23" s="32">
        <f t="shared" si="0"/>
        <v>0.4240566672394786</v>
      </c>
      <c r="P23" s="33">
        <f t="shared" si="12"/>
        <v>0.41474731547849836</v>
      </c>
      <c r="Q23" s="41"/>
      <c r="R23" s="57">
        <f t="shared" si="8"/>
        <v>93.116569068278736</v>
      </c>
      <c r="S23" s="57">
        <f t="shared" si="9"/>
        <v>98.507126499110285</v>
      </c>
      <c r="T23" s="57">
        <f t="shared" si="10"/>
        <v>95.808277878111184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32673.601836933478</v>
      </c>
      <c r="F24" s="55">
        <v>33440.226018970832</v>
      </c>
      <c r="G24" s="56">
        <f t="shared" si="2"/>
        <v>66113.82785590431</v>
      </c>
      <c r="H24" s="55">
        <v>218</v>
      </c>
      <c r="I24" s="55">
        <v>177</v>
      </c>
      <c r="J24" s="56">
        <f t="shared" si="3"/>
        <v>395</v>
      </c>
      <c r="K24" s="55">
        <v>173</v>
      </c>
      <c r="L24" s="55">
        <v>190</v>
      </c>
      <c r="M24" s="56">
        <f t="shared" si="4"/>
        <v>363</v>
      </c>
      <c r="N24" s="32">
        <f t="shared" si="11"/>
        <v>0.36307229350312781</v>
      </c>
      <c r="O24" s="32">
        <f t="shared" si="0"/>
        <v>0.39179194417202678</v>
      </c>
      <c r="P24" s="33">
        <f t="shared" si="12"/>
        <v>0.37705212528460802</v>
      </c>
      <c r="Q24" s="41"/>
      <c r="R24" s="57">
        <f t="shared" si="8"/>
        <v>83.564199071441124</v>
      </c>
      <c r="S24" s="57">
        <f t="shared" si="9"/>
        <v>91.117782068040412</v>
      </c>
      <c r="T24" s="57">
        <f t="shared" si="10"/>
        <v>87.221408780876402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30912.984041764874</v>
      </c>
      <c r="F25" s="55">
        <v>31984.053267949432</v>
      </c>
      <c r="G25" s="56">
        <f t="shared" si="2"/>
        <v>62897.037309714302</v>
      </c>
      <c r="H25" s="55">
        <v>216</v>
      </c>
      <c r="I25" s="55">
        <v>200</v>
      </c>
      <c r="J25" s="56">
        <f t="shared" si="3"/>
        <v>416</v>
      </c>
      <c r="K25" s="55">
        <v>173</v>
      </c>
      <c r="L25" s="55">
        <v>177</v>
      </c>
      <c r="M25" s="56">
        <f t="shared" si="4"/>
        <v>350</v>
      </c>
      <c r="N25" s="32">
        <f t="shared" si="11"/>
        <v>0.34516507415994724</v>
      </c>
      <c r="O25" s="32">
        <f t="shared" si="0"/>
        <v>0.36722757954383017</v>
      </c>
      <c r="P25" s="33">
        <f t="shared" si="12"/>
        <v>0.35604246280745799</v>
      </c>
      <c r="Q25" s="41"/>
      <c r="R25" s="57">
        <f t="shared" si="8"/>
        <v>79.467825300166766</v>
      </c>
      <c r="S25" s="57">
        <f t="shared" si="9"/>
        <v>84.838337580767728</v>
      </c>
      <c r="T25" s="57">
        <f t="shared" si="10"/>
        <v>82.111014764640075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29531.630928466442</v>
      </c>
      <c r="F26" s="55">
        <v>30006.34353640701</v>
      </c>
      <c r="G26" s="56">
        <f t="shared" si="2"/>
        <v>59537.974464873449</v>
      </c>
      <c r="H26" s="55">
        <v>216</v>
      </c>
      <c r="I26" s="55">
        <v>214</v>
      </c>
      <c r="J26" s="56">
        <f t="shared" si="3"/>
        <v>430</v>
      </c>
      <c r="K26" s="55">
        <v>173</v>
      </c>
      <c r="L26" s="55">
        <v>175</v>
      </c>
      <c r="M26" s="56">
        <f t="shared" si="4"/>
        <v>348</v>
      </c>
      <c r="N26" s="32">
        <f t="shared" si="11"/>
        <v>0.32974130112177807</v>
      </c>
      <c r="O26" s="32">
        <f t="shared" si="0"/>
        <v>0.33480254771497603</v>
      </c>
      <c r="P26" s="33">
        <f t="shared" si="12"/>
        <v>0.33227282829311461</v>
      </c>
      <c r="Q26" s="41"/>
      <c r="R26" s="57">
        <f t="shared" si="8"/>
        <v>75.916789019193942</v>
      </c>
      <c r="S26" s="57">
        <f t="shared" si="9"/>
        <v>77.137129913642696</v>
      </c>
      <c r="T26" s="57">
        <f t="shared" si="10"/>
        <v>76.526959466418319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25920.901609796951</v>
      </c>
      <c r="F27" s="55">
        <v>28127.398781401225</v>
      </c>
      <c r="G27" s="56">
        <f t="shared" si="2"/>
        <v>54048.30039119818</v>
      </c>
      <c r="H27" s="55">
        <v>215</v>
      </c>
      <c r="I27" s="55">
        <v>210</v>
      </c>
      <c r="J27" s="56">
        <f t="shared" si="3"/>
        <v>425</v>
      </c>
      <c r="K27" s="55">
        <v>170</v>
      </c>
      <c r="L27" s="55">
        <v>175</v>
      </c>
      <c r="M27" s="56">
        <f t="shared" si="4"/>
        <v>345</v>
      </c>
      <c r="N27" s="32">
        <f t="shared" si="11"/>
        <v>0.29256096625052991</v>
      </c>
      <c r="O27" s="32">
        <f t="shared" si="0"/>
        <v>0.31689273075035179</v>
      </c>
      <c r="P27" s="33">
        <f t="shared" si="12"/>
        <v>0.30473782358591667</v>
      </c>
      <c r="Q27" s="41"/>
      <c r="R27" s="57">
        <f t="shared" si="8"/>
        <v>67.327017168303769</v>
      </c>
      <c r="S27" s="57">
        <f t="shared" si="9"/>
        <v>73.058178652990193</v>
      </c>
      <c r="T27" s="57">
        <f t="shared" si="10"/>
        <v>70.192597910646981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8819.5466802414558</v>
      </c>
      <c r="F28" s="55">
        <v>9074.3177979662687</v>
      </c>
      <c r="G28" s="56">
        <f t="shared" si="2"/>
        <v>17893.864478207724</v>
      </c>
      <c r="H28" s="55">
        <v>118</v>
      </c>
      <c r="I28" s="55">
        <v>116</v>
      </c>
      <c r="J28" s="56">
        <f t="shared" si="3"/>
        <v>234</v>
      </c>
      <c r="K28" s="55">
        <v>0</v>
      </c>
      <c r="L28" s="55">
        <v>0</v>
      </c>
      <c r="M28" s="56">
        <f t="shared" si="4"/>
        <v>0</v>
      </c>
      <c r="N28" s="32">
        <f t="shared" si="11"/>
        <v>0.34602741212497867</v>
      </c>
      <c r="O28" s="32">
        <f t="shared" si="0"/>
        <v>0.36216147022534595</v>
      </c>
      <c r="P28" s="33">
        <f t="shared" si="12"/>
        <v>0.35402549220892143</v>
      </c>
      <c r="Q28" s="41"/>
      <c r="R28" s="57">
        <f t="shared" si="8"/>
        <v>74.741921018995384</v>
      </c>
      <c r="S28" s="57">
        <f t="shared" si="9"/>
        <v>78.226877568674723</v>
      </c>
      <c r="T28" s="57">
        <f t="shared" si="10"/>
        <v>76.469506317127028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8696.4511632555441</v>
      </c>
      <c r="F29" s="55">
        <v>8833.0380591021203</v>
      </c>
      <c r="G29" s="56">
        <f t="shared" si="2"/>
        <v>17529.489222357664</v>
      </c>
      <c r="H29" s="55">
        <v>118</v>
      </c>
      <c r="I29" s="55">
        <v>116</v>
      </c>
      <c r="J29" s="56">
        <f t="shared" si="3"/>
        <v>234</v>
      </c>
      <c r="K29" s="55">
        <v>0</v>
      </c>
      <c r="L29" s="55">
        <v>0</v>
      </c>
      <c r="M29" s="56">
        <f t="shared" si="4"/>
        <v>0</v>
      </c>
      <c r="N29" s="32">
        <f t="shared" si="11"/>
        <v>0.34119786422063497</v>
      </c>
      <c r="O29" s="32">
        <f t="shared" si="0"/>
        <v>0.35253185101780493</v>
      </c>
      <c r="P29" s="33">
        <f t="shared" si="12"/>
        <v>0.34681642177820643</v>
      </c>
      <c r="Q29" s="41"/>
      <c r="R29" s="57">
        <f t="shared" si="8"/>
        <v>73.698738671657154</v>
      </c>
      <c r="S29" s="57">
        <f t="shared" si="9"/>
        <v>76.146879819845864</v>
      </c>
      <c r="T29" s="57">
        <f t="shared" si="10"/>
        <v>74.912347104092589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8480.1899273560139</v>
      </c>
      <c r="F30" s="55">
        <v>8730.3671656784736</v>
      </c>
      <c r="G30" s="56">
        <f t="shared" si="2"/>
        <v>17210.557093034487</v>
      </c>
      <c r="H30" s="55">
        <v>117</v>
      </c>
      <c r="I30" s="55">
        <v>114</v>
      </c>
      <c r="J30" s="56">
        <f t="shared" si="3"/>
        <v>231</v>
      </c>
      <c r="K30" s="55">
        <v>0</v>
      </c>
      <c r="L30" s="55">
        <v>0</v>
      </c>
      <c r="M30" s="56">
        <f t="shared" si="4"/>
        <v>0</v>
      </c>
      <c r="N30" s="32">
        <f t="shared" si="11"/>
        <v>0.33555673976559092</v>
      </c>
      <c r="O30" s="32">
        <f t="shared" si="0"/>
        <v>0.35454707462956764</v>
      </c>
      <c r="P30" s="33">
        <f t="shared" si="12"/>
        <v>0.34492859333482617</v>
      </c>
      <c r="Q30" s="41"/>
      <c r="R30" s="57">
        <f t="shared" si="8"/>
        <v>72.480255789367646</v>
      </c>
      <c r="S30" s="57">
        <f t="shared" si="9"/>
        <v>76.582168119986605</v>
      </c>
      <c r="T30" s="57">
        <f t="shared" si="10"/>
        <v>74.504576160322458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7697.5941558123677</v>
      </c>
      <c r="F31" s="55">
        <v>8151.6767276990677</v>
      </c>
      <c r="G31" s="56">
        <f t="shared" si="2"/>
        <v>15849.270883511435</v>
      </c>
      <c r="H31" s="55">
        <v>120</v>
      </c>
      <c r="I31" s="55">
        <v>115</v>
      </c>
      <c r="J31" s="56">
        <f t="shared" si="3"/>
        <v>235</v>
      </c>
      <c r="K31" s="55">
        <v>0</v>
      </c>
      <c r="L31" s="55">
        <v>0</v>
      </c>
      <c r="M31" s="56">
        <f t="shared" si="4"/>
        <v>0</v>
      </c>
      <c r="N31" s="32">
        <f t="shared" si="11"/>
        <v>0.29697508317177346</v>
      </c>
      <c r="O31" s="32">
        <f t="shared" si="0"/>
        <v>0.32816734008450354</v>
      </c>
      <c r="P31" s="33">
        <f t="shared" si="12"/>
        <v>0.31223937910779032</v>
      </c>
      <c r="Q31" s="41"/>
      <c r="R31" s="57">
        <f t="shared" si="8"/>
        <v>64.146617965103061</v>
      </c>
      <c r="S31" s="57">
        <f t="shared" si="9"/>
        <v>70.88414545825276</v>
      </c>
      <c r="T31" s="57">
        <f t="shared" si="10"/>
        <v>67.443705887282704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7448.839189944043</v>
      </c>
      <c r="F32" s="55">
        <v>7351.5596790350928</v>
      </c>
      <c r="G32" s="56">
        <f t="shared" si="2"/>
        <v>14800.398868979137</v>
      </c>
      <c r="H32" s="55">
        <v>116</v>
      </c>
      <c r="I32" s="55">
        <v>122</v>
      </c>
      <c r="J32" s="56">
        <f t="shared" si="3"/>
        <v>238</v>
      </c>
      <c r="K32" s="55">
        <v>0</v>
      </c>
      <c r="L32" s="55">
        <v>0</v>
      </c>
      <c r="M32" s="56">
        <f t="shared" si="4"/>
        <v>0</v>
      </c>
      <c r="N32" s="32">
        <f t="shared" si="11"/>
        <v>0.29728764327682167</v>
      </c>
      <c r="O32" s="32">
        <f t="shared" si="0"/>
        <v>0.27897539765615864</v>
      </c>
      <c r="P32" s="33">
        <f t="shared" si="12"/>
        <v>0.28790069384101963</v>
      </c>
      <c r="Q32" s="41"/>
      <c r="R32" s="57">
        <f t="shared" si="8"/>
        <v>64.214130947793478</v>
      </c>
      <c r="S32" s="57">
        <f t="shared" si="9"/>
        <v>60.258685893730267</v>
      </c>
      <c r="T32" s="57">
        <f t="shared" si="10"/>
        <v>62.18654986966024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5820.2315386646505</v>
      </c>
      <c r="F33" s="55">
        <v>5199.3461408027224</v>
      </c>
      <c r="G33" s="56">
        <f t="shared" si="2"/>
        <v>11019.577679467373</v>
      </c>
      <c r="H33" s="55">
        <v>118</v>
      </c>
      <c r="I33" s="55">
        <v>118</v>
      </c>
      <c r="J33" s="56">
        <f t="shared" si="3"/>
        <v>236</v>
      </c>
      <c r="K33" s="55">
        <v>0</v>
      </c>
      <c r="L33" s="55">
        <v>0</v>
      </c>
      <c r="M33" s="56">
        <f t="shared" si="4"/>
        <v>0</v>
      </c>
      <c r="N33" s="32">
        <f t="shared" si="11"/>
        <v>0.22835183375175183</v>
      </c>
      <c r="O33" s="32">
        <f t="shared" si="0"/>
        <v>0.20399192328949789</v>
      </c>
      <c r="P33" s="33">
        <f t="shared" si="12"/>
        <v>0.21617187852062486</v>
      </c>
      <c r="Q33" s="41"/>
      <c r="R33" s="57">
        <f t="shared" si="8"/>
        <v>49.323996090378394</v>
      </c>
      <c r="S33" s="57">
        <f t="shared" si="9"/>
        <v>44.062255430531543</v>
      </c>
      <c r="T33" s="57">
        <f t="shared" si="10"/>
        <v>46.693125760454969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2728.6320595239304</v>
      </c>
      <c r="F34" s="55">
        <v>2530.6709269023204</v>
      </c>
      <c r="G34" s="56">
        <f t="shared" si="2"/>
        <v>5259.3029864262508</v>
      </c>
      <c r="H34" s="55">
        <v>117</v>
      </c>
      <c r="I34" s="55">
        <v>119</v>
      </c>
      <c r="J34" s="56">
        <f t="shared" si="3"/>
        <v>236</v>
      </c>
      <c r="K34" s="55">
        <v>0</v>
      </c>
      <c r="L34" s="55">
        <v>0</v>
      </c>
      <c r="M34" s="56">
        <f t="shared" si="4"/>
        <v>0</v>
      </c>
      <c r="N34" s="32">
        <f t="shared" si="11"/>
        <v>0.10797056265922485</v>
      </c>
      <c r="O34" s="32">
        <f t="shared" si="0"/>
        <v>9.8454362235540008E-2</v>
      </c>
      <c r="P34" s="33">
        <f t="shared" si="12"/>
        <v>0.10317213956423123</v>
      </c>
      <c r="Q34" s="41"/>
      <c r="R34" s="57">
        <f t="shared" si="8"/>
        <v>23.321641534392569</v>
      </c>
      <c r="S34" s="57">
        <f t="shared" si="9"/>
        <v>21.266142242876644</v>
      </c>
      <c r="T34" s="57">
        <f t="shared" si="10"/>
        <v>22.285182145873943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1277.4668321656668</v>
      </c>
      <c r="F35" s="55">
        <v>1390.3012922928849</v>
      </c>
      <c r="G35" s="56">
        <f t="shared" si="2"/>
        <v>2667.7681244585519</v>
      </c>
      <c r="H35" s="55">
        <v>117</v>
      </c>
      <c r="I35" s="55">
        <v>120</v>
      </c>
      <c r="J35" s="56">
        <f t="shared" si="3"/>
        <v>237</v>
      </c>
      <c r="K35" s="55">
        <v>0</v>
      </c>
      <c r="L35" s="55">
        <v>0</v>
      </c>
      <c r="M35" s="56">
        <f t="shared" si="4"/>
        <v>0</v>
      </c>
      <c r="N35" s="32">
        <f t="shared" si="11"/>
        <v>5.0548703393703182E-2</v>
      </c>
      <c r="O35" s="32">
        <f t="shared" si="0"/>
        <v>5.3638167140929199E-2</v>
      </c>
      <c r="P35" s="33">
        <f t="shared" si="12"/>
        <v>5.2112988835336611E-2</v>
      </c>
      <c r="Q35" s="41"/>
      <c r="R35" s="57">
        <f t="shared" si="8"/>
        <v>10.918519933039887</v>
      </c>
      <c r="S35" s="57">
        <f t="shared" si="9"/>
        <v>11.585844102440708</v>
      </c>
      <c r="T35" s="57">
        <f t="shared" si="10"/>
        <v>11.256405588432708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59">
        <v>708.96</v>
      </c>
      <c r="E36" s="66">
        <v>298.68780931220289</v>
      </c>
      <c r="F36" s="60">
        <v>291</v>
      </c>
      <c r="G36" s="61">
        <f t="shared" si="2"/>
        <v>589.68780931220294</v>
      </c>
      <c r="H36" s="60">
        <v>115</v>
      </c>
      <c r="I36" s="60">
        <v>117</v>
      </c>
      <c r="J36" s="61">
        <f t="shared" si="3"/>
        <v>232</v>
      </c>
      <c r="K36" s="60">
        <v>0</v>
      </c>
      <c r="L36" s="60">
        <v>0</v>
      </c>
      <c r="M36" s="61">
        <f t="shared" si="4"/>
        <v>0</v>
      </c>
      <c r="N36" s="34">
        <f t="shared" si="11"/>
        <v>1.2024468973921211E-2</v>
      </c>
      <c r="O36" s="34">
        <f t="shared" si="0"/>
        <v>1.1514719848053181E-2</v>
      </c>
      <c r="P36" s="35">
        <f t="shared" si="12"/>
        <v>1.1767397216479146E-2</v>
      </c>
      <c r="Q36" s="41"/>
      <c r="R36" s="57">
        <f t="shared" si="8"/>
        <v>2.5972852983669816</v>
      </c>
      <c r="S36" s="57">
        <f t="shared" si="9"/>
        <v>2.4871794871794872</v>
      </c>
      <c r="T36" s="57">
        <f t="shared" si="10"/>
        <v>2.5417577987594955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65">
        <v>10428.728934211738</v>
      </c>
      <c r="F37" s="63">
        <v>12268.57180950459</v>
      </c>
      <c r="G37" s="64">
        <f t="shared" si="2"/>
        <v>22697.300743716329</v>
      </c>
      <c r="H37" s="63">
        <v>98</v>
      </c>
      <c r="I37" s="63">
        <v>98</v>
      </c>
      <c r="J37" s="64">
        <f t="shared" si="3"/>
        <v>196</v>
      </c>
      <c r="K37" s="63">
        <v>98</v>
      </c>
      <c r="L37" s="63">
        <v>98</v>
      </c>
      <c r="M37" s="64">
        <f t="shared" si="4"/>
        <v>196</v>
      </c>
      <c r="N37" s="30">
        <f t="shared" si="11"/>
        <v>0.22934396846876623</v>
      </c>
      <c r="O37" s="30">
        <f t="shared" si="0"/>
        <v>0.26980497469881665</v>
      </c>
      <c r="P37" s="31">
        <f t="shared" si="12"/>
        <v>0.24957447158379145</v>
      </c>
      <c r="Q37" s="41"/>
      <c r="R37" s="57">
        <f t="shared" si="8"/>
        <v>53.207800684753764</v>
      </c>
      <c r="S37" s="57">
        <f t="shared" si="9"/>
        <v>62.594754130125459</v>
      </c>
      <c r="T37" s="57">
        <f t="shared" si="10"/>
        <v>57.901277407439615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4">
        <v>9930.0975297910954</v>
      </c>
      <c r="F38" s="55">
        <v>11947.789930615098</v>
      </c>
      <c r="G38" s="56">
        <f t="shared" si="2"/>
        <v>21877.887460406193</v>
      </c>
      <c r="H38" s="55">
        <v>97</v>
      </c>
      <c r="I38" s="55">
        <v>98</v>
      </c>
      <c r="J38" s="56">
        <f t="shared" si="3"/>
        <v>195</v>
      </c>
      <c r="K38" s="55">
        <v>96</v>
      </c>
      <c r="L38" s="55">
        <v>98</v>
      </c>
      <c r="M38" s="56">
        <f t="shared" si="4"/>
        <v>194</v>
      </c>
      <c r="N38" s="32">
        <f t="shared" si="11"/>
        <v>0.22185204490149901</v>
      </c>
      <c r="O38" s="32">
        <f t="shared" si="0"/>
        <v>0.26275048228833342</v>
      </c>
      <c r="P38" s="33">
        <f t="shared" si="12"/>
        <v>0.24246262368567906</v>
      </c>
      <c r="Q38" s="41"/>
      <c r="R38" s="57">
        <f t="shared" si="8"/>
        <v>51.451282537777693</v>
      </c>
      <c r="S38" s="57">
        <f t="shared" si="9"/>
        <v>60.958111890893356</v>
      </c>
      <c r="T38" s="57">
        <f t="shared" si="10"/>
        <v>56.241355939347542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4">
        <v>9660.7906569090592</v>
      </c>
      <c r="F39" s="55">
        <v>11705.29151660537</v>
      </c>
      <c r="G39" s="56">
        <f t="shared" si="2"/>
        <v>21366.082173514427</v>
      </c>
      <c r="H39" s="55">
        <v>98</v>
      </c>
      <c r="I39" s="55">
        <v>98</v>
      </c>
      <c r="J39" s="56">
        <f t="shared" si="3"/>
        <v>196</v>
      </c>
      <c r="K39" s="55">
        <v>93</v>
      </c>
      <c r="L39" s="55">
        <v>96</v>
      </c>
      <c r="M39" s="56">
        <f t="shared" si="4"/>
        <v>189</v>
      </c>
      <c r="N39" s="32">
        <f t="shared" si="11"/>
        <v>0.21841179817573383</v>
      </c>
      <c r="O39" s="32">
        <f t="shared" si="0"/>
        <v>0.2602563926673197</v>
      </c>
      <c r="P39" s="33">
        <f t="shared" si="12"/>
        <v>0.23950858861889548</v>
      </c>
      <c r="Q39" s="41"/>
      <c r="R39" s="57">
        <f t="shared" si="8"/>
        <v>50.58005579533539</v>
      </c>
      <c r="S39" s="57">
        <f t="shared" si="9"/>
        <v>60.33655420930603</v>
      </c>
      <c r="T39" s="57">
        <f t="shared" si="10"/>
        <v>55.496317333803709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4">
        <v>9525.224184064602</v>
      </c>
      <c r="F40" s="55">
        <v>11619.720039164546</v>
      </c>
      <c r="G40" s="56">
        <f t="shared" si="2"/>
        <v>21144.944223229148</v>
      </c>
      <c r="H40" s="55">
        <v>96</v>
      </c>
      <c r="I40" s="55">
        <v>97</v>
      </c>
      <c r="J40" s="56">
        <f t="shared" si="3"/>
        <v>193</v>
      </c>
      <c r="K40" s="55">
        <v>97</v>
      </c>
      <c r="L40" s="55">
        <v>98</v>
      </c>
      <c r="M40" s="56">
        <f t="shared" si="4"/>
        <v>195</v>
      </c>
      <c r="N40" s="32">
        <f t="shared" si="11"/>
        <v>0.21265458528452852</v>
      </c>
      <c r="O40" s="32">
        <f t="shared" si="0"/>
        <v>0.25675534822265655</v>
      </c>
      <c r="P40" s="33">
        <f t="shared" si="12"/>
        <v>0.23481858812221423</v>
      </c>
      <c r="Q40" s="41"/>
      <c r="R40" s="57">
        <f t="shared" si="8"/>
        <v>49.353493181681877</v>
      </c>
      <c r="S40" s="57">
        <f t="shared" si="9"/>
        <v>59.588307893151516</v>
      </c>
      <c r="T40" s="57">
        <f t="shared" si="10"/>
        <v>54.49727892584832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4">
        <v>9431.3963226118522</v>
      </c>
      <c r="F41" s="55">
        <v>11541.131639501531</v>
      </c>
      <c r="G41" s="56">
        <f t="shared" si="2"/>
        <v>20972.527962113381</v>
      </c>
      <c r="H41" s="55">
        <v>96</v>
      </c>
      <c r="I41" s="55">
        <v>97</v>
      </c>
      <c r="J41" s="56">
        <f t="shared" si="3"/>
        <v>193</v>
      </c>
      <c r="K41" s="55">
        <v>97</v>
      </c>
      <c r="L41" s="55">
        <v>98</v>
      </c>
      <c r="M41" s="56">
        <f t="shared" si="4"/>
        <v>195</v>
      </c>
      <c r="N41" s="32">
        <f t="shared" si="11"/>
        <v>0.21055983931532085</v>
      </c>
      <c r="O41" s="32">
        <f t="shared" si="0"/>
        <v>0.25501881826722494</v>
      </c>
      <c r="P41" s="33">
        <f t="shared" si="12"/>
        <v>0.23290387306895635</v>
      </c>
      <c r="Q41" s="41"/>
      <c r="R41" s="57">
        <f t="shared" si="8"/>
        <v>48.867338459128767</v>
      </c>
      <c r="S41" s="57">
        <f t="shared" si="9"/>
        <v>59.185290458982209</v>
      </c>
      <c r="T41" s="57">
        <f t="shared" si="10"/>
        <v>54.052907118848921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4">
        <v>7260.0060299382931</v>
      </c>
      <c r="F42" s="55">
        <v>6804.6445073471778</v>
      </c>
      <c r="G42" s="56">
        <f t="shared" si="2"/>
        <v>14064.65053728547</v>
      </c>
      <c r="H42" s="55">
        <v>0</v>
      </c>
      <c r="I42" s="55">
        <v>0</v>
      </c>
      <c r="J42" s="56">
        <f t="shared" si="3"/>
        <v>0</v>
      </c>
      <c r="K42" s="55">
        <v>97</v>
      </c>
      <c r="L42" s="55">
        <v>97</v>
      </c>
      <c r="M42" s="56">
        <f t="shared" si="4"/>
        <v>194</v>
      </c>
      <c r="N42" s="32">
        <f t="shared" si="11"/>
        <v>0.30179606043973617</v>
      </c>
      <c r="O42" s="32">
        <f t="shared" si="0"/>
        <v>0.2828668318651138</v>
      </c>
      <c r="P42" s="33">
        <f t="shared" si="12"/>
        <v>0.29233144615242496</v>
      </c>
      <c r="Q42" s="41"/>
      <c r="R42" s="57">
        <f t="shared" si="8"/>
        <v>74.845422989054569</v>
      </c>
      <c r="S42" s="57">
        <f t="shared" si="9"/>
        <v>70.150974302548221</v>
      </c>
      <c r="T42" s="57">
        <f t="shared" si="10"/>
        <v>72.498198645801395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4">
        <v>6632.8838709220636</v>
      </c>
      <c r="F43" s="55">
        <v>6003.7867977774813</v>
      </c>
      <c r="G43" s="56">
        <f t="shared" si="2"/>
        <v>12636.670668699546</v>
      </c>
      <c r="H43" s="55">
        <v>0</v>
      </c>
      <c r="I43" s="55">
        <v>0</v>
      </c>
      <c r="J43" s="56">
        <f t="shared" si="3"/>
        <v>0</v>
      </c>
      <c r="K43" s="55">
        <v>96</v>
      </c>
      <c r="L43" s="55">
        <v>97</v>
      </c>
      <c r="M43" s="56">
        <f t="shared" si="4"/>
        <v>193</v>
      </c>
      <c r="N43" s="32">
        <f t="shared" si="11"/>
        <v>0.27859895291171299</v>
      </c>
      <c r="O43" s="32">
        <f t="shared" si="0"/>
        <v>0.24957544054612077</v>
      </c>
      <c r="P43" s="33">
        <f t="shared" si="12"/>
        <v>0.26401200628237392</v>
      </c>
      <c r="Q43" s="41"/>
      <c r="R43" s="57">
        <f t="shared" si="8"/>
        <v>69.092540322104824</v>
      </c>
      <c r="S43" s="57">
        <f t="shared" si="9"/>
        <v>61.894709255437952</v>
      </c>
      <c r="T43" s="57">
        <f t="shared" si="10"/>
        <v>65.474977558028741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4">
        <v>6364.0234109785324</v>
      </c>
      <c r="F44" s="55">
        <v>5762.0633614141243</v>
      </c>
      <c r="G44" s="56">
        <f t="shared" si="2"/>
        <v>12126.086772392657</v>
      </c>
      <c r="H44" s="55">
        <v>0</v>
      </c>
      <c r="I44" s="55">
        <v>0</v>
      </c>
      <c r="J44" s="56">
        <f t="shared" si="3"/>
        <v>0</v>
      </c>
      <c r="K44" s="55">
        <v>96</v>
      </c>
      <c r="L44" s="55">
        <v>97</v>
      </c>
      <c r="M44" s="56">
        <f t="shared" si="4"/>
        <v>193</v>
      </c>
      <c r="N44" s="32">
        <f t="shared" si="11"/>
        <v>0.26730609085091284</v>
      </c>
      <c r="O44" s="32">
        <f t="shared" si="0"/>
        <v>0.23952707687953625</v>
      </c>
      <c r="P44" s="33">
        <f t="shared" si="12"/>
        <v>0.25334461750778575</v>
      </c>
      <c r="Q44" s="41"/>
      <c r="R44" s="57">
        <f t="shared" si="8"/>
        <v>66.291910531026375</v>
      </c>
      <c r="S44" s="57">
        <f t="shared" si="9"/>
        <v>59.402715066124991</v>
      </c>
      <c r="T44" s="57">
        <f t="shared" si="10"/>
        <v>62.829465141930861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4">
        <v>6117.1741132330289</v>
      </c>
      <c r="F45" s="55">
        <v>5597.3821649189767</v>
      </c>
      <c r="G45" s="56">
        <f t="shared" si="2"/>
        <v>11714.556278152006</v>
      </c>
      <c r="H45" s="55">
        <v>0</v>
      </c>
      <c r="I45" s="55">
        <v>0</v>
      </c>
      <c r="J45" s="56">
        <f t="shared" si="3"/>
        <v>0</v>
      </c>
      <c r="K45" s="55">
        <v>96</v>
      </c>
      <c r="L45" s="55">
        <v>97</v>
      </c>
      <c r="M45" s="56">
        <f t="shared" si="4"/>
        <v>193</v>
      </c>
      <c r="N45" s="32">
        <f t="shared" si="11"/>
        <v>0.25693775677222064</v>
      </c>
      <c r="O45" s="32">
        <f t="shared" si="0"/>
        <v>0.23268133375951849</v>
      </c>
      <c r="P45" s="33">
        <f t="shared" si="12"/>
        <v>0.2447467047917434</v>
      </c>
      <c r="Q45" s="41"/>
      <c r="R45" s="57">
        <f t="shared" si="8"/>
        <v>63.720563679510718</v>
      </c>
      <c r="S45" s="57">
        <f t="shared" si="9"/>
        <v>57.704970772360582</v>
      </c>
      <c r="T45" s="57">
        <f t="shared" si="10"/>
        <v>60.697182788352364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4">
        <v>6045.4600358808275</v>
      </c>
      <c r="F46" s="55">
        <v>5561.7249646103874</v>
      </c>
      <c r="G46" s="56">
        <f t="shared" si="2"/>
        <v>11607.185000491216</v>
      </c>
      <c r="H46" s="55">
        <v>0</v>
      </c>
      <c r="I46" s="55">
        <v>0</v>
      </c>
      <c r="J46" s="56">
        <f t="shared" si="3"/>
        <v>0</v>
      </c>
      <c r="K46" s="55">
        <v>96</v>
      </c>
      <c r="L46" s="55">
        <v>97</v>
      </c>
      <c r="M46" s="56">
        <f t="shared" si="4"/>
        <v>193</v>
      </c>
      <c r="N46" s="32">
        <f t="shared" si="11"/>
        <v>0.25392557274365035</v>
      </c>
      <c r="O46" s="32">
        <f t="shared" si="0"/>
        <v>0.2311990756821744</v>
      </c>
      <c r="P46" s="33">
        <f t="shared" si="12"/>
        <v>0.24250344727751996</v>
      </c>
      <c r="Q46" s="41"/>
      <c r="R46" s="57">
        <f t="shared" si="8"/>
        <v>62.973542040425286</v>
      </c>
      <c r="S46" s="57">
        <f t="shared" si="9"/>
        <v>57.337370769179252</v>
      </c>
      <c r="T46" s="57">
        <f t="shared" si="10"/>
        <v>60.14085492482495</v>
      </c>
    </row>
    <row r="47" spans="2:20" x14ac:dyDescent="0.25">
      <c r="B47" s="52" t="str">
        <f>'Média Mensal'!B47</f>
        <v>Modivas Centro</v>
      </c>
      <c r="C47" s="52" t="s">
        <v>105</v>
      </c>
      <c r="D47" s="53">
        <v>852.51</v>
      </c>
      <c r="E47" s="54">
        <v>6008.7213526259893</v>
      </c>
      <c r="F47" s="55">
        <v>5558.8284977741159</v>
      </c>
      <c r="G47" s="56">
        <f t="shared" si="2"/>
        <v>11567.549850400104</v>
      </c>
      <c r="H47" s="55">
        <v>0</v>
      </c>
      <c r="I47" s="55">
        <v>0</v>
      </c>
      <c r="J47" s="56">
        <f t="shared" si="3"/>
        <v>0</v>
      </c>
      <c r="K47" s="55">
        <v>95</v>
      </c>
      <c r="L47" s="55">
        <v>106</v>
      </c>
      <c r="M47" s="56">
        <f t="shared" si="4"/>
        <v>201</v>
      </c>
      <c r="N47" s="32">
        <f t="shared" si="11"/>
        <v>0.2550391066479622</v>
      </c>
      <c r="O47" s="32">
        <f t="shared" si="0"/>
        <v>0.21145878339067695</v>
      </c>
      <c r="P47" s="33">
        <f t="shared" si="12"/>
        <v>0.2320564486117819</v>
      </c>
      <c r="Q47" s="41"/>
      <c r="R47" s="57">
        <f t="shared" si="8"/>
        <v>63.249698448694623</v>
      </c>
      <c r="S47" s="57">
        <f t="shared" si="9"/>
        <v>52.441778280887888</v>
      </c>
      <c r="T47" s="57">
        <f t="shared" si="10"/>
        <v>57.549999255721914</v>
      </c>
    </row>
    <row r="48" spans="2:20" x14ac:dyDescent="0.25">
      <c r="B48" s="52" t="s">
        <v>105</v>
      </c>
      <c r="C48" s="52" t="str">
        <f>'Média Mensal'!C48</f>
        <v>Mindelo</v>
      </c>
      <c r="D48" s="53">
        <v>1834.12</v>
      </c>
      <c r="E48" s="54">
        <v>5334.5393647326036</v>
      </c>
      <c r="F48" s="55">
        <v>5247.2447608603743</v>
      </c>
      <c r="G48" s="56">
        <f t="shared" si="2"/>
        <v>10581.784125592978</v>
      </c>
      <c r="H48" s="55">
        <v>0</v>
      </c>
      <c r="I48" s="55">
        <v>0</v>
      </c>
      <c r="J48" s="56">
        <f t="shared" ref="J48:J58" si="13">+H48+I48</f>
        <v>0</v>
      </c>
      <c r="K48" s="55">
        <v>96</v>
      </c>
      <c r="L48" s="55">
        <v>116</v>
      </c>
      <c r="M48" s="56">
        <f t="shared" ref="M48:M58" si="14">+K48+L48</f>
        <v>212</v>
      </c>
      <c r="N48" s="32">
        <f t="shared" ref="N48" si="15">+E48/(H48*216+K48*248)</f>
        <v>0.22406499347835196</v>
      </c>
      <c r="O48" s="32">
        <f t="shared" ref="O48" si="16">+F48/(I48*216+L48*248)</f>
        <v>0.18239866382301079</v>
      </c>
      <c r="P48" s="33">
        <f t="shared" ref="P48" si="17">+G48/(J48*216+M48*248)</f>
        <v>0.20126643574241057</v>
      </c>
      <c r="Q48" s="41"/>
      <c r="R48" s="57">
        <f t="shared" ref="R48" si="18">+E48/(H48+K48)</f>
        <v>55.56811838263129</v>
      </c>
      <c r="S48" s="57">
        <f t="shared" ref="S48" si="19">+F48/(I48+L48)</f>
        <v>45.234868628106675</v>
      </c>
      <c r="T48" s="57">
        <f t="shared" ref="T48" si="20">+G48/(J48+M48)</f>
        <v>49.914076064117822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4">
        <v>5165.7752893729876</v>
      </c>
      <c r="F49" s="55">
        <v>5156.2977543123461</v>
      </c>
      <c r="G49" s="56">
        <f t="shared" si="2"/>
        <v>10322.073043685334</v>
      </c>
      <c r="H49" s="55">
        <v>0</v>
      </c>
      <c r="I49" s="55">
        <v>0</v>
      </c>
      <c r="J49" s="56">
        <f t="shared" si="13"/>
        <v>0</v>
      </c>
      <c r="K49" s="55">
        <v>95</v>
      </c>
      <c r="L49" s="55">
        <v>97</v>
      </c>
      <c r="M49" s="56">
        <f t="shared" si="14"/>
        <v>192</v>
      </c>
      <c r="N49" s="32">
        <f t="shared" si="11"/>
        <v>0.21926041126370915</v>
      </c>
      <c r="O49" s="32">
        <f t="shared" si="0"/>
        <v>0.214345600029612</v>
      </c>
      <c r="P49" s="33">
        <f t="shared" si="12"/>
        <v>0.21677740767148299</v>
      </c>
      <c r="Q49" s="41"/>
      <c r="R49" s="57">
        <f t="shared" si="8"/>
        <v>54.376581993399867</v>
      </c>
      <c r="S49" s="57">
        <f t="shared" si="9"/>
        <v>53.157708807343774</v>
      </c>
      <c r="T49" s="57">
        <f t="shared" si="10"/>
        <v>53.760797102527782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4">
        <v>5115.3047920518366</v>
      </c>
      <c r="F50" s="55">
        <v>5139.5788169301477</v>
      </c>
      <c r="G50" s="56">
        <f t="shared" si="2"/>
        <v>10254.883608981985</v>
      </c>
      <c r="H50" s="55">
        <v>0</v>
      </c>
      <c r="I50" s="55">
        <v>0</v>
      </c>
      <c r="J50" s="56">
        <f t="shared" si="13"/>
        <v>0</v>
      </c>
      <c r="K50" s="55">
        <v>96</v>
      </c>
      <c r="L50" s="55">
        <v>96</v>
      </c>
      <c r="M50" s="56">
        <f t="shared" si="14"/>
        <v>192</v>
      </c>
      <c r="N50" s="32">
        <f t="shared" si="11"/>
        <v>0.2148565520855106</v>
      </c>
      <c r="O50" s="32">
        <f t="shared" si="0"/>
        <v>0.21587612638315473</v>
      </c>
      <c r="P50" s="33">
        <f t="shared" si="12"/>
        <v>0.21536633923433268</v>
      </c>
      <c r="Q50" s="41"/>
      <c r="R50" s="57">
        <f t="shared" si="8"/>
        <v>53.284424917206628</v>
      </c>
      <c r="S50" s="57">
        <f t="shared" si="9"/>
        <v>53.537279343022369</v>
      </c>
      <c r="T50" s="57">
        <f t="shared" si="10"/>
        <v>53.410852130114506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4">
        <v>4847.3238032712989</v>
      </c>
      <c r="F51" s="55">
        <v>4933.6099497573887</v>
      </c>
      <c r="G51" s="56">
        <f t="shared" si="2"/>
        <v>9780.9337530286866</v>
      </c>
      <c r="H51" s="55">
        <v>0</v>
      </c>
      <c r="I51" s="55">
        <v>0</v>
      </c>
      <c r="J51" s="56">
        <f t="shared" si="13"/>
        <v>0</v>
      </c>
      <c r="K51" s="55">
        <v>97</v>
      </c>
      <c r="L51" s="55">
        <v>96</v>
      </c>
      <c r="M51" s="56">
        <f t="shared" si="14"/>
        <v>193</v>
      </c>
      <c r="N51" s="32">
        <f t="shared" si="11"/>
        <v>0.20150165460888339</v>
      </c>
      <c r="O51" s="32">
        <f t="shared" si="0"/>
        <v>0.20722488028214839</v>
      </c>
      <c r="P51" s="33">
        <f t="shared" si="12"/>
        <v>0.20434844043599965</v>
      </c>
      <c r="Q51" s="41"/>
      <c r="R51" s="57">
        <f t="shared" si="8"/>
        <v>49.972410343003084</v>
      </c>
      <c r="S51" s="57">
        <f t="shared" si="9"/>
        <v>51.391770309972799</v>
      </c>
      <c r="T51" s="57">
        <f t="shared" si="10"/>
        <v>50.678413228127908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4">
        <v>4811.1000085709038</v>
      </c>
      <c r="F52" s="55">
        <v>4952.2143532068912</v>
      </c>
      <c r="G52" s="56">
        <f t="shared" si="2"/>
        <v>9763.3143617777951</v>
      </c>
      <c r="H52" s="55">
        <v>0</v>
      </c>
      <c r="I52" s="55">
        <v>0</v>
      </c>
      <c r="J52" s="56">
        <f t="shared" si="13"/>
        <v>0</v>
      </c>
      <c r="K52" s="55">
        <v>94</v>
      </c>
      <c r="L52" s="55">
        <v>96</v>
      </c>
      <c r="M52" s="56">
        <f t="shared" si="14"/>
        <v>190</v>
      </c>
      <c r="N52" s="32">
        <f t="shared" si="11"/>
        <v>0.20637868945482601</v>
      </c>
      <c r="O52" s="32">
        <f t="shared" si="0"/>
        <v>0.20800631523886473</v>
      </c>
      <c r="P52" s="33">
        <f t="shared" si="12"/>
        <v>0.2072010687983403</v>
      </c>
      <c r="Q52" s="41"/>
      <c r="R52" s="57">
        <f t="shared" si="8"/>
        <v>51.181914984796848</v>
      </c>
      <c r="S52" s="57">
        <f t="shared" si="9"/>
        <v>51.585566179238448</v>
      </c>
      <c r="T52" s="57">
        <f t="shared" si="10"/>
        <v>51.385865061988397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4">
        <v>4768.2891596098025</v>
      </c>
      <c r="F53" s="55">
        <v>4905.4576270845719</v>
      </c>
      <c r="G53" s="56">
        <f t="shared" si="2"/>
        <v>9673.7467866943734</v>
      </c>
      <c r="H53" s="55">
        <v>0</v>
      </c>
      <c r="I53" s="55">
        <v>0</v>
      </c>
      <c r="J53" s="56">
        <f t="shared" si="13"/>
        <v>0</v>
      </c>
      <c r="K53" s="55">
        <v>95</v>
      </c>
      <c r="L53" s="55">
        <v>96</v>
      </c>
      <c r="M53" s="56">
        <f t="shared" si="14"/>
        <v>191</v>
      </c>
      <c r="N53" s="32">
        <f t="shared" si="11"/>
        <v>0.20238918334506803</v>
      </c>
      <c r="O53" s="32">
        <f t="shared" si="0"/>
        <v>0.20604240705160332</v>
      </c>
      <c r="P53" s="33">
        <f t="shared" si="12"/>
        <v>0.20422535861117999</v>
      </c>
      <c r="Q53" s="41"/>
      <c r="R53" s="57">
        <f t="shared" si="8"/>
        <v>50.19251746957687</v>
      </c>
      <c r="S53" s="57">
        <f t="shared" si="9"/>
        <v>51.098516948797624</v>
      </c>
      <c r="T53" s="57">
        <f t="shared" si="10"/>
        <v>50.647888935572638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4">
        <v>4649.9980403832178</v>
      </c>
      <c r="F54" s="55">
        <v>4797.1913200818344</v>
      </c>
      <c r="G54" s="56">
        <f t="shared" si="2"/>
        <v>9447.1893604650522</v>
      </c>
      <c r="H54" s="55">
        <v>0</v>
      </c>
      <c r="I54" s="55">
        <v>0</v>
      </c>
      <c r="J54" s="56">
        <f t="shared" si="13"/>
        <v>0</v>
      </c>
      <c r="K54" s="55">
        <v>88</v>
      </c>
      <c r="L54" s="55">
        <v>96</v>
      </c>
      <c r="M54" s="56">
        <f t="shared" si="14"/>
        <v>184</v>
      </c>
      <c r="N54" s="32">
        <f t="shared" si="11"/>
        <v>0.21306809202635713</v>
      </c>
      <c r="O54" s="32">
        <f t="shared" si="0"/>
        <v>0.20149493111902866</v>
      </c>
      <c r="P54" s="33">
        <f t="shared" si="12"/>
        <v>0.20702992111818574</v>
      </c>
      <c r="Q54" s="41"/>
      <c r="R54" s="57">
        <f t="shared" si="8"/>
        <v>52.840886822536568</v>
      </c>
      <c r="S54" s="57">
        <f t="shared" si="9"/>
        <v>49.970742917519111</v>
      </c>
      <c r="T54" s="57">
        <f t="shared" si="10"/>
        <v>51.343420437310066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4">
        <v>3241.6793356535977</v>
      </c>
      <c r="F55" s="55">
        <v>3314.7549010459502</v>
      </c>
      <c r="G55" s="56">
        <f t="shared" si="2"/>
        <v>6556.4342366995479</v>
      </c>
      <c r="H55" s="55">
        <v>0</v>
      </c>
      <c r="I55" s="55">
        <v>0</v>
      </c>
      <c r="J55" s="56">
        <f t="shared" si="13"/>
        <v>0</v>
      </c>
      <c r="K55" s="55">
        <v>84</v>
      </c>
      <c r="L55" s="55">
        <v>78</v>
      </c>
      <c r="M55" s="56">
        <f t="shared" si="14"/>
        <v>162</v>
      </c>
      <c r="N55" s="32">
        <f t="shared" si="11"/>
        <v>0.15561056718767269</v>
      </c>
      <c r="O55" s="32">
        <f t="shared" si="0"/>
        <v>0.17135829720047302</v>
      </c>
      <c r="P55" s="33">
        <f t="shared" si="12"/>
        <v>0.16319280756420618</v>
      </c>
      <c r="Q55" s="41"/>
      <c r="R55" s="57">
        <f t="shared" si="8"/>
        <v>38.591420662542831</v>
      </c>
      <c r="S55" s="57">
        <f t="shared" si="9"/>
        <v>42.496857705717311</v>
      </c>
      <c r="T55" s="57">
        <f t="shared" si="10"/>
        <v>40.471816275923132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4">
        <v>3144.2174296169646</v>
      </c>
      <c r="F56" s="55">
        <v>2944.7202574795006</v>
      </c>
      <c r="G56" s="56">
        <f t="shared" si="2"/>
        <v>6088.9376870964652</v>
      </c>
      <c r="H56" s="55">
        <v>0</v>
      </c>
      <c r="I56" s="55">
        <v>0</v>
      </c>
      <c r="J56" s="56">
        <f t="shared" si="13"/>
        <v>0</v>
      </c>
      <c r="K56" s="55">
        <v>78</v>
      </c>
      <c r="L56" s="55">
        <v>78</v>
      </c>
      <c r="M56" s="56">
        <f t="shared" si="14"/>
        <v>156</v>
      </c>
      <c r="N56" s="32">
        <f t="shared" si="11"/>
        <v>0.16254225752775872</v>
      </c>
      <c r="O56" s="32">
        <f t="shared" si="0"/>
        <v>0.15222912828161189</v>
      </c>
      <c r="P56" s="33">
        <f t="shared" si="12"/>
        <v>0.15738569290468532</v>
      </c>
      <c r="Q56" s="41"/>
      <c r="R56" s="57">
        <f t="shared" si="8"/>
        <v>40.310479866884165</v>
      </c>
      <c r="S56" s="57">
        <f t="shared" si="9"/>
        <v>37.752823813839754</v>
      </c>
      <c r="T56" s="57">
        <f t="shared" si="10"/>
        <v>39.03165184036196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4">
        <v>2324.3740349476425</v>
      </c>
      <c r="F57" s="55">
        <v>2279.2396383347577</v>
      </c>
      <c r="G57" s="56">
        <f t="shared" si="2"/>
        <v>4603.6136732823998</v>
      </c>
      <c r="H57" s="55">
        <v>0</v>
      </c>
      <c r="I57" s="55">
        <v>0</v>
      </c>
      <c r="J57" s="56">
        <f t="shared" si="13"/>
        <v>0</v>
      </c>
      <c r="K57" s="55">
        <v>78</v>
      </c>
      <c r="L57" s="55">
        <v>78</v>
      </c>
      <c r="M57" s="56">
        <f t="shared" si="14"/>
        <v>156</v>
      </c>
      <c r="N57" s="32">
        <f t="shared" si="11"/>
        <v>0.12015994804319906</v>
      </c>
      <c r="O57" s="32">
        <f t="shared" si="0"/>
        <v>0.11782669759795067</v>
      </c>
      <c r="P57" s="33">
        <f t="shared" si="12"/>
        <v>0.11899332282057484</v>
      </c>
      <c r="Q57" s="41"/>
      <c r="R57" s="57">
        <f t="shared" si="8"/>
        <v>29.799667114713365</v>
      </c>
      <c r="S57" s="57">
        <f t="shared" si="9"/>
        <v>29.221021004291767</v>
      </c>
      <c r="T57" s="57">
        <f t="shared" si="10"/>
        <v>29.510344059502561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6">
        <v>2250.6208396259508</v>
      </c>
      <c r="F58" s="60">
        <v>2157.0000000000005</v>
      </c>
      <c r="G58" s="61">
        <f t="shared" si="2"/>
        <v>4407.6208396259517</v>
      </c>
      <c r="H58" s="55">
        <v>0</v>
      </c>
      <c r="I58" s="55">
        <v>0</v>
      </c>
      <c r="J58" s="56">
        <f t="shared" si="13"/>
        <v>0</v>
      </c>
      <c r="K58" s="55">
        <v>78</v>
      </c>
      <c r="L58" s="55">
        <v>77</v>
      </c>
      <c r="M58" s="56">
        <f t="shared" si="14"/>
        <v>155</v>
      </c>
      <c r="N58" s="34">
        <f t="shared" si="11"/>
        <v>0.11634723116345899</v>
      </c>
      <c r="O58" s="34">
        <f t="shared" si="0"/>
        <v>0.11295559279430249</v>
      </c>
      <c r="P58" s="35">
        <f t="shared" si="12"/>
        <v>0.11466235274781351</v>
      </c>
      <c r="Q58" s="41"/>
      <c r="R58" s="57">
        <f t="shared" si="8"/>
        <v>28.854113328537832</v>
      </c>
      <c r="S58" s="57">
        <f t="shared" si="9"/>
        <v>28.012987012987018</v>
      </c>
      <c r="T58" s="57">
        <f t="shared" si="10"/>
        <v>28.436263481457754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65">
        <v>7308.0177856623122</v>
      </c>
      <c r="F59" s="63">
        <v>8281.4801682125744</v>
      </c>
      <c r="G59" s="64">
        <f t="shared" si="2"/>
        <v>15589.497953874887</v>
      </c>
      <c r="H59" s="65">
        <v>0</v>
      </c>
      <c r="I59" s="63">
        <v>0</v>
      </c>
      <c r="J59" s="64">
        <f t="shared" si="3"/>
        <v>0</v>
      </c>
      <c r="K59" s="65">
        <v>77</v>
      </c>
      <c r="L59" s="63">
        <v>78</v>
      </c>
      <c r="M59" s="64">
        <f t="shared" si="4"/>
        <v>155</v>
      </c>
      <c r="N59" s="30">
        <f t="shared" si="11"/>
        <v>0.38269887859563845</v>
      </c>
      <c r="O59" s="30">
        <f t="shared" si="0"/>
        <v>0.42811622044109671</v>
      </c>
      <c r="P59" s="31">
        <f t="shared" si="12"/>
        <v>0.40555405707270775</v>
      </c>
      <c r="Q59" s="41"/>
      <c r="R59" s="57">
        <f t="shared" si="8"/>
        <v>94.909321891718335</v>
      </c>
      <c r="S59" s="57">
        <f t="shared" si="9"/>
        <v>106.17282266939198</v>
      </c>
      <c r="T59" s="57">
        <f t="shared" si="10"/>
        <v>100.57740615403152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7104.1497613003075</v>
      </c>
      <c r="F60" s="55">
        <v>8233.3574329785479</v>
      </c>
      <c r="G60" s="56">
        <f t="shared" si="2"/>
        <v>15337.507194278856</v>
      </c>
      <c r="H60" s="54">
        <v>0</v>
      </c>
      <c r="I60" s="55">
        <v>0</v>
      </c>
      <c r="J60" s="56">
        <f t="shared" ref="J60:J84" si="21">+H60+I60</f>
        <v>0</v>
      </c>
      <c r="K60" s="54">
        <v>78</v>
      </c>
      <c r="L60" s="55">
        <v>78</v>
      </c>
      <c r="M60" s="56">
        <f t="shared" ref="M60:M84" si="22">+K60+L60</f>
        <v>156</v>
      </c>
      <c r="N60" s="32">
        <f t="shared" si="11"/>
        <v>0.36725339957094227</v>
      </c>
      <c r="O60" s="32">
        <f t="shared" si="0"/>
        <v>0.42562848598937902</v>
      </c>
      <c r="P60" s="33">
        <f t="shared" si="12"/>
        <v>0.39644094278016068</v>
      </c>
      <c r="Q60" s="41"/>
      <c r="R60" s="57">
        <f t="shared" si="8"/>
        <v>91.07884309359369</v>
      </c>
      <c r="S60" s="57">
        <f t="shared" si="9"/>
        <v>105.555864525366</v>
      </c>
      <c r="T60" s="57">
        <f t="shared" si="10"/>
        <v>98.317353809479854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6747.5721786997756</v>
      </c>
      <c r="F61" s="55">
        <v>8011.8790968257372</v>
      </c>
      <c r="G61" s="56">
        <f t="shared" si="2"/>
        <v>14759.451275525513</v>
      </c>
      <c r="H61" s="54">
        <v>0</v>
      </c>
      <c r="I61" s="55">
        <v>0</v>
      </c>
      <c r="J61" s="56">
        <f t="shared" si="21"/>
        <v>0</v>
      </c>
      <c r="K61" s="54">
        <v>78</v>
      </c>
      <c r="L61" s="55">
        <v>78</v>
      </c>
      <c r="M61" s="56">
        <f t="shared" si="22"/>
        <v>156</v>
      </c>
      <c r="N61" s="32">
        <f t="shared" si="11"/>
        <v>0.34881990171111332</v>
      </c>
      <c r="O61" s="32">
        <f t="shared" si="0"/>
        <v>0.41417902692440745</v>
      </c>
      <c r="P61" s="33">
        <f t="shared" si="12"/>
        <v>0.38149946431776038</v>
      </c>
      <c r="Q61" s="41"/>
      <c r="R61" s="57">
        <f t="shared" si="8"/>
        <v>86.507335624356102</v>
      </c>
      <c r="S61" s="57">
        <f t="shared" si="9"/>
        <v>102.71639867725304</v>
      </c>
      <c r="T61" s="57">
        <f t="shared" si="10"/>
        <v>94.611867150804571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6495.3109659424008</v>
      </c>
      <c r="F62" s="55">
        <v>7768.5139563900093</v>
      </c>
      <c r="G62" s="56">
        <f t="shared" si="2"/>
        <v>14263.824922332409</v>
      </c>
      <c r="H62" s="54">
        <v>0</v>
      </c>
      <c r="I62" s="55">
        <v>0</v>
      </c>
      <c r="J62" s="56">
        <f t="shared" si="21"/>
        <v>0</v>
      </c>
      <c r="K62" s="54">
        <v>77</v>
      </c>
      <c r="L62" s="55">
        <v>87</v>
      </c>
      <c r="M62" s="56">
        <f t="shared" si="22"/>
        <v>164</v>
      </c>
      <c r="N62" s="32">
        <f t="shared" si="11"/>
        <v>0.34013987044105576</v>
      </c>
      <c r="O62" s="32">
        <f t="shared" si="0"/>
        <v>0.36005348333287029</v>
      </c>
      <c r="P62" s="33">
        <f t="shared" si="12"/>
        <v>0.35070379923122563</v>
      </c>
      <c r="Q62" s="41"/>
      <c r="R62" s="57">
        <f t="shared" si="8"/>
        <v>84.354687869381834</v>
      </c>
      <c r="S62" s="57">
        <f t="shared" si="9"/>
        <v>89.293263866551825</v>
      </c>
      <c r="T62" s="57">
        <f t="shared" si="10"/>
        <v>86.974542209343952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6326.8816413624263</v>
      </c>
      <c r="F63" s="55">
        <v>7460.452911667001</v>
      </c>
      <c r="G63" s="56">
        <f t="shared" si="2"/>
        <v>13787.334553029428</v>
      </c>
      <c r="H63" s="54">
        <v>0</v>
      </c>
      <c r="I63" s="55">
        <v>0</v>
      </c>
      <c r="J63" s="56">
        <f t="shared" si="21"/>
        <v>0</v>
      </c>
      <c r="K63" s="54">
        <v>78</v>
      </c>
      <c r="L63" s="55">
        <v>80</v>
      </c>
      <c r="M63" s="56">
        <f t="shared" si="22"/>
        <v>158</v>
      </c>
      <c r="N63" s="32">
        <f t="shared" si="11"/>
        <v>0.32707204514900878</v>
      </c>
      <c r="O63" s="32">
        <f t="shared" si="0"/>
        <v>0.37603089272515128</v>
      </c>
      <c r="P63" s="33">
        <f t="shared" si="12"/>
        <v>0.35186133506097972</v>
      </c>
      <c r="Q63" s="41"/>
      <c r="R63" s="57">
        <f t="shared" si="8"/>
        <v>81.113867196954189</v>
      </c>
      <c r="S63" s="57">
        <f t="shared" si="9"/>
        <v>93.255661395837507</v>
      </c>
      <c r="T63" s="57">
        <f t="shared" si="10"/>
        <v>87.261611095122959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6079.6742056502362</v>
      </c>
      <c r="F64" s="55">
        <v>7113.0522349053954</v>
      </c>
      <c r="G64" s="56">
        <f t="shared" si="2"/>
        <v>13192.726440555631</v>
      </c>
      <c r="H64" s="54">
        <v>0</v>
      </c>
      <c r="I64" s="55">
        <v>0</v>
      </c>
      <c r="J64" s="56">
        <f t="shared" si="21"/>
        <v>0</v>
      </c>
      <c r="K64" s="54">
        <v>78</v>
      </c>
      <c r="L64" s="55">
        <v>78</v>
      </c>
      <c r="M64" s="56">
        <f t="shared" si="22"/>
        <v>156</v>
      </c>
      <c r="N64" s="3">
        <f t="shared" si="11"/>
        <v>0.31429250442774176</v>
      </c>
      <c r="O64" s="3">
        <f t="shared" si="0"/>
        <v>0.36771361842976608</v>
      </c>
      <c r="P64" s="4">
        <f t="shared" si="12"/>
        <v>0.34100306142875392</v>
      </c>
      <c r="Q64" s="41"/>
      <c r="R64" s="57">
        <f t="shared" si="8"/>
        <v>77.944541098079952</v>
      </c>
      <c r="S64" s="57">
        <f t="shared" si="9"/>
        <v>91.192977370581985</v>
      </c>
      <c r="T64" s="57">
        <f t="shared" si="10"/>
        <v>84.568759234330969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5435.4493243119305</v>
      </c>
      <c r="F65" s="55">
        <v>6467.6784928895777</v>
      </c>
      <c r="G65" s="56">
        <f t="shared" si="2"/>
        <v>11903.127817201508</v>
      </c>
      <c r="H65" s="54">
        <v>0</v>
      </c>
      <c r="I65" s="55">
        <v>0</v>
      </c>
      <c r="J65" s="56">
        <f t="shared" si="21"/>
        <v>0</v>
      </c>
      <c r="K65" s="54">
        <v>78</v>
      </c>
      <c r="L65" s="55">
        <v>78</v>
      </c>
      <c r="M65" s="56">
        <f t="shared" si="22"/>
        <v>156</v>
      </c>
      <c r="N65" s="3">
        <f t="shared" si="11"/>
        <v>0.28098890220801959</v>
      </c>
      <c r="O65" s="3">
        <f t="shared" si="0"/>
        <v>0.33435062514937852</v>
      </c>
      <c r="P65" s="4">
        <f t="shared" si="12"/>
        <v>0.30766976367869903</v>
      </c>
      <c r="Q65" s="41"/>
      <c r="R65" s="57">
        <f t="shared" si="8"/>
        <v>69.685247747588846</v>
      </c>
      <c r="S65" s="57">
        <f t="shared" si="9"/>
        <v>82.918955037045862</v>
      </c>
      <c r="T65" s="57">
        <f t="shared" si="10"/>
        <v>76.302101392317354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2609.5195892772263</v>
      </c>
      <c r="F66" s="55">
        <v>4419.1903618167908</v>
      </c>
      <c r="G66" s="56">
        <f t="shared" si="2"/>
        <v>7028.709951094017</v>
      </c>
      <c r="H66" s="54">
        <v>0</v>
      </c>
      <c r="I66" s="55">
        <v>0</v>
      </c>
      <c r="J66" s="56">
        <f t="shared" si="21"/>
        <v>0</v>
      </c>
      <c r="K66" s="54">
        <v>58</v>
      </c>
      <c r="L66" s="55">
        <v>58</v>
      </c>
      <c r="M66" s="56">
        <f t="shared" si="22"/>
        <v>116</v>
      </c>
      <c r="N66" s="3">
        <f t="shared" si="11"/>
        <v>0.18141821393751573</v>
      </c>
      <c r="O66" s="3">
        <f t="shared" si="0"/>
        <v>0.30722958577702941</v>
      </c>
      <c r="P66" s="4">
        <f t="shared" si="12"/>
        <v>0.24432389985727257</v>
      </c>
      <c r="Q66" s="41"/>
      <c r="R66" s="57">
        <f t="shared" si="8"/>
        <v>44.991717056503902</v>
      </c>
      <c r="S66" s="57">
        <f t="shared" si="9"/>
        <v>76.19293727270329</v>
      </c>
      <c r="T66" s="57">
        <f t="shared" si="10"/>
        <v>60.592327164603596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2468.8192992615345</v>
      </c>
      <c r="F67" s="55">
        <v>4351.8787467407183</v>
      </c>
      <c r="G67" s="56">
        <f t="shared" si="2"/>
        <v>6820.6980460022532</v>
      </c>
      <c r="H67" s="54">
        <v>0</v>
      </c>
      <c r="I67" s="55">
        <v>0</v>
      </c>
      <c r="J67" s="56">
        <f t="shared" si="21"/>
        <v>0</v>
      </c>
      <c r="K67" s="54">
        <v>58</v>
      </c>
      <c r="L67" s="55">
        <v>58</v>
      </c>
      <c r="M67" s="56">
        <f t="shared" si="22"/>
        <v>116</v>
      </c>
      <c r="N67" s="3">
        <f t="shared" si="11"/>
        <v>0.17163649188414451</v>
      </c>
      <c r="O67" s="3">
        <f t="shared" si="0"/>
        <v>0.3025499684886484</v>
      </c>
      <c r="P67" s="4">
        <f t="shared" si="12"/>
        <v>0.23709323018639647</v>
      </c>
      <c r="Q67" s="41"/>
      <c r="R67" s="57">
        <f t="shared" si="8"/>
        <v>42.565849987267839</v>
      </c>
      <c r="S67" s="57">
        <f t="shared" si="9"/>
        <v>75.032392185184804</v>
      </c>
      <c r="T67" s="57">
        <f t="shared" si="10"/>
        <v>58.799121086226322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2351.6104928439245</v>
      </c>
      <c r="F68" s="55">
        <v>4237.1914607851968</v>
      </c>
      <c r="G68" s="56">
        <f t="shared" si="2"/>
        <v>6588.8019536291213</v>
      </c>
      <c r="H68" s="54">
        <v>0</v>
      </c>
      <c r="I68" s="55">
        <v>0</v>
      </c>
      <c r="J68" s="56">
        <f t="shared" si="21"/>
        <v>0</v>
      </c>
      <c r="K68" s="54">
        <v>58</v>
      </c>
      <c r="L68" s="55">
        <v>58</v>
      </c>
      <c r="M68" s="56">
        <f t="shared" si="22"/>
        <v>116</v>
      </c>
      <c r="N68" s="3">
        <f t="shared" si="11"/>
        <v>0.16348793748914936</v>
      </c>
      <c r="O68" s="3">
        <f t="shared" si="0"/>
        <v>0.29457671445948252</v>
      </c>
      <c r="P68" s="4">
        <f t="shared" si="12"/>
        <v>0.22903232597431594</v>
      </c>
      <c r="Q68" s="41"/>
      <c r="R68" s="57">
        <f t="shared" si="8"/>
        <v>40.545008497309041</v>
      </c>
      <c r="S68" s="57">
        <f t="shared" si="9"/>
        <v>73.055025185951664</v>
      </c>
      <c r="T68" s="57">
        <f t="shared" si="10"/>
        <v>56.800016841630352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59">
        <v>702.48</v>
      </c>
      <c r="E69" s="66">
        <v>1582.7860334445472</v>
      </c>
      <c r="F69" s="60">
        <v>3166.9999999999986</v>
      </c>
      <c r="G69" s="61">
        <f t="shared" si="2"/>
        <v>4749.7860334445459</v>
      </c>
      <c r="H69" s="66">
        <v>0</v>
      </c>
      <c r="I69" s="60">
        <v>0</v>
      </c>
      <c r="J69" s="61">
        <f t="shared" si="21"/>
        <v>0</v>
      </c>
      <c r="K69" s="66">
        <v>58</v>
      </c>
      <c r="L69" s="60">
        <v>62</v>
      </c>
      <c r="M69" s="61">
        <f t="shared" si="22"/>
        <v>120</v>
      </c>
      <c r="N69" s="6">
        <f t="shared" si="11"/>
        <v>0.11003796116828053</v>
      </c>
      <c r="O69" s="6">
        <f t="shared" si="0"/>
        <v>0.20597034339229961</v>
      </c>
      <c r="P69" s="7">
        <f t="shared" si="12"/>
        <v>0.15960302531735704</v>
      </c>
      <c r="Q69" s="41"/>
      <c r="R69" s="57">
        <f t="shared" si="8"/>
        <v>27.289414369733574</v>
      </c>
      <c r="S69" s="57">
        <f t="shared" si="9"/>
        <v>51.080645161290299</v>
      </c>
      <c r="T69" s="57">
        <f t="shared" si="10"/>
        <v>39.581550278704547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65">
        <v>8258.0000000000036</v>
      </c>
      <c r="F70" s="63">
        <v>7888.4811023764087</v>
      </c>
      <c r="G70" s="64">
        <f t="shared" si="2"/>
        <v>16146.481102376412</v>
      </c>
      <c r="H70" s="65">
        <v>390</v>
      </c>
      <c r="I70" s="63">
        <v>390</v>
      </c>
      <c r="J70" s="64">
        <f t="shared" si="21"/>
        <v>780</v>
      </c>
      <c r="K70" s="65">
        <v>0</v>
      </c>
      <c r="L70" s="63">
        <v>0</v>
      </c>
      <c r="M70" s="64">
        <f t="shared" si="22"/>
        <v>0</v>
      </c>
      <c r="N70" s="15">
        <f t="shared" si="11"/>
        <v>9.8029439696106405E-2</v>
      </c>
      <c r="O70" s="15">
        <f t="shared" si="0"/>
        <v>9.3642938062398012E-2</v>
      </c>
      <c r="P70" s="16">
        <f t="shared" si="12"/>
        <v>9.5836188879252215E-2</v>
      </c>
      <c r="Q70" s="41"/>
      <c r="R70" s="57">
        <f t="shared" si="8"/>
        <v>21.174358974358984</v>
      </c>
      <c r="S70" s="57">
        <f t="shared" si="9"/>
        <v>20.226874621477972</v>
      </c>
      <c r="T70" s="57">
        <f t="shared" si="10"/>
        <v>20.700616797918478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4">
        <v>11429.341142663767</v>
      </c>
      <c r="F71" s="55">
        <v>11587.630987655333</v>
      </c>
      <c r="G71" s="56">
        <f t="shared" ref="G71:G84" si="23">+E71+F71</f>
        <v>23016.9721303191</v>
      </c>
      <c r="H71" s="54">
        <v>392</v>
      </c>
      <c r="I71" s="55">
        <v>388</v>
      </c>
      <c r="J71" s="56">
        <f t="shared" si="21"/>
        <v>780</v>
      </c>
      <c r="K71" s="54">
        <v>0</v>
      </c>
      <c r="L71" s="55">
        <v>0</v>
      </c>
      <c r="M71" s="56">
        <f t="shared" si="22"/>
        <v>0</v>
      </c>
      <c r="N71" s="3">
        <f t="shared" si="11"/>
        <v>0.13498371530923761</v>
      </c>
      <c r="O71" s="3">
        <f t="shared" si="0"/>
        <v>0.1382640199939783</v>
      </c>
      <c r="P71" s="4">
        <f t="shared" si="12"/>
        <v>0.13661545661395477</v>
      </c>
      <c r="Q71" s="41"/>
      <c r="R71" s="57">
        <f t="shared" ref="R71:R85" si="24">+E71/(H71+K71)</f>
        <v>29.156482506795324</v>
      </c>
      <c r="S71" s="57">
        <f t="shared" ref="S71:S86" si="25">+F71/(I71+L71)</f>
        <v>29.865028318699313</v>
      </c>
      <c r="T71" s="57">
        <f t="shared" ref="T71:T86" si="26">+G71/(J71+M71)</f>
        <v>29.508938628614231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4">
        <v>18817.95101702146</v>
      </c>
      <c r="F72" s="55">
        <v>18201.342821228445</v>
      </c>
      <c r="G72" s="56">
        <f t="shared" si="23"/>
        <v>37019.293838249905</v>
      </c>
      <c r="H72" s="54">
        <v>386</v>
      </c>
      <c r="I72" s="55">
        <v>392</v>
      </c>
      <c r="J72" s="56">
        <f t="shared" si="21"/>
        <v>778</v>
      </c>
      <c r="K72" s="54">
        <v>0</v>
      </c>
      <c r="L72" s="55">
        <v>0</v>
      </c>
      <c r="M72" s="56">
        <f t="shared" si="22"/>
        <v>0</v>
      </c>
      <c r="N72" s="3">
        <f t="shared" si="11"/>
        <v>0.22569985387907143</v>
      </c>
      <c r="O72" s="3">
        <f t="shared" si="0"/>
        <v>0.21496294904134125</v>
      </c>
      <c r="P72" s="4">
        <f t="shared" si="12"/>
        <v>0.22028999951353129</v>
      </c>
      <c r="Q72" s="41"/>
      <c r="R72" s="57">
        <f t="shared" si="24"/>
        <v>48.751168437879429</v>
      </c>
      <c r="S72" s="57">
        <f t="shared" si="25"/>
        <v>46.431996992929705</v>
      </c>
      <c r="T72" s="57">
        <f t="shared" si="26"/>
        <v>47.582639894922757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4">
        <v>21479.886706071629</v>
      </c>
      <c r="F73" s="55">
        <v>20658.464841764267</v>
      </c>
      <c r="G73" s="56">
        <f t="shared" si="23"/>
        <v>42138.351547835897</v>
      </c>
      <c r="H73" s="54">
        <v>388</v>
      </c>
      <c r="I73" s="55">
        <v>392</v>
      </c>
      <c r="J73" s="56">
        <f t="shared" si="21"/>
        <v>780</v>
      </c>
      <c r="K73" s="54">
        <v>0</v>
      </c>
      <c r="L73" s="55">
        <v>0</v>
      </c>
      <c r="M73" s="56">
        <f t="shared" si="22"/>
        <v>0</v>
      </c>
      <c r="N73" s="3">
        <f t="shared" ref="N73" si="27">+E73/(H73*216+K73*248)</f>
        <v>0.25629876272040414</v>
      </c>
      <c r="O73" s="3">
        <f t="shared" ref="O73" si="28">+F73/(I73*216+L73*248)</f>
        <v>0.24398224728085161</v>
      </c>
      <c r="P73" s="4">
        <f t="shared" ref="P73" si="29">+G73/(J73*216+M73*248)</f>
        <v>0.25010892419180852</v>
      </c>
      <c r="Q73" s="41"/>
      <c r="R73" s="57">
        <f t="shared" si="24"/>
        <v>55.360532747607294</v>
      </c>
      <c r="S73" s="57">
        <f t="shared" si="25"/>
        <v>52.700165412663949</v>
      </c>
      <c r="T73" s="57">
        <f t="shared" si="26"/>
        <v>54.023527625430638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4">
        <v>24062.297602254483</v>
      </c>
      <c r="F74" s="55">
        <v>23062.574345032033</v>
      </c>
      <c r="G74" s="56">
        <f t="shared" si="23"/>
        <v>47124.87194728652</v>
      </c>
      <c r="H74" s="54">
        <v>388</v>
      </c>
      <c r="I74" s="55">
        <v>388</v>
      </c>
      <c r="J74" s="56">
        <f t="shared" si="21"/>
        <v>776</v>
      </c>
      <c r="K74" s="54">
        <v>0</v>
      </c>
      <c r="L74" s="55">
        <v>0</v>
      </c>
      <c r="M74" s="56">
        <f t="shared" si="22"/>
        <v>0</v>
      </c>
      <c r="N74" s="3">
        <f t="shared" si="11"/>
        <v>0.28711218024835916</v>
      </c>
      <c r="O74" s="3">
        <f t="shared" si="0"/>
        <v>0.27518344722499083</v>
      </c>
      <c r="P74" s="4">
        <f t="shared" si="12"/>
        <v>0.28114781373667502</v>
      </c>
      <c r="Q74" s="41"/>
      <c r="R74" s="57">
        <f t="shared" si="24"/>
        <v>62.016230933645573</v>
      </c>
      <c r="S74" s="57">
        <f t="shared" si="25"/>
        <v>59.439624600598023</v>
      </c>
      <c r="T74" s="57">
        <f t="shared" si="26"/>
        <v>60.727927767121805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4">
        <v>24418.165824548891</v>
      </c>
      <c r="F75" s="55">
        <v>24458.131850918966</v>
      </c>
      <c r="G75" s="56">
        <f t="shared" si="23"/>
        <v>48876.297675467853</v>
      </c>
      <c r="H75" s="54">
        <v>386</v>
      </c>
      <c r="I75" s="55">
        <v>392</v>
      </c>
      <c r="J75" s="56">
        <f t="shared" si="21"/>
        <v>778</v>
      </c>
      <c r="K75" s="54">
        <v>0</v>
      </c>
      <c r="L75" s="55">
        <v>0</v>
      </c>
      <c r="M75" s="56">
        <f t="shared" si="22"/>
        <v>0</v>
      </c>
      <c r="N75" s="3">
        <f t="shared" si="11"/>
        <v>0.29286804145736051</v>
      </c>
      <c r="O75" s="3">
        <f t="shared" si="0"/>
        <v>0.28885737730204752</v>
      </c>
      <c r="P75" s="4">
        <f t="shared" si="12"/>
        <v>0.29084724409375806</v>
      </c>
      <c r="Q75" s="41"/>
      <c r="R75" s="57">
        <f t="shared" si="24"/>
        <v>63.259496954789874</v>
      </c>
      <c r="S75" s="57">
        <f t="shared" si="25"/>
        <v>62.393193497242258</v>
      </c>
      <c r="T75" s="57">
        <f t="shared" si="26"/>
        <v>62.823004724251739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4">
        <v>29297.614735179723</v>
      </c>
      <c r="F76" s="55">
        <v>32913.726511542358</v>
      </c>
      <c r="G76" s="56">
        <f t="shared" si="23"/>
        <v>62211.341246722077</v>
      </c>
      <c r="H76" s="54">
        <v>390</v>
      </c>
      <c r="I76" s="55">
        <v>392</v>
      </c>
      <c r="J76" s="56">
        <f t="shared" si="21"/>
        <v>782</v>
      </c>
      <c r="K76" s="54">
        <v>0</v>
      </c>
      <c r="L76" s="55">
        <v>0</v>
      </c>
      <c r="M76" s="56">
        <f t="shared" si="22"/>
        <v>0</v>
      </c>
      <c r="N76" s="3">
        <f t="shared" si="11"/>
        <v>0.34778744937297867</v>
      </c>
      <c r="O76" s="3">
        <f t="shared" si="0"/>
        <v>0.38872031499837439</v>
      </c>
      <c r="P76" s="4">
        <f t="shared" si="12"/>
        <v>0.36830622600361179</v>
      </c>
      <c r="Q76" s="41"/>
      <c r="R76" s="57">
        <f t="shared" si="24"/>
        <v>75.122089064563397</v>
      </c>
      <c r="S76" s="57">
        <f t="shared" si="25"/>
        <v>83.963588039648869</v>
      </c>
      <c r="T76" s="57">
        <f t="shared" si="26"/>
        <v>79.554144816780152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4">
        <v>31499.761437463225</v>
      </c>
      <c r="F77" s="55">
        <v>35762.451656048899</v>
      </c>
      <c r="G77" s="56">
        <f t="shared" si="23"/>
        <v>67262.213093512124</v>
      </c>
      <c r="H77" s="54">
        <v>392</v>
      </c>
      <c r="I77" s="55">
        <v>388</v>
      </c>
      <c r="J77" s="56">
        <f t="shared" si="21"/>
        <v>780</v>
      </c>
      <c r="K77" s="54">
        <v>0</v>
      </c>
      <c r="L77" s="55">
        <v>0</v>
      </c>
      <c r="M77" s="56">
        <f t="shared" si="22"/>
        <v>0</v>
      </c>
      <c r="N77" s="3">
        <f t="shared" si="11"/>
        <v>0.37202099203353206</v>
      </c>
      <c r="O77" s="3">
        <f t="shared" si="0"/>
        <v>0.42671882942020928</v>
      </c>
      <c r="P77" s="4">
        <f t="shared" si="12"/>
        <v>0.39922965986177661</v>
      </c>
      <c r="Q77" s="41"/>
      <c r="R77" s="57">
        <f t="shared" si="24"/>
        <v>80.356534279242922</v>
      </c>
      <c r="S77" s="57">
        <f t="shared" si="25"/>
        <v>92.171267154765204</v>
      </c>
      <c r="T77" s="57">
        <f t="shared" si="26"/>
        <v>86.233606530143746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4">
        <v>32279.8449877278</v>
      </c>
      <c r="F78" s="55">
        <v>37071.47467455866</v>
      </c>
      <c r="G78" s="56">
        <f t="shared" si="23"/>
        <v>69351.319662286463</v>
      </c>
      <c r="H78" s="54">
        <v>392</v>
      </c>
      <c r="I78" s="55">
        <v>392</v>
      </c>
      <c r="J78" s="56">
        <f t="shared" si="21"/>
        <v>784</v>
      </c>
      <c r="K78" s="54">
        <v>0</v>
      </c>
      <c r="L78" s="55">
        <v>0</v>
      </c>
      <c r="M78" s="56">
        <f t="shared" si="22"/>
        <v>0</v>
      </c>
      <c r="N78" s="3">
        <f t="shared" si="11"/>
        <v>0.38123399692611254</v>
      </c>
      <c r="O78" s="3">
        <f t="shared" si="0"/>
        <v>0.43782448359030918</v>
      </c>
      <c r="P78" s="4">
        <f t="shared" si="12"/>
        <v>0.40952924025821086</v>
      </c>
      <c r="Q78" s="41"/>
      <c r="R78" s="57">
        <f t="shared" si="24"/>
        <v>82.346543336040313</v>
      </c>
      <c r="S78" s="57">
        <f t="shared" si="25"/>
        <v>94.570088455506792</v>
      </c>
      <c r="T78" s="57">
        <f t="shared" si="26"/>
        <v>88.458315895773552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4">
        <v>30808.018920284019</v>
      </c>
      <c r="F79" s="55">
        <v>35570.120724902816</v>
      </c>
      <c r="G79" s="56">
        <f t="shared" si="23"/>
        <v>66378.139645186835</v>
      </c>
      <c r="H79" s="54">
        <v>388</v>
      </c>
      <c r="I79" s="55">
        <v>390</v>
      </c>
      <c r="J79" s="56">
        <f t="shared" si="21"/>
        <v>778</v>
      </c>
      <c r="K79" s="54">
        <v>0</v>
      </c>
      <c r="L79" s="55">
        <v>0</v>
      </c>
      <c r="M79" s="56">
        <f t="shared" si="22"/>
        <v>0</v>
      </c>
      <c r="N79" s="3">
        <f t="shared" si="11"/>
        <v>0.36760236397818846</v>
      </c>
      <c r="O79" s="3">
        <f t="shared" si="0"/>
        <v>0.42224739701926417</v>
      </c>
      <c r="P79" s="4">
        <f t="shared" si="12"/>
        <v>0.39499511833039869</v>
      </c>
      <c r="Q79" s="41"/>
      <c r="R79" s="57">
        <f t="shared" si="24"/>
        <v>79.402110619288706</v>
      </c>
      <c r="S79" s="57">
        <f t="shared" si="25"/>
        <v>91.205437756161061</v>
      </c>
      <c r="T79" s="57">
        <f t="shared" si="26"/>
        <v>85.318945559366114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4">
        <v>26258.973393043409</v>
      </c>
      <c r="F80" s="55">
        <v>26743.039326815993</v>
      </c>
      <c r="G80" s="56">
        <f t="shared" si="23"/>
        <v>53002.012719859398</v>
      </c>
      <c r="H80" s="54">
        <v>388</v>
      </c>
      <c r="I80" s="55">
        <v>390</v>
      </c>
      <c r="J80" s="56">
        <f t="shared" si="21"/>
        <v>778</v>
      </c>
      <c r="K80" s="54">
        <v>0</v>
      </c>
      <c r="L80" s="55">
        <v>0</v>
      </c>
      <c r="M80" s="56">
        <f t="shared" si="22"/>
        <v>0</v>
      </c>
      <c r="N80" s="3">
        <f t="shared" si="11"/>
        <v>0.31332299294868521</v>
      </c>
      <c r="O80" s="3">
        <f t="shared" si="0"/>
        <v>0.31746248013789163</v>
      </c>
      <c r="P80" s="4">
        <f t="shared" si="12"/>
        <v>0.31539805722090947</v>
      </c>
      <c r="Q80" s="41"/>
      <c r="R80" s="57">
        <f t="shared" si="24"/>
        <v>67.677766476916005</v>
      </c>
      <c r="S80" s="57">
        <f t="shared" si="25"/>
        <v>68.571895709784599</v>
      </c>
      <c r="T80" s="57">
        <f t="shared" si="26"/>
        <v>68.125980359716451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4">
        <v>24134.671697513451</v>
      </c>
      <c r="F81" s="55">
        <v>24303.163623830453</v>
      </c>
      <c r="G81" s="56">
        <f t="shared" si="23"/>
        <v>48437.835321343904</v>
      </c>
      <c r="H81" s="54">
        <v>390</v>
      </c>
      <c r="I81" s="55">
        <v>390</v>
      </c>
      <c r="J81" s="56">
        <f t="shared" si="21"/>
        <v>780</v>
      </c>
      <c r="K81" s="54">
        <v>0</v>
      </c>
      <c r="L81" s="55">
        <v>0</v>
      </c>
      <c r="M81" s="56">
        <f t="shared" si="22"/>
        <v>0</v>
      </c>
      <c r="N81" s="3">
        <f t="shared" si="11"/>
        <v>0.28649895177485102</v>
      </c>
      <c r="O81" s="3">
        <f t="shared" ref="O81:O85" si="30">+F81/(I81*216+L81*248)</f>
        <v>0.28849909335031404</v>
      </c>
      <c r="P81" s="4">
        <f t="shared" ref="P81:P86" si="31">+G81/(J81*216+M81*248)</f>
        <v>0.28749902256258253</v>
      </c>
      <c r="Q81" s="41"/>
      <c r="R81" s="57">
        <f t="shared" si="24"/>
        <v>61.883773583367827</v>
      </c>
      <c r="S81" s="57">
        <f t="shared" si="25"/>
        <v>62.315804163667828</v>
      </c>
      <c r="T81" s="57">
        <f t="shared" si="26"/>
        <v>62.099788873517824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4">
        <v>22251.569648783749</v>
      </c>
      <c r="F82" s="55">
        <v>22388.133728113233</v>
      </c>
      <c r="G82" s="56">
        <f t="shared" si="23"/>
        <v>44639.703376896985</v>
      </c>
      <c r="H82" s="54">
        <v>388</v>
      </c>
      <c r="I82" s="55">
        <v>394</v>
      </c>
      <c r="J82" s="56">
        <f t="shared" si="21"/>
        <v>782</v>
      </c>
      <c r="K82" s="54">
        <v>0</v>
      </c>
      <c r="L82" s="55">
        <v>0</v>
      </c>
      <c r="M82" s="56">
        <f t="shared" si="22"/>
        <v>0</v>
      </c>
      <c r="N82" s="3">
        <f t="shared" ref="N82:N86" si="32">+E82/(H82*216+K82*248)</f>
        <v>0.26550651070045517</v>
      </c>
      <c r="O82" s="3">
        <f t="shared" si="30"/>
        <v>0.26306793720757232</v>
      </c>
      <c r="P82" s="4">
        <f t="shared" si="31"/>
        <v>0.26427786881273674</v>
      </c>
      <c r="Q82" s="41"/>
      <c r="R82" s="57">
        <f t="shared" si="24"/>
        <v>57.349406311298324</v>
      </c>
      <c r="S82" s="57">
        <f t="shared" si="25"/>
        <v>56.822674436835619</v>
      </c>
      <c r="T82" s="57">
        <f t="shared" si="26"/>
        <v>57.084019663551132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4">
        <v>16603.285331619434</v>
      </c>
      <c r="F83" s="55">
        <v>17487.803592802717</v>
      </c>
      <c r="G83" s="56">
        <f t="shared" si="23"/>
        <v>34091.088924422147</v>
      </c>
      <c r="H83" s="54">
        <v>386</v>
      </c>
      <c r="I83" s="55">
        <v>388</v>
      </c>
      <c r="J83" s="56">
        <f t="shared" si="21"/>
        <v>774</v>
      </c>
      <c r="K83" s="54">
        <v>0</v>
      </c>
      <c r="L83" s="55">
        <v>0</v>
      </c>
      <c r="M83" s="56">
        <f t="shared" si="22"/>
        <v>0</v>
      </c>
      <c r="N83" s="3">
        <f t="shared" si="32"/>
        <v>0.19913746559704751</v>
      </c>
      <c r="O83" s="3">
        <f t="shared" si="30"/>
        <v>0.20866508677933748</v>
      </c>
      <c r="P83" s="4">
        <f t="shared" si="31"/>
        <v>0.2039135857762833</v>
      </c>
      <c r="Q83" s="41"/>
      <c r="R83" s="57">
        <f t="shared" si="24"/>
        <v>43.013692568962263</v>
      </c>
      <c r="S83" s="57">
        <f t="shared" si="25"/>
        <v>45.071658744336901</v>
      </c>
      <c r="T83" s="57">
        <f t="shared" si="26"/>
        <v>44.045334527677191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9">
        <v>351.77</v>
      </c>
      <c r="E84" s="66">
        <v>6942.0690415817035</v>
      </c>
      <c r="F84" s="60">
        <v>7721</v>
      </c>
      <c r="G84" s="61">
        <f t="shared" si="23"/>
        <v>14663.069041581704</v>
      </c>
      <c r="H84" s="66">
        <v>388</v>
      </c>
      <c r="I84" s="60">
        <v>388</v>
      </c>
      <c r="J84" s="61">
        <f t="shared" si="21"/>
        <v>776</v>
      </c>
      <c r="K84" s="66">
        <v>0</v>
      </c>
      <c r="L84" s="60">
        <v>0</v>
      </c>
      <c r="M84" s="61">
        <f t="shared" si="22"/>
        <v>0</v>
      </c>
      <c r="N84" s="6">
        <f t="shared" si="32"/>
        <v>8.2833011664539227E-2</v>
      </c>
      <c r="O84" s="6">
        <f t="shared" si="30"/>
        <v>9.2127243222604044E-2</v>
      </c>
      <c r="P84" s="7">
        <f t="shared" si="31"/>
        <v>8.7480127443571642E-2</v>
      </c>
      <c r="Q84" s="41"/>
      <c r="R84" s="57">
        <f t="shared" si="24"/>
        <v>17.891930519540473</v>
      </c>
      <c r="S84" s="57">
        <f t="shared" si="25"/>
        <v>19.899484536082475</v>
      </c>
      <c r="T84" s="57">
        <f t="shared" si="26"/>
        <v>18.895707527811474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70">
        <v>2302.0117429663442</v>
      </c>
      <c r="F85" s="63">
        <v>5024.2968475287989</v>
      </c>
      <c r="G85" s="64">
        <f t="shared" ref="G85:G86" si="33">+E85+F85</f>
        <v>7326.3085904951431</v>
      </c>
      <c r="H85" s="70">
        <v>96</v>
      </c>
      <c r="I85" s="63">
        <v>97</v>
      </c>
      <c r="J85" s="64">
        <f t="shared" ref="J85:J86" si="34">+H85+I85</f>
        <v>193</v>
      </c>
      <c r="K85" s="70">
        <v>0</v>
      </c>
      <c r="L85" s="63">
        <v>0</v>
      </c>
      <c r="M85" s="64">
        <f t="shared" ref="M85:M86" si="35">+K85+L85</f>
        <v>0</v>
      </c>
      <c r="N85" s="3">
        <f t="shared" si="32"/>
        <v>0.11101522680200349</v>
      </c>
      <c r="O85" s="3">
        <f t="shared" si="30"/>
        <v>0.23980034591107288</v>
      </c>
      <c r="P85" s="4">
        <f t="shared" si="31"/>
        <v>0.17574142656148395</v>
      </c>
      <c r="Q85" s="41"/>
      <c r="R85" s="57">
        <f t="shared" si="24"/>
        <v>23.979288989232753</v>
      </c>
      <c r="S85" s="57">
        <f t="shared" si="25"/>
        <v>51.796874716791741</v>
      </c>
      <c r="T85" s="57">
        <f t="shared" si="26"/>
        <v>37.960148137280534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71">
        <v>2144.2154134741445</v>
      </c>
      <c r="F86" s="60">
        <v>4806.9999999999991</v>
      </c>
      <c r="G86" s="61">
        <f t="shared" si="33"/>
        <v>6951.2154134741431</v>
      </c>
      <c r="H86" s="71">
        <v>82</v>
      </c>
      <c r="I86" s="60">
        <v>116</v>
      </c>
      <c r="J86" s="61">
        <f t="shared" si="34"/>
        <v>198</v>
      </c>
      <c r="K86" s="71">
        <v>0</v>
      </c>
      <c r="L86" s="60">
        <v>0</v>
      </c>
      <c r="M86" s="61">
        <f t="shared" si="35"/>
        <v>0</v>
      </c>
      <c r="N86" s="6">
        <f t="shared" si="32"/>
        <v>0.12106003915278593</v>
      </c>
      <c r="O86" s="6">
        <f>+F86/(I86*216+L86*248)</f>
        <v>0.19185025542784159</v>
      </c>
      <c r="P86" s="7">
        <f t="shared" si="31"/>
        <v>0.16253309515231348</v>
      </c>
      <c r="Q86" s="41"/>
      <c r="R86" s="57">
        <f>+E86/(H86+K86)</f>
        <v>26.148968457001761</v>
      </c>
      <c r="S86" s="57">
        <f t="shared" si="25"/>
        <v>41.439655172413786</v>
      </c>
      <c r="T86" s="57">
        <f t="shared" si="26"/>
        <v>35.107148552899716</v>
      </c>
    </row>
    <row r="87" spans="2:20" ht="18.75" x14ac:dyDescent="0.3">
      <c r="B87" s="68" t="s">
        <v>104</v>
      </c>
      <c r="Q87" s="74"/>
    </row>
    <row r="88" spans="2:20" x14ac:dyDescent="0.25">
      <c r="B88" s="69"/>
    </row>
    <row r="90" spans="2:20" x14ac:dyDescent="0.25">
      <c r="C90" t="s">
        <v>110</v>
      </c>
      <c r="D90" s="1">
        <f>(SUMPRODUCT((G5:G86)*(D5:D86)))/1000</f>
        <v>1517006.5962394979</v>
      </c>
    </row>
    <row r="91" spans="2:20" x14ac:dyDescent="0.25">
      <c r="C91" t="s">
        <v>112</v>
      </c>
      <c r="D91" s="77">
        <f>SUMPRODUCT(((((J5:J86)*216)+((M5:M86)*248))*((D5:D86))/1000))</f>
        <v>5437565.534400003</v>
      </c>
    </row>
    <row r="92" spans="2:20" x14ac:dyDescent="0.25">
      <c r="C92" t="s">
        <v>111</v>
      </c>
      <c r="D92" s="39">
        <f>+D90/D91</f>
        <v>0.27898635642041764</v>
      </c>
    </row>
    <row r="93" spans="2:20" x14ac:dyDescent="0.25">
      <c r="C93"/>
      <c r="D93" s="80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3" zoomScale="84" zoomScaleNormal="84" workbookViewId="0">
      <selection activeCell="P2" sqref="P2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8" t="s">
        <v>84</v>
      </c>
      <c r="I2" s="119"/>
      <c r="J2" s="119"/>
      <c r="K2" s="119"/>
      <c r="L2" s="119"/>
      <c r="M2" s="119"/>
      <c r="N2" s="119"/>
      <c r="O2" s="120"/>
      <c r="P2" s="102">
        <v>0.21978388578914443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2" t="s">
        <v>2</v>
      </c>
      <c r="H4" s="25" t="s">
        <v>5</v>
      </c>
      <c r="I4" s="26" t="s">
        <v>6</v>
      </c>
      <c r="J4" s="72" t="s">
        <v>2</v>
      </c>
      <c r="K4" s="25" t="s">
        <v>5</v>
      </c>
      <c r="L4" s="26" t="s">
        <v>6</v>
      </c>
      <c r="M4" s="72" t="s">
        <v>2</v>
      </c>
      <c r="N4" s="25" t="s">
        <v>5</v>
      </c>
      <c r="O4" s="26" t="s">
        <v>6</v>
      </c>
      <c r="P4" s="72" t="s">
        <v>2</v>
      </c>
      <c r="R4" s="25" t="s">
        <v>5</v>
      </c>
      <c r="S4" s="26" t="s">
        <v>6</v>
      </c>
      <c r="T4" s="72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627.99999999999989</v>
      </c>
      <c r="F5" s="55">
        <v>815.28861876279257</v>
      </c>
      <c r="G5" s="56">
        <f>+E5+F5</f>
        <v>1443.2886187627923</v>
      </c>
      <c r="H5" s="55">
        <v>81</v>
      </c>
      <c r="I5" s="55">
        <v>80</v>
      </c>
      <c r="J5" s="56">
        <f>+H5+I5</f>
        <v>161</v>
      </c>
      <c r="K5" s="55">
        <v>0</v>
      </c>
      <c r="L5" s="55">
        <v>0</v>
      </c>
      <c r="M5" s="56">
        <f>+K5+L5</f>
        <v>0</v>
      </c>
      <c r="N5" s="32">
        <f>+E5/(H5*216+K5*248)</f>
        <v>3.5893918609967983E-2</v>
      </c>
      <c r="O5" s="32">
        <f t="shared" ref="O5:O80" si="0">+F5/(I5*216+L5*248)</f>
        <v>4.7181054326550495E-2</v>
      </c>
      <c r="P5" s="33">
        <f t="shared" ref="P5:P80" si="1">+G5/(J5*216+M5*248)</f>
        <v>4.1502433251748114E-2</v>
      </c>
      <c r="Q5" s="41"/>
      <c r="R5" s="57">
        <f>+E5/(H5+K5)</f>
        <v>7.7530864197530853</v>
      </c>
      <c r="S5" s="57">
        <f t="shared" ref="S5" si="2">+F5/(I5+L5)</f>
        <v>10.191107734534906</v>
      </c>
      <c r="T5" s="57">
        <f t="shared" ref="T5" si="3">+G5/(J5+M5)</f>
        <v>8.9645255823775916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1064.8570275501806</v>
      </c>
      <c r="F6" s="55">
        <v>1433.0362629654971</v>
      </c>
      <c r="G6" s="56">
        <f t="shared" ref="G6:G70" si="4">+E6+F6</f>
        <v>2497.893290515678</v>
      </c>
      <c r="H6" s="55">
        <v>81</v>
      </c>
      <c r="I6" s="55">
        <v>80</v>
      </c>
      <c r="J6" s="56">
        <f t="shared" ref="J6:J59" si="5">+H6+I6</f>
        <v>161</v>
      </c>
      <c r="K6" s="55">
        <v>0</v>
      </c>
      <c r="L6" s="55">
        <v>0</v>
      </c>
      <c r="M6" s="56">
        <f t="shared" ref="M6:M59" si="6">+K6+L6</f>
        <v>0</v>
      </c>
      <c r="N6" s="32">
        <f t="shared" ref="N6:N16" si="7">+E6/(H6*216+K6*248)</f>
        <v>6.0862884519329023E-2</v>
      </c>
      <c r="O6" s="32">
        <f t="shared" ref="O6:O16" si="8">+F6/(I6*216+L6*248)</f>
        <v>8.2930339291984789E-2</v>
      </c>
      <c r="P6" s="33">
        <f t="shared" ref="P6:P16" si="9">+G6/(J6*216+M6*248)</f>
        <v>7.1828079437418854E-2</v>
      </c>
      <c r="Q6" s="41"/>
      <c r="R6" s="57">
        <f t="shared" ref="R6:R70" si="10">+E6/(H6+K6)</f>
        <v>13.14638305617507</v>
      </c>
      <c r="S6" s="57">
        <f t="shared" ref="S6:S70" si="11">+F6/(I6+L6)</f>
        <v>17.912953287068714</v>
      </c>
      <c r="T6" s="57">
        <f t="shared" ref="T6:T70" si="12">+G6/(J6+M6)</f>
        <v>15.514865158482472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1528.6843259158754</v>
      </c>
      <c r="F7" s="55">
        <v>1820.1630223451546</v>
      </c>
      <c r="G7" s="56">
        <f t="shared" si="4"/>
        <v>3348.8473482610298</v>
      </c>
      <c r="H7" s="55">
        <v>82</v>
      </c>
      <c r="I7" s="55">
        <v>80</v>
      </c>
      <c r="J7" s="56">
        <f t="shared" si="5"/>
        <v>162</v>
      </c>
      <c r="K7" s="55">
        <v>0</v>
      </c>
      <c r="L7" s="55">
        <v>0</v>
      </c>
      <c r="M7" s="56">
        <f t="shared" si="6"/>
        <v>0</v>
      </c>
      <c r="N7" s="32">
        <f t="shared" si="7"/>
        <v>8.6307832312323585E-2</v>
      </c>
      <c r="O7" s="32">
        <f t="shared" si="8"/>
        <v>0.10533350823756682</v>
      </c>
      <c r="P7" s="33">
        <f t="shared" si="9"/>
        <v>9.5703227830962218E-2</v>
      </c>
      <c r="Q7" s="41"/>
      <c r="R7" s="57">
        <f t="shared" si="10"/>
        <v>18.642491779461896</v>
      </c>
      <c r="S7" s="57">
        <f t="shared" si="11"/>
        <v>22.752037779314431</v>
      </c>
      <c r="T7" s="57">
        <f t="shared" si="12"/>
        <v>20.671897211487838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1909.6488250734099</v>
      </c>
      <c r="F8" s="55">
        <v>1986.584061786856</v>
      </c>
      <c r="G8" s="56">
        <f t="shared" si="4"/>
        <v>3896.2328868602658</v>
      </c>
      <c r="H8" s="55">
        <v>85</v>
      </c>
      <c r="I8" s="55">
        <v>80</v>
      </c>
      <c r="J8" s="56">
        <f t="shared" si="5"/>
        <v>165</v>
      </c>
      <c r="K8" s="55">
        <v>0</v>
      </c>
      <c r="L8" s="55">
        <v>0</v>
      </c>
      <c r="M8" s="56">
        <f t="shared" si="6"/>
        <v>0</v>
      </c>
      <c r="N8" s="32">
        <f t="shared" si="7"/>
        <v>0.10401137391467374</v>
      </c>
      <c r="O8" s="32">
        <f t="shared" si="8"/>
        <v>0.11496435542748008</v>
      </c>
      <c r="P8" s="33">
        <f t="shared" si="9"/>
        <v>0.10932191040573136</v>
      </c>
      <c r="Q8" s="41"/>
      <c r="R8" s="57">
        <f t="shared" si="10"/>
        <v>22.466456765569529</v>
      </c>
      <c r="S8" s="57">
        <f t="shared" si="11"/>
        <v>24.832300772335699</v>
      </c>
      <c r="T8" s="57">
        <f t="shared" si="12"/>
        <v>23.613532647637975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2565.7027197825996</v>
      </c>
      <c r="F9" s="55">
        <v>2428.0886781266099</v>
      </c>
      <c r="G9" s="56">
        <f t="shared" si="4"/>
        <v>4993.79139790921</v>
      </c>
      <c r="H9" s="55">
        <v>80</v>
      </c>
      <c r="I9" s="55">
        <v>84</v>
      </c>
      <c r="J9" s="56">
        <f t="shared" si="5"/>
        <v>164</v>
      </c>
      <c r="K9" s="55">
        <v>0</v>
      </c>
      <c r="L9" s="55">
        <v>0</v>
      </c>
      <c r="M9" s="56">
        <f t="shared" si="6"/>
        <v>0</v>
      </c>
      <c r="N9" s="32">
        <f t="shared" si="7"/>
        <v>0.14847816665408561</v>
      </c>
      <c r="O9" s="32">
        <f t="shared" si="8"/>
        <v>0.13382322961456183</v>
      </c>
      <c r="P9" s="33">
        <f t="shared" si="9"/>
        <v>0.1409719793899393</v>
      </c>
      <c r="Q9" s="41"/>
      <c r="R9" s="57">
        <f t="shared" si="10"/>
        <v>32.071283997282492</v>
      </c>
      <c r="S9" s="57">
        <f t="shared" si="11"/>
        <v>28.905817596745358</v>
      </c>
      <c r="T9" s="57">
        <f t="shared" si="12"/>
        <v>30.449947548226891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3045.4583912182807</v>
      </c>
      <c r="F10" s="55">
        <v>2837.2816845067882</v>
      </c>
      <c r="G10" s="56">
        <f t="shared" si="4"/>
        <v>5882.7400757250689</v>
      </c>
      <c r="H10" s="55">
        <v>80</v>
      </c>
      <c r="I10" s="55">
        <v>84</v>
      </c>
      <c r="J10" s="56">
        <f t="shared" si="5"/>
        <v>164</v>
      </c>
      <c r="K10" s="55">
        <v>0</v>
      </c>
      <c r="L10" s="55">
        <v>0</v>
      </c>
      <c r="M10" s="56">
        <f t="shared" si="6"/>
        <v>0</v>
      </c>
      <c r="N10" s="32">
        <f t="shared" si="7"/>
        <v>0.17624180504735421</v>
      </c>
      <c r="O10" s="32">
        <f t="shared" si="8"/>
        <v>0.15637575421664396</v>
      </c>
      <c r="P10" s="33">
        <f t="shared" si="9"/>
        <v>0.16606651071942946</v>
      </c>
      <c r="Q10" s="41"/>
      <c r="R10" s="57">
        <f t="shared" si="10"/>
        <v>38.068229890228508</v>
      </c>
      <c r="S10" s="57">
        <f t="shared" si="11"/>
        <v>33.777162910795099</v>
      </c>
      <c r="T10" s="57">
        <f t="shared" si="12"/>
        <v>35.870366315396758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3814.9178316427979</v>
      </c>
      <c r="F11" s="55">
        <v>3649.6158572152617</v>
      </c>
      <c r="G11" s="56">
        <f t="shared" si="4"/>
        <v>7464.5336888580596</v>
      </c>
      <c r="H11" s="55">
        <v>80</v>
      </c>
      <c r="I11" s="55">
        <v>81</v>
      </c>
      <c r="J11" s="56">
        <f t="shared" si="5"/>
        <v>161</v>
      </c>
      <c r="K11" s="55">
        <v>0</v>
      </c>
      <c r="L11" s="55">
        <v>0</v>
      </c>
      <c r="M11" s="56">
        <f t="shared" si="6"/>
        <v>0</v>
      </c>
      <c r="N11" s="32">
        <f t="shared" si="7"/>
        <v>0.22077070784969896</v>
      </c>
      <c r="O11" s="32">
        <f t="shared" si="8"/>
        <v>0.20859715690530758</v>
      </c>
      <c r="P11" s="33">
        <f t="shared" si="9"/>
        <v>0.21464612631866975</v>
      </c>
      <c r="Q11" s="41"/>
      <c r="R11" s="57">
        <f t="shared" si="10"/>
        <v>47.686472895534976</v>
      </c>
      <c r="S11" s="57">
        <f t="shared" si="11"/>
        <v>45.056985891546439</v>
      </c>
      <c r="T11" s="57">
        <f t="shared" si="12"/>
        <v>46.363563284832665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4056.0674847857263</v>
      </c>
      <c r="F12" s="55">
        <v>3764.5203565582569</v>
      </c>
      <c r="G12" s="56">
        <f t="shared" si="4"/>
        <v>7820.5878413439832</v>
      </c>
      <c r="H12" s="55">
        <v>80</v>
      </c>
      <c r="I12" s="55">
        <v>81</v>
      </c>
      <c r="J12" s="56">
        <f t="shared" si="5"/>
        <v>161</v>
      </c>
      <c r="K12" s="55">
        <v>0</v>
      </c>
      <c r="L12" s="55">
        <v>0</v>
      </c>
      <c r="M12" s="56">
        <f t="shared" si="6"/>
        <v>0</v>
      </c>
      <c r="N12" s="32">
        <f t="shared" si="7"/>
        <v>0.23472612759176656</v>
      </c>
      <c r="O12" s="32">
        <f t="shared" si="8"/>
        <v>0.21516462943291365</v>
      </c>
      <c r="P12" s="33">
        <f t="shared" si="9"/>
        <v>0.22488462851805796</v>
      </c>
      <c r="Q12" s="41"/>
      <c r="R12" s="57">
        <f t="shared" si="10"/>
        <v>50.700843559821578</v>
      </c>
      <c r="S12" s="57">
        <f t="shared" si="11"/>
        <v>46.475559957509347</v>
      </c>
      <c r="T12" s="57">
        <f t="shared" si="12"/>
        <v>48.575079759900518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4235.2188548293097</v>
      </c>
      <c r="F13" s="55">
        <v>3851.5895689333529</v>
      </c>
      <c r="G13" s="56">
        <f t="shared" si="4"/>
        <v>8086.8084237626626</v>
      </c>
      <c r="H13" s="55">
        <v>81</v>
      </c>
      <c r="I13" s="55">
        <v>80</v>
      </c>
      <c r="J13" s="56">
        <f t="shared" si="5"/>
        <v>161</v>
      </c>
      <c r="K13" s="55">
        <v>0</v>
      </c>
      <c r="L13" s="55">
        <v>0</v>
      </c>
      <c r="M13" s="56">
        <f t="shared" si="6"/>
        <v>0</v>
      </c>
      <c r="N13" s="32">
        <f t="shared" si="7"/>
        <v>0.24206783578128199</v>
      </c>
      <c r="O13" s="32">
        <f t="shared" si="8"/>
        <v>0.22289291486882828</v>
      </c>
      <c r="P13" s="33">
        <f t="shared" si="9"/>
        <v>0.23253992476888263</v>
      </c>
      <c r="Q13" s="41"/>
      <c r="R13" s="57">
        <f t="shared" si="10"/>
        <v>52.28665252875691</v>
      </c>
      <c r="S13" s="57">
        <f t="shared" si="11"/>
        <v>48.144869611666913</v>
      </c>
      <c r="T13" s="57">
        <f t="shared" si="12"/>
        <v>50.228623750078647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5133.0754183521594</v>
      </c>
      <c r="F14" s="55">
        <v>4526.7183758640404</v>
      </c>
      <c r="G14" s="56">
        <f t="shared" si="4"/>
        <v>9659.7937942161989</v>
      </c>
      <c r="H14" s="55">
        <v>84</v>
      </c>
      <c r="I14" s="55">
        <v>80</v>
      </c>
      <c r="J14" s="56">
        <f t="shared" si="5"/>
        <v>164</v>
      </c>
      <c r="K14" s="55">
        <v>0</v>
      </c>
      <c r="L14" s="55">
        <v>0</v>
      </c>
      <c r="M14" s="56">
        <f t="shared" si="6"/>
        <v>0</v>
      </c>
      <c r="N14" s="32">
        <f t="shared" si="7"/>
        <v>0.28290759580865077</v>
      </c>
      <c r="O14" s="32">
        <f t="shared" si="8"/>
        <v>0.26196286897361343</v>
      </c>
      <c r="P14" s="33">
        <f t="shared" si="9"/>
        <v>0.27269065588912034</v>
      </c>
      <c r="Q14" s="41"/>
      <c r="R14" s="57">
        <f t="shared" si="10"/>
        <v>61.108040694668567</v>
      </c>
      <c r="S14" s="57">
        <f t="shared" si="11"/>
        <v>56.583979698300503</v>
      </c>
      <c r="T14" s="57">
        <f t="shared" si="12"/>
        <v>58.901181672049994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9791.0930735133988</v>
      </c>
      <c r="F15" s="55">
        <v>8691.7696495945875</v>
      </c>
      <c r="G15" s="56">
        <f t="shared" si="4"/>
        <v>18482.862723107988</v>
      </c>
      <c r="H15" s="55">
        <v>200</v>
      </c>
      <c r="I15" s="55">
        <v>221</v>
      </c>
      <c r="J15" s="56">
        <f t="shared" si="5"/>
        <v>421</v>
      </c>
      <c r="K15" s="55">
        <v>100</v>
      </c>
      <c r="L15" s="55">
        <v>81</v>
      </c>
      <c r="M15" s="56">
        <f t="shared" si="6"/>
        <v>181</v>
      </c>
      <c r="N15" s="32">
        <f t="shared" si="7"/>
        <v>0.14398666284578529</v>
      </c>
      <c r="O15" s="32">
        <f t="shared" si="8"/>
        <v>0.12815182899260716</v>
      </c>
      <c r="P15" s="33">
        <f t="shared" si="9"/>
        <v>0.13607950526496046</v>
      </c>
      <c r="Q15" s="41"/>
      <c r="R15" s="57">
        <f t="shared" si="10"/>
        <v>32.636976911711329</v>
      </c>
      <c r="S15" s="57">
        <f t="shared" si="11"/>
        <v>28.780694203955587</v>
      </c>
      <c r="T15" s="57">
        <f t="shared" si="12"/>
        <v>30.702429772604631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17451.458354411781</v>
      </c>
      <c r="F16" s="55">
        <v>16027.756614851049</v>
      </c>
      <c r="G16" s="56">
        <f t="shared" si="4"/>
        <v>33479.21496926283</v>
      </c>
      <c r="H16" s="55">
        <v>201</v>
      </c>
      <c r="I16" s="55">
        <v>213</v>
      </c>
      <c r="J16" s="56">
        <f t="shared" si="5"/>
        <v>414</v>
      </c>
      <c r="K16" s="55">
        <v>181</v>
      </c>
      <c r="L16" s="55">
        <v>162</v>
      </c>
      <c r="M16" s="56">
        <f t="shared" si="6"/>
        <v>343</v>
      </c>
      <c r="N16" s="32">
        <f t="shared" si="7"/>
        <v>0.19762930732935974</v>
      </c>
      <c r="O16" s="32">
        <f t="shared" si="8"/>
        <v>0.18597137072833761</v>
      </c>
      <c r="P16" s="33">
        <f t="shared" si="9"/>
        <v>0.19187116001824098</v>
      </c>
      <c r="Q16" s="41"/>
      <c r="R16" s="57">
        <f t="shared" si="10"/>
        <v>45.684445953957542</v>
      </c>
      <c r="S16" s="57">
        <f t="shared" si="11"/>
        <v>42.740684306269465</v>
      </c>
      <c r="T16" s="57">
        <f t="shared" si="12"/>
        <v>44.22617565292316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19154.326667140554</v>
      </c>
      <c r="F17" s="55">
        <v>17731.861127871965</v>
      </c>
      <c r="G17" s="56">
        <f t="shared" si="4"/>
        <v>36886.18779501252</v>
      </c>
      <c r="H17" s="55">
        <v>218</v>
      </c>
      <c r="I17" s="55">
        <v>217</v>
      </c>
      <c r="J17" s="56">
        <f t="shared" si="5"/>
        <v>435</v>
      </c>
      <c r="K17" s="55">
        <v>181</v>
      </c>
      <c r="L17" s="55">
        <v>161</v>
      </c>
      <c r="M17" s="56">
        <f t="shared" si="6"/>
        <v>342</v>
      </c>
      <c r="N17" s="32">
        <f t="shared" ref="N17:N81" si="13">+E17/(H17*216+K17*248)</f>
        <v>0.20825352991150467</v>
      </c>
      <c r="O17" s="32">
        <f t="shared" si="0"/>
        <v>0.20428411437640512</v>
      </c>
      <c r="P17" s="33">
        <f t="shared" si="1"/>
        <v>0.20632628426082092</v>
      </c>
      <c r="Q17" s="41"/>
      <c r="R17" s="57">
        <f t="shared" si="10"/>
        <v>48.005831245966299</v>
      </c>
      <c r="S17" s="57">
        <f t="shared" si="11"/>
        <v>46.909685523470806</v>
      </c>
      <c r="T17" s="57">
        <f t="shared" si="12"/>
        <v>47.472571164752281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25040.735851144294</v>
      </c>
      <c r="F18" s="55">
        <v>22309.386350359546</v>
      </c>
      <c r="G18" s="56">
        <f t="shared" si="4"/>
        <v>47350.122201503837</v>
      </c>
      <c r="H18" s="55">
        <v>220</v>
      </c>
      <c r="I18" s="55">
        <v>220</v>
      </c>
      <c r="J18" s="56">
        <f t="shared" si="5"/>
        <v>440</v>
      </c>
      <c r="K18" s="55">
        <v>161</v>
      </c>
      <c r="L18" s="55">
        <v>161</v>
      </c>
      <c r="M18" s="56">
        <f t="shared" si="6"/>
        <v>322</v>
      </c>
      <c r="N18" s="32">
        <f t="shared" si="13"/>
        <v>0.28635001202022109</v>
      </c>
      <c r="O18" s="32">
        <f t="shared" si="0"/>
        <v>0.25511602724315646</v>
      </c>
      <c r="P18" s="33">
        <f t="shared" si="1"/>
        <v>0.27073301963168878</v>
      </c>
      <c r="Q18" s="41"/>
      <c r="R18" s="57">
        <f t="shared" si="10"/>
        <v>65.723716144735675</v>
      </c>
      <c r="S18" s="57">
        <f t="shared" si="11"/>
        <v>58.554819817216654</v>
      </c>
      <c r="T18" s="57">
        <f t="shared" si="12"/>
        <v>62.139267980976165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31350.46894787479</v>
      </c>
      <c r="F19" s="55">
        <v>30374.586365664254</v>
      </c>
      <c r="G19" s="56">
        <f t="shared" si="4"/>
        <v>61725.055313539044</v>
      </c>
      <c r="H19" s="55">
        <v>220</v>
      </c>
      <c r="I19" s="55">
        <v>220</v>
      </c>
      <c r="J19" s="56">
        <f t="shared" si="5"/>
        <v>440</v>
      </c>
      <c r="K19" s="55">
        <v>180</v>
      </c>
      <c r="L19" s="55">
        <v>161</v>
      </c>
      <c r="M19" s="56">
        <f t="shared" si="6"/>
        <v>341</v>
      </c>
      <c r="N19" s="32">
        <f t="shared" si="13"/>
        <v>0.34017435924343303</v>
      </c>
      <c r="O19" s="32">
        <f t="shared" si="0"/>
        <v>0.34734455179837453</v>
      </c>
      <c r="P19" s="33">
        <f t="shared" si="1"/>
        <v>0.34366540083703978</v>
      </c>
      <c r="Q19" s="41"/>
      <c r="R19" s="57">
        <f t="shared" si="10"/>
        <v>78.376172369686969</v>
      </c>
      <c r="S19" s="57">
        <f t="shared" si="11"/>
        <v>79.723323794394361</v>
      </c>
      <c r="T19" s="57">
        <f t="shared" si="12"/>
        <v>79.033361477002614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34206.806334403875</v>
      </c>
      <c r="F20" s="55">
        <v>41535.506364337925</v>
      </c>
      <c r="G20" s="56">
        <f t="shared" si="4"/>
        <v>75742.312698741793</v>
      </c>
      <c r="H20" s="55">
        <v>222</v>
      </c>
      <c r="I20" s="55">
        <v>221</v>
      </c>
      <c r="J20" s="56">
        <f t="shared" si="5"/>
        <v>443</v>
      </c>
      <c r="K20" s="55">
        <v>181</v>
      </c>
      <c r="L20" s="55">
        <v>149</v>
      </c>
      <c r="M20" s="56">
        <f t="shared" si="6"/>
        <v>330</v>
      </c>
      <c r="N20" s="32">
        <f t="shared" si="13"/>
        <v>0.36844901264976171</v>
      </c>
      <c r="O20" s="32">
        <f t="shared" si="0"/>
        <v>0.49045326804668815</v>
      </c>
      <c r="P20" s="33">
        <f t="shared" si="1"/>
        <v>0.42664995211314155</v>
      </c>
      <c r="Q20" s="41"/>
      <c r="R20" s="57">
        <f t="shared" si="10"/>
        <v>84.880412740456265</v>
      </c>
      <c r="S20" s="57">
        <f t="shared" si="11"/>
        <v>112.25812530902142</v>
      </c>
      <c r="T20" s="57">
        <f t="shared" si="12"/>
        <v>97.984880593456396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33139.967436058534</v>
      </c>
      <c r="F21" s="55">
        <v>41130.03495450542</v>
      </c>
      <c r="G21" s="56">
        <f t="shared" si="4"/>
        <v>74270.002390563954</v>
      </c>
      <c r="H21" s="55">
        <v>234</v>
      </c>
      <c r="I21" s="55">
        <v>211</v>
      </c>
      <c r="J21" s="56">
        <f t="shared" si="5"/>
        <v>445</v>
      </c>
      <c r="K21" s="55">
        <v>186</v>
      </c>
      <c r="L21" s="55">
        <v>157</v>
      </c>
      <c r="M21" s="56">
        <f t="shared" si="6"/>
        <v>343</v>
      </c>
      <c r="N21" s="32">
        <f t="shared" si="13"/>
        <v>0.34280833577518344</v>
      </c>
      <c r="O21" s="32">
        <f t="shared" si="0"/>
        <v>0.48667686191908155</v>
      </c>
      <c r="P21" s="33">
        <f t="shared" si="1"/>
        <v>0.40991479595639768</v>
      </c>
      <c r="Q21" s="41"/>
      <c r="R21" s="57">
        <f t="shared" si="10"/>
        <v>78.904684371567939</v>
      </c>
      <c r="S21" s="57">
        <f t="shared" si="11"/>
        <v>111.76639933289516</v>
      </c>
      <c r="T21" s="57">
        <f t="shared" si="12"/>
        <v>94.251272069243598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31302.702045337224</v>
      </c>
      <c r="F22" s="55">
        <v>39115.734187938266</v>
      </c>
      <c r="G22" s="56">
        <f t="shared" si="4"/>
        <v>70418.436233275483</v>
      </c>
      <c r="H22" s="55">
        <v>220</v>
      </c>
      <c r="I22" s="55">
        <v>212</v>
      </c>
      <c r="J22" s="56">
        <f t="shared" si="5"/>
        <v>432</v>
      </c>
      <c r="K22" s="55">
        <v>197</v>
      </c>
      <c r="L22" s="55">
        <v>158</v>
      </c>
      <c r="M22" s="56">
        <f t="shared" si="6"/>
        <v>355</v>
      </c>
      <c r="N22" s="32">
        <f t="shared" si="13"/>
        <v>0.32479768869155418</v>
      </c>
      <c r="O22" s="32">
        <f t="shared" si="0"/>
        <v>0.46031507940993066</v>
      </c>
      <c r="P22" s="33">
        <f t="shared" si="1"/>
        <v>0.38829699277248381</v>
      </c>
      <c r="Q22" s="41"/>
      <c r="R22" s="57">
        <f t="shared" si="10"/>
        <v>75.066431763398626</v>
      </c>
      <c r="S22" s="57">
        <f t="shared" si="11"/>
        <v>105.71820050794126</v>
      </c>
      <c r="T22" s="57">
        <f t="shared" si="12"/>
        <v>89.477047310388159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27678.982741507331</v>
      </c>
      <c r="F23" s="55">
        <v>32027.219492309603</v>
      </c>
      <c r="G23" s="56">
        <f t="shared" si="4"/>
        <v>59706.202233816934</v>
      </c>
      <c r="H23" s="55">
        <v>220</v>
      </c>
      <c r="I23" s="55">
        <v>221</v>
      </c>
      <c r="J23" s="56">
        <f t="shared" si="5"/>
        <v>441</v>
      </c>
      <c r="K23" s="55">
        <v>188</v>
      </c>
      <c r="L23" s="55">
        <v>146</v>
      </c>
      <c r="M23" s="56">
        <f t="shared" si="6"/>
        <v>334</v>
      </c>
      <c r="N23" s="32">
        <f t="shared" si="13"/>
        <v>0.29400686970499801</v>
      </c>
      <c r="O23" s="32">
        <f t="shared" si="0"/>
        <v>0.3815307763784142</v>
      </c>
      <c r="P23" s="33">
        <f t="shared" si="1"/>
        <v>0.33526235475617072</v>
      </c>
      <c r="Q23" s="41"/>
      <c r="R23" s="57">
        <f t="shared" si="10"/>
        <v>67.840643974282671</v>
      </c>
      <c r="S23" s="57">
        <f t="shared" si="11"/>
        <v>87.267628044440329</v>
      </c>
      <c r="T23" s="57">
        <f t="shared" si="12"/>
        <v>77.040260946860556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25567.500074299067</v>
      </c>
      <c r="F24" s="55">
        <v>29111.054360893897</v>
      </c>
      <c r="G24" s="56">
        <f t="shared" si="4"/>
        <v>54678.554435192964</v>
      </c>
      <c r="H24" s="55">
        <v>220</v>
      </c>
      <c r="I24" s="55">
        <v>221</v>
      </c>
      <c r="J24" s="56">
        <f t="shared" si="5"/>
        <v>441</v>
      </c>
      <c r="K24" s="55">
        <v>180</v>
      </c>
      <c r="L24" s="55">
        <v>159</v>
      </c>
      <c r="M24" s="56">
        <f t="shared" si="6"/>
        <v>339</v>
      </c>
      <c r="N24" s="32">
        <f t="shared" si="13"/>
        <v>0.27742513101452981</v>
      </c>
      <c r="O24" s="32">
        <f t="shared" si="0"/>
        <v>0.33396492245885989</v>
      </c>
      <c r="P24" s="33">
        <f t="shared" si="1"/>
        <v>0.30490807032472877</v>
      </c>
      <c r="Q24" s="41"/>
      <c r="R24" s="57">
        <f t="shared" si="10"/>
        <v>63.918750185747669</v>
      </c>
      <c r="S24" s="57">
        <f t="shared" si="11"/>
        <v>76.60803779182605</v>
      </c>
      <c r="T24" s="57">
        <f t="shared" si="12"/>
        <v>70.100710814349952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24466.312760024397</v>
      </c>
      <c r="F25" s="55">
        <v>27714.639449466798</v>
      </c>
      <c r="G25" s="56">
        <f t="shared" si="4"/>
        <v>52180.952209491195</v>
      </c>
      <c r="H25" s="55">
        <v>220</v>
      </c>
      <c r="I25" s="55">
        <v>199</v>
      </c>
      <c r="J25" s="56">
        <f t="shared" si="5"/>
        <v>419</v>
      </c>
      <c r="K25" s="55">
        <v>180</v>
      </c>
      <c r="L25" s="55">
        <v>158</v>
      </c>
      <c r="M25" s="56">
        <f t="shared" si="6"/>
        <v>338</v>
      </c>
      <c r="N25" s="32">
        <f t="shared" si="13"/>
        <v>0.26547648394123696</v>
      </c>
      <c r="O25" s="32">
        <f t="shared" si="0"/>
        <v>0.33729236989420208</v>
      </c>
      <c r="P25" s="33">
        <f t="shared" si="1"/>
        <v>0.2993262826940663</v>
      </c>
      <c r="Q25" s="41"/>
      <c r="R25" s="57">
        <f t="shared" si="10"/>
        <v>61.165781900060992</v>
      </c>
      <c r="S25" s="57">
        <f t="shared" si="11"/>
        <v>77.632043275817367</v>
      </c>
      <c r="T25" s="57">
        <f t="shared" si="12"/>
        <v>68.931244662471855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23374.921025835916</v>
      </c>
      <c r="F26" s="55">
        <v>25803.261916268835</v>
      </c>
      <c r="G26" s="56">
        <f t="shared" si="4"/>
        <v>49178.182942104751</v>
      </c>
      <c r="H26" s="55">
        <v>220</v>
      </c>
      <c r="I26" s="55">
        <v>209</v>
      </c>
      <c r="J26" s="56">
        <f t="shared" si="5"/>
        <v>429</v>
      </c>
      <c r="K26" s="55">
        <v>175</v>
      </c>
      <c r="L26" s="55">
        <v>158</v>
      </c>
      <c r="M26" s="56">
        <f t="shared" si="6"/>
        <v>333</v>
      </c>
      <c r="N26" s="32">
        <f t="shared" si="13"/>
        <v>0.25709328009058419</v>
      </c>
      <c r="O26" s="32">
        <f t="shared" si="0"/>
        <v>0.3059868835531358</v>
      </c>
      <c r="P26" s="33">
        <f t="shared" si="1"/>
        <v>0.2806205088908561</v>
      </c>
      <c r="Q26" s="41"/>
      <c r="R26" s="57">
        <f t="shared" si="10"/>
        <v>59.1770152552808</v>
      </c>
      <c r="S26" s="57">
        <f t="shared" si="11"/>
        <v>70.308615575664405</v>
      </c>
      <c r="T26" s="57">
        <f t="shared" si="12"/>
        <v>64.538297824284456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19947.372971870653</v>
      </c>
      <c r="F27" s="55">
        <v>24035.01612934922</v>
      </c>
      <c r="G27" s="56">
        <f t="shared" si="4"/>
        <v>43982.389101219873</v>
      </c>
      <c r="H27" s="55">
        <v>220</v>
      </c>
      <c r="I27" s="55">
        <v>205</v>
      </c>
      <c r="J27" s="56">
        <f t="shared" si="5"/>
        <v>425</v>
      </c>
      <c r="K27" s="55">
        <v>165</v>
      </c>
      <c r="L27" s="55">
        <v>159</v>
      </c>
      <c r="M27" s="56">
        <f t="shared" si="6"/>
        <v>324</v>
      </c>
      <c r="N27" s="32">
        <f t="shared" si="13"/>
        <v>0.22554695807180747</v>
      </c>
      <c r="O27" s="32">
        <f t="shared" si="0"/>
        <v>0.28711554053599508</v>
      </c>
      <c r="P27" s="33">
        <f t="shared" si="1"/>
        <v>0.25548578640515285</v>
      </c>
      <c r="Q27" s="41"/>
      <c r="R27" s="57">
        <f t="shared" si="10"/>
        <v>51.811358368495199</v>
      </c>
      <c r="S27" s="57">
        <f t="shared" si="11"/>
        <v>66.030264091618733</v>
      </c>
      <c r="T27" s="57">
        <f t="shared" si="12"/>
        <v>58.721480775994493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7745.785924536618</v>
      </c>
      <c r="F28" s="55">
        <v>8132.865948760611</v>
      </c>
      <c r="G28" s="56">
        <f t="shared" si="4"/>
        <v>15878.651873297229</v>
      </c>
      <c r="H28" s="55">
        <v>121</v>
      </c>
      <c r="I28" s="55">
        <v>119</v>
      </c>
      <c r="J28" s="56">
        <f t="shared" si="5"/>
        <v>240</v>
      </c>
      <c r="K28" s="55">
        <v>0</v>
      </c>
      <c r="L28" s="55">
        <v>0</v>
      </c>
      <c r="M28" s="56">
        <f t="shared" si="6"/>
        <v>0</v>
      </c>
      <c r="N28" s="32">
        <f t="shared" si="13"/>
        <v>0.2963646282727509</v>
      </c>
      <c r="O28" s="32">
        <f t="shared" si="0"/>
        <v>0.31640468210242029</v>
      </c>
      <c r="P28" s="33">
        <f t="shared" si="1"/>
        <v>0.3063011549632953</v>
      </c>
      <c r="Q28" s="41"/>
      <c r="R28" s="57">
        <f t="shared" si="10"/>
        <v>64.014759706914205</v>
      </c>
      <c r="S28" s="57">
        <f t="shared" si="11"/>
        <v>68.343411334122777</v>
      </c>
      <c r="T28" s="57">
        <f t="shared" si="12"/>
        <v>66.161049472071781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7934.0027489247896</v>
      </c>
      <c r="F29" s="55">
        <v>7722.883399798493</v>
      </c>
      <c r="G29" s="56">
        <f t="shared" si="4"/>
        <v>15656.886148723283</v>
      </c>
      <c r="H29" s="55">
        <v>120</v>
      </c>
      <c r="I29" s="55">
        <v>119</v>
      </c>
      <c r="J29" s="56">
        <f t="shared" si="5"/>
        <v>239</v>
      </c>
      <c r="K29" s="55">
        <v>0</v>
      </c>
      <c r="L29" s="55">
        <v>0</v>
      </c>
      <c r="M29" s="56">
        <f t="shared" si="6"/>
        <v>0</v>
      </c>
      <c r="N29" s="32">
        <f t="shared" si="13"/>
        <v>0.30609578506654278</v>
      </c>
      <c r="O29" s="32">
        <f t="shared" si="0"/>
        <v>0.30045453625110852</v>
      </c>
      <c r="P29" s="33">
        <f t="shared" si="1"/>
        <v>0.30328696243459013</v>
      </c>
      <c r="Q29" s="41"/>
      <c r="R29" s="57">
        <f t="shared" si="10"/>
        <v>66.11668957437324</v>
      </c>
      <c r="S29" s="57">
        <f t="shared" si="11"/>
        <v>64.898179830239442</v>
      </c>
      <c r="T29" s="57">
        <f t="shared" si="12"/>
        <v>65.509983885871478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7912.9551596956644</v>
      </c>
      <c r="F30" s="55">
        <v>7681.7307061974552</v>
      </c>
      <c r="G30" s="56">
        <f t="shared" si="4"/>
        <v>15594.68586589312</v>
      </c>
      <c r="H30" s="55">
        <v>116</v>
      </c>
      <c r="I30" s="55">
        <v>119</v>
      </c>
      <c r="J30" s="56">
        <f t="shared" si="5"/>
        <v>235</v>
      </c>
      <c r="K30" s="55">
        <v>0</v>
      </c>
      <c r="L30" s="55">
        <v>0</v>
      </c>
      <c r="M30" s="56">
        <f t="shared" si="6"/>
        <v>0</v>
      </c>
      <c r="N30" s="32">
        <f t="shared" si="13"/>
        <v>0.31581079021773883</v>
      </c>
      <c r="O30" s="32">
        <f t="shared" si="0"/>
        <v>0.29885351331300403</v>
      </c>
      <c r="P30" s="33">
        <f t="shared" si="1"/>
        <v>0.30722391382768161</v>
      </c>
      <c r="Q30" s="41"/>
      <c r="R30" s="57">
        <f t="shared" si="10"/>
        <v>68.215130687031589</v>
      </c>
      <c r="S30" s="57">
        <f t="shared" si="11"/>
        <v>64.552358875608874</v>
      </c>
      <c r="T30" s="57">
        <f t="shared" si="12"/>
        <v>66.360365386779236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7362.2880008026841</v>
      </c>
      <c r="F31" s="55">
        <v>6955.8931821722072</v>
      </c>
      <c r="G31" s="56">
        <f t="shared" si="4"/>
        <v>14318.181182974891</v>
      </c>
      <c r="H31" s="55">
        <v>113</v>
      </c>
      <c r="I31" s="55">
        <v>119</v>
      </c>
      <c r="J31" s="56">
        <f t="shared" si="5"/>
        <v>232</v>
      </c>
      <c r="K31" s="55">
        <v>0</v>
      </c>
      <c r="L31" s="55">
        <v>0</v>
      </c>
      <c r="M31" s="56">
        <f t="shared" si="6"/>
        <v>0</v>
      </c>
      <c r="N31" s="32">
        <f t="shared" si="13"/>
        <v>0.30163421832197163</v>
      </c>
      <c r="O31" s="32">
        <f t="shared" si="0"/>
        <v>0.270615203165741</v>
      </c>
      <c r="P31" s="33">
        <f t="shared" si="1"/>
        <v>0.28572360278924991</v>
      </c>
      <c r="Q31" s="41"/>
      <c r="R31" s="57">
        <f t="shared" si="10"/>
        <v>65.152991157545884</v>
      </c>
      <c r="S31" s="57">
        <f t="shared" si="11"/>
        <v>58.452883883800062</v>
      </c>
      <c r="T31" s="57">
        <f t="shared" si="12"/>
        <v>61.716298202477979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7067.2669212925184</v>
      </c>
      <c r="F32" s="55">
        <v>6674.971589623281</v>
      </c>
      <c r="G32" s="56">
        <f t="shared" si="4"/>
        <v>13742.238510915799</v>
      </c>
      <c r="H32" s="55">
        <v>121</v>
      </c>
      <c r="I32" s="55">
        <v>118</v>
      </c>
      <c r="J32" s="56">
        <f t="shared" si="5"/>
        <v>239</v>
      </c>
      <c r="K32" s="55">
        <v>0</v>
      </c>
      <c r="L32" s="55">
        <v>0</v>
      </c>
      <c r="M32" s="56">
        <f t="shared" si="6"/>
        <v>0</v>
      </c>
      <c r="N32" s="32">
        <f t="shared" si="13"/>
        <v>0.27040353999435712</v>
      </c>
      <c r="O32" s="32">
        <f t="shared" si="0"/>
        <v>0.26188683261233842</v>
      </c>
      <c r="P32" s="33">
        <f t="shared" si="1"/>
        <v>0.26619863844172864</v>
      </c>
      <c r="Q32" s="41"/>
      <c r="R32" s="57">
        <f t="shared" si="10"/>
        <v>58.407164638781147</v>
      </c>
      <c r="S32" s="57">
        <f t="shared" si="11"/>
        <v>56.567555844265094</v>
      </c>
      <c r="T32" s="57">
        <f t="shared" si="12"/>
        <v>57.49890590341338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5244.0196217615739</v>
      </c>
      <c r="F33" s="55">
        <v>5111.2876077517976</v>
      </c>
      <c r="G33" s="56">
        <f t="shared" si="4"/>
        <v>10355.307229513372</v>
      </c>
      <c r="H33" s="55">
        <v>121</v>
      </c>
      <c r="I33" s="55">
        <v>119</v>
      </c>
      <c r="J33" s="56">
        <f t="shared" si="5"/>
        <v>240</v>
      </c>
      <c r="K33" s="55">
        <v>0</v>
      </c>
      <c r="L33" s="55">
        <v>0</v>
      </c>
      <c r="M33" s="56">
        <f t="shared" si="6"/>
        <v>0</v>
      </c>
      <c r="N33" s="32">
        <f t="shared" si="13"/>
        <v>0.20064354230798798</v>
      </c>
      <c r="O33" s="32">
        <f t="shared" si="0"/>
        <v>0.19885183659165101</v>
      </c>
      <c r="P33" s="33">
        <f t="shared" si="1"/>
        <v>0.19975515489030424</v>
      </c>
      <c r="Q33" s="41"/>
      <c r="R33" s="57">
        <f t="shared" si="10"/>
        <v>43.339005138525401</v>
      </c>
      <c r="S33" s="57">
        <f t="shared" si="11"/>
        <v>42.951996703796617</v>
      </c>
      <c r="T33" s="57">
        <f t="shared" si="12"/>
        <v>43.147113456305718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2564.8605856534873</v>
      </c>
      <c r="F34" s="55">
        <v>2691.9884199845119</v>
      </c>
      <c r="G34" s="56">
        <f t="shared" si="4"/>
        <v>5256.8490056379997</v>
      </c>
      <c r="H34" s="55">
        <v>121</v>
      </c>
      <c r="I34" s="55">
        <v>119</v>
      </c>
      <c r="J34" s="56">
        <f t="shared" si="5"/>
        <v>240</v>
      </c>
      <c r="K34" s="55">
        <v>0</v>
      </c>
      <c r="L34" s="55">
        <v>0</v>
      </c>
      <c r="M34" s="56">
        <f t="shared" si="6"/>
        <v>0</v>
      </c>
      <c r="N34" s="32">
        <f t="shared" si="13"/>
        <v>9.8135161679426361E-2</v>
      </c>
      <c r="O34" s="32">
        <f t="shared" si="0"/>
        <v>0.10473033068722813</v>
      </c>
      <c r="P34" s="33">
        <f t="shared" si="1"/>
        <v>0.10140526631246141</v>
      </c>
      <c r="Q34" s="41"/>
      <c r="R34" s="57">
        <f t="shared" si="10"/>
        <v>21.197194922756093</v>
      </c>
      <c r="S34" s="57">
        <f t="shared" si="11"/>
        <v>22.621751428441275</v>
      </c>
      <c r="T34" s="57">
        <f t="shared" si="12"/>
        <v>21.903537523491664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1199.2846804741755</v>
      </c>
      <c r="F35" s="55">
        <v>1515.5685515281955</v>
      </c>
      <c r="G35" s="56">
        <f t="shared" si="4"/>
        <v>2714.853232002371</v>
      </c>
      <c r="H35" s="55">
        <v>120</v>
      </c>
      <c r="I35" s="55">
        <v>119</v>
      </c>
      <c r="J35" s="56">
        <f t="shared" si="5"/>
        <v>239</v>
      </c>
      <c r="K35" s="55">
        <v>0</v>
      </c>
      <c r="L35" s="55">
        <v>0</v>
      </c>
      <c r="M35" s="56">
        <f t="shared" si="6"/>
        <v>0</v>
      </c>
      <c r="N35" s="32">
        <f t="shared" si="13"/>
        <v>4.6268699092367881E-2</v>
      </c>
      <c r="O35" s="32">
        <f t="shared" si="0"/>
        <v>5.896236194865373E-2</v>
      </c>
      <c r="P35" s="33">
        <f t="shared" si="1"/>
        <v>5.2588974740476732E-2</v>
      </c>
      <c r="Q35" s="41"/>
      <c r="R35" s="57">
        <f t="shared" si="10"/>
        <v>9.9940390039514622</v>
      </c>
      <c r="S35" s="57">
        <f t="shared" si="11"/>
        <v>12.735870180909206</v>
      </c>
      <c r="T35" s="57">
        <f t="shared" si="12"/>
        <v>11.359218543942974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59">
        <v>708.96</v>
      </c>
      <c r="E36" s="66">
        <v>244.59568325944539</v>
      </c>
      <c r="F36" s="60">
        <v>317.99999999999994</v>
      </c>
      <c r="G36" s="61">
        <f t="shared" si="4"/>
        <v>562.59568325944531</v>
      </c>
      <c r="H36" s="60">
        <v>122</v>
      </c>
      <c r="I36" s="60">
        <v>138</v>
      </c>
      <c r="J36" s="61">
        <f t="shared" si="5"/>
        <v>260</v>
      </c>
      <c r="K36" s="60">
        <v>0</v>
      </c>
      <c r="L36" s="60">
        <v>0</v>
      </c>
      <c r="M36" s="61">
        <f t="shared" si="6"/>
        <v>0</v>
      </c>
      <c r="N36" s="34">
        <f t="shared" si="13"/>
        <v>9.2818641188314125E-3</v>
      </c>
      <c r="O36" s="34">
        <f t="shared" si="0"/>
        <v>1.0668276972624798E-2</v>
      </c>
      <c r="P36" s="35">
        <f t="shared" si="1"/>
        <v>1.00177294027679E-2</v>
      </c>
      <c r="Q36" s="41"/>
      <c r="R36" s="57">
        <f t="shared" si="10"/>
        <v>2.0048826496675853</v>
      </c>
      <c r="S36" s="57">
        <f t="shared" si="11"/>
        <v>2.3043478260869561</v>
      </c>
      <c r="T36" s="57">
        <f t="shared" si="12"/>
        <v>2.1638295509978667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65">
        <v>7677.9664995715266</v>
      </c>
      <c r="F37" s="63">
        <v>9146.955893579845</v>
      </c>
      <c r="G37" s="64">
        <f t="shared" si="4"/>
        <v>16824.92239315137</v>
      </c>
      <c r="H37" s="63">
        <v>100</v>
      </c>
      <c r="I37" s="63">
        <v>100</v>
      </c>
      <c r="J37" s="64">
        <f t="shared" si="5"/>
        <v>200</v>
      </c>
      <c r="K37" s="63">
        <v>99</v>
      </c>
      <c r="L37" s="63">
        <v>78</v>
      </c>
      <c r="M37" s="64">
        <f t="shared" si="6"/>
        <v>177</v>
      </c>
      <c r="N37" s="30">
        <f t="shared" si="13"/>
        <v>0.16636259532786285</v>
      </c>
      <c r="O37" s="30">
        <f t="shared" si="0"/>
        <v>0.22340161912807358</v>
      </c>
      <c r="P37" s="31">
        <f t="shared" si="1"/>
        <v>0.19317675201101508</v>
      </c>
      <c r="Q37" s="41"/>
      <c r="R37" s="57">
        <f t="shared" si="10"/>
        <v>38.582746229002645</v>
      </c>
      <c r="S37" s="57">
        <f t="shared" si="11"/>
        <v>51.387392660560927</v>
      </c>
      <c r="T37" s="57">
        <f t="shared" si="12"/>
        <v>44.628441361144219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4">
        <v>7392.6302293023136</v>
      </c>
      <c r="F38" s="55">
        <v>8845.829744543129</v>
      </c>
      <c r="G38" s="56">
        <f t="shared" si="4"/>
        <v>16238.459973845442</v>
      </c>
      <c r="H38" s="55">
        <v>100</v>
      </c>
      <c r="I38" s="55">
        <v>100</v>
      </c>
      <c r="J38" s="56">
        <f t="shared" si="5"/>
        <v>200</v>
      </c>
      <c r="K38" s="55">
        <v>98</v>
      </c>
      <c r="L38" s="55">
        <v>78</v>
      </c>
      <c r="M38" s="56">
        <f t="shared" si="6"/>
        <v>176</v>
      </c>
      <c r="N38" s="32">
        <f t="shared" si="13"/>
        <v>0.16104544765820655</v>
      </c>
      <c r="O38" s="32">
        <f t="shared" si="0"/>
        <v>0.21604703362014285</v>
      </c>
      <c r="P38" s="33">
        <f t="shared" si="1"/>
        <v>0.18697563529206707</v>
      </c>
      <c r="Q38" s="41"/>
      <c r="R38" s="57">
        <f t="shared" si="10"/>
        <v>37.336516309607646</v>
      </c>
      <c r="S38" s="57">
        <f t="shared" si="11"/>
        <v>49.695672722152409</v>
      </c>
      <c r="T38" s="57">
        <f t="shared" si="12"/>
        <v>43.187393547461284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4">
        <v>7160.6987795159303</v>
      </c>
      <c r="F39" s="55">
        <v>8629.9110617451024</v>
      </c>
      <c r="G39" s="56">
        <f t="shared" si="4"/>
        <v>15790.609841261034</v>
      </c>
      <c r="H39" s="55">
        <v>100</v>
      </c>
      <c r="I39" s="55">
        <v>98</v>
      </c>
      <c r="J39" s="56">
        <f t="shared" si="5"/>
        <v>198</v>
      </c>
      <c r="K39" s="55">
        <v>101</v>
      </c>
      <c r="L39" s="55">
        <v>91</v>
      </c>
      <c r="M39" s="56">
        <f t="shared" si="6"/>
        <v>192</v>
      </c>
      <c r="N39" s="32">
        <f t="shared" si="13"/>
        <v>0.15350494725424305</v>
      </c>
      <c r="O39" s="32">
        <f t="shared" si="0"/>
        <v>0.19731825182332866</v>
      </c>
      <c r="P39" s="33">
        <f t="shared" si="1"/>
        <v>0.17470580900669402</v>
      </c>
      <c r="Q39" s="41"/>
      <c r="R39" s="57">
        <f t="shared" si="10"/>
        <v>35.62536706226831</v>
      </c>
      <c r="S39" s="57">
        <f t="shared" si="11"/>
        <v>45.660905088598426</v>
      </c>
      <c r="T39" s="57">
        <f t="shared" si="12"/>
        <v>40.488743182720597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4">
        <v>7025.4322435907297</v>
      </c>
      <c r="F40" s="55">
        <v>8501.9047593602409</v>
      </c>
      <c r="G40" s="56">
        <f t="shared" si="4"/>
        <v>15527.337002950972</v>
      </c>
      <c r="H40" s="55">
        <v>102</v>
      </c>
      <c r="I40" s="55">
        <v>98</v>
      </c>
      <c r="J40" s="56">
        <f t="shared" si="5"/>
        <v>200</v>
      </c>
      <c r="K40" s="55">
        <v>100</v>
      </c>
      <c r="L40" s="55">
        <v>96</v>
      </c>
      <c r="M40" s="56">
        <f t="shared" si="6"/>
        <v>196</v>
      </c>
      <c r="N40" s="32">
        <f t="shared" si="13"/>
        <v>0.15001350024749593</v>
      </c>
      <c r="O40" s="32">
        <f t="shared" si="0"/>
        <v>0.1890320339594504</v>
      </c>
      <c r="P40" s="33">
        <f t="shared" si="1"/>
        <v>0.16912836575190585</v>
      </c>
      <c r="Q40" s="41"/>
      <c r="R40" s="57">
        <f t="shared" si="10"/>
        <v>34.779367542528362</v>
      </c>
      <c r="S40" s="57">
        <f t="shared" si="11"/>
        <v>43.824251336908461</v>
      </c>
      <c r="T40" s="57">
        <f t="shared" si="12"/>
        <v>39.210446977148919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4">
        <v>6975.203618934941</v>
      </c>
      <c r="F41" s="55">
        <v>8350.9102003462103</v>
      </c>
      <c r="G41" s="56">
        <f t="shared" si="4"/>
        <v>15326.113819281152</v>
      </c>
      <c r="H41" s="55">
        <v>102</v>
      </c>
      <c r="I41" s="55">
        <v>98</v>
      </c>
      <c r="J41" s="56">
        <f t="shared" si="5"/>
        <v>200</v>
      </c>
      <c r="K41" s="55">
        <v>100</v>
      </c>
      <c r="L41" s="55">
        <v>98</v>
      </c>
      <c r="M41" s="56">
        <f t="shared" si="6"/>
        <v>198</v>
      </c>
      <c r="N41" s="32">
        <f t="shared" si="13"/>
        <v>0.14894097238928383</v>
      </c>
      <c r="O41" s="32">
        <f t="shared" si="0"/>
        <v>0.18364950299846522</v>
      </c>
      <c r="P41" s="33">
        <f t="shared" si="1"/>
        <v>0.16603954129053078</v>
      </c>
      <c r="Q41" s="41"/>
      <c r="R41" s="57">
        <f t="shared" si="10"/>
        <v>34.530710984826442</v>
      </c>
      <c r="S41" s="57">
        <f t="shared" si="11"/>
        <v>42.606684695643928</v>
      </c>
      <c r="T41" s="57">
        <f t="shared" si="12"/>
        <v>38.507823666535558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4">
        <v>5026.0380810175029</v>
      </c>
      <c r="F42" s="55">
        <v>5262.893705751364</v>
      </c>
      <c r="G42" s="56">
        <f t="shared" si="4"/>
        <v>10288.931786768866</v>
      </c>
      <c r="H42" s="55">
        <v>0</v>
      </c>
      <c r="I42" s="55">
        <v>0</v>
      </c>
      <c r="J42" s="56">
        <f t="shared" si="5"/>
        <v>0</v>
      </c>
      <c r="K42" s="55">
        <v>100</v>
      </c>
      <c r="L42" s="55">
        <v>97</v>
      </c>
      <c r="M42" s="56">
        <f t="shared" si="6"/>
        <v>197</v>
      </c>
      <c r="N42" s="32">
        <f t="shared" si="13"/>
        <v>0.20266282584747997</v>
      </c>
      <c r="O42" s="32">
        <f t="shared" si="0"/>
        <v>0.21877675863615581</v>
      </c>
      <c r="P42" s="33">
        <f t="shared" si="1"/>
        <v>0.21059709732210713</v>
      </c>
      <c r="Q42" s="41"/>
      <c r="R42" s="57">
        <f t="shared" si="10"/>
        <v>50.260380810175029</v>
      </c>
      <c r="S42" s="57">
        <f t="shared" si="11"/>
        <v>54.256636141766641</v>
      </c>
      <c r="T42" s="57">
        <f t="shared" si="12"/>
        <v>52.228080135882571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4">
        <v>4586.9741102474318</v>
      </c>
      <c r="F43" s="55">
        <v>4561.5772002194053</v>
      </c>
      <c r="G43" s="56">
        <f t="shared" si="4"/>
        <v>9148.5513104668371</v>
      </c>
      <c r="H43" s="55">
        <v>0</v>
      </c>
      <c r="I43" s="55">
        <v>0</v>
      </c>
      <c r="J43" s="56">
        <f t="shared" si="5"/>
        <v>0</v>
      </c>
      <c r="K43" s="55">
        <v>101</v>
      </c>
      <c r="L43" s="55">
        <v>97</v>
      </c>
      <c r="M43" s="56">
        <f t="shared" si="6"/>
        <v>198</v>
      </c>
      <c r="N43" s="32">
        <f t="shared" si="13"/>
        <v>0.18312735987892972</v>
      </c>
      <c r="O43" s="32">
        <f t="shared" si="0"/>
        <v>0.18962326239688249</v>
      </c>
      <c r="P43" s="33">
        <f t="shared" si="1"/>
        <v>0.18630969596095709</v>
      </c>
      <c r="Q43" s="41"/>
      <c r="R43" s="57">
        <f t="shared" si="10"/>
        <v>45.415585249974569</v>
      </c>
      <c r="S43" s="57">
        <f t="shared" si="11"/>
        <v>47.02656907442686</v>
      </c>
      <c r="T43" s="57">
        <f t="shared" si="12"/>
        <v>46.204804598317359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4">
        <v>4378.0415712457698</v>
      </c>
      <c r="F44" s="55">
        <v>4327.333908855725</v>
      </c>
      <c r="G44" s="56">
        <f t="shared" si="4"/>
        <v>8705.3754801014948</v>
      </c>
      <c r="H44" s="55">
        <v>0</v>
      </c>
      <c r="I44" s="55">
        <v>0</v>
      </c>
      <c r="J44" s="56">
        <f t="shared" si="5"/>
        <v>0</v>
      </c>
      <c r="K44" s="55">
        <v>101</v>
      </c>
      <c r="L44" s="55">
        <v>97</v>
      </c>
      <c r="M44" s="56">
        <f t="shared" si="6"/>
        <v>198</v>
      </c>
      <c r="N44" s="32">
        <f t="shared" si="13"/>
        <v>0.17478607358854079</v>
      </c>
      <c r="O44" s="32">
        <f t="shared" si="0"/>
        <v>0.17988584589523299</v>
      </c>
      <c r="P44" s="33">
        <f t="shared" si="1"/>
        <v>0.17728444689030415</v>
      </c>
      <c r="Q44" s="41"/>
      <c r="R44" s="57">
        <f t="shared" si="10"/>
        <v>43.346946249958116</v>
      </c>
      <c r="S44" s="57">
        <f t="shared" si="11"/>
        <v>44.611689782017784</v>
      </c>
      <c r="T44" s="57">
        <f t="shared" si="12"/>
        <v>43.966542828795426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4">
        <v>4285.2052154051407</v>
      </c>
      <c r="F45" s="55">
        <v>4169.5591863764666</v>
      </c>
      <c r="G45" s="56">
        <f t="shared" si="4"/>
        <v>8454.7644017816074</v>
      </c>
      <c r="H45" s="55">
        <v>0</v>
      </c>
      <c r="I45" s="55">
        <v>0</v>
      </c>
      <c r="J45" s="56">
        <f t="shared" si="5"/>
        <v>0</v>
      </c>
      <c r="K45" s="55">
        <v>101</v>
      </c>
      <c r="L45" s="55">
        <v>97</v>
      </c>
      <c r="M45" s="56">
        <f t="shared" si="6"/>
        <v>198</v>
      </c>
      <c r="N45" s="32">
        <f t="shared" si="13"/>
        <v>0.17107973552399955</v>
      </c>
      <c r="O45" s="32">
        <f t="shared" si="0"/>
        <v>0.17332720262622492</v>
      </c>
      <c r="P45" s="33">
        <f t="shared" si="1"/>
        <v>0.17218076738721097</v>
      </c>
      <c r="Q45" s="41"/>
      <c r="R45" s="57">
        <f t="shared" si="10"/>
        <v>42.427774409951887</v>
      </c>
      <c r="S45" s="57">
        <f t="shared" si="11"/>
        <v>42.985146251303782</v>
      </c>
      <c r="T45" s="57">
        <f t="shared" si="12"/>
        <v>42.700830312028323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4">
        <v>4263.3671266296506</v>
      </c>
      <c r="F46" s="55">
        <v>4129.2444098824026</v>
      </c>
      <c r="G46" s="56">
        <f t="shared" si="4"/>
        <v>8392.6115365120531</v>
      </c>
      <c r="H46" s="55">
        <v>0</v>
      </c>
      <c r="I46" s="55">
        <v>0</v>
      </c>
      <c r="J46" s="56">
        <f t="shared" si="5"/>
        <v>0</v>
      </c>
      <c r="K46" s="55">
        <v>101</v>
      </c>
      <c r="L46" s="55">
        <v>101</v>
      </c>
      <c r="M46" s="56">
        <f t="shared" si="6"/>
        <v>202</v>
      </c>
      <c r="N46" s="32">
        <f t="shared" si="13"/>
        <v>0.17020788592421154</v>
      </c>
      <c r="O46" s="32">
        <f t="shared" si="0"/>
        <v>0.16485325813966795</v>
      </c>
      <c r="P46" s="33">
        <f t="shared" si="1"/>
        <v>0.16753057203193975</v>
      </c>
      <c r="Q46" s="41"/>
      <c r="R46" s="57">
        <f t="shared" si="10"/>
        <v>42.211555709204461</v>
      </c>
      <c r="S46" s="57">
        <f t="shared" si="11"/>
        <v>40.883608018637652</v>
      </c>
      <c r="T46" s="57">
        <f t="shared" si="12"/>
        <v>41.547581863921053</v>
      </c>
    </row>
    <row r="47" spans="2:20" x14ac:dyDescent="0.25">
      <c r="B47" s="52" t="str">
        <f>'Média Mensal'!B47</f>
        <v>Modivas Centro</v>
      </c>
      <c r="C47" s="52" t="s">
        <v>105</v>
      </c>
      <c r="D47" s="53">
        <v>852.51</v>
      </c>
      <c r="E47" s="54">
        <v>4289.3129263276323</v>
      </c>
      <c r="F47" s="55">
        <v>4076.4054940160509</v>
      </c>
      <c r="G47" s="56">
        <f t="shared" si="4"/>
        <v>8365.7184203436827</v>
      </c>
      <c r="H47" s="55">
        <v>0</v>
      </c>
      <c r="I47" s="55">
        <v>0</v>
      </c>
      <c r="J47" s="56">
        <f t="shared" si="5"/>
        <v>0</v>
      </c>
      <c r="K47" s="55">
        <v>100</v>
      </c>
      <c r="L47" s="55">
        <v>107</v>
      </c>
      <c r="M47" s="56">
        <f t="shared" si="6"/>
        <v>207</v>
      </c>
      <c r="N47" s="32">
        <f t="shared" si="13"/>
        <v>0.17295616638417871</v>
      </c>
      <c r="O47" s="32">
        <f t="shared" si="0"/>
        <v>0.15361793390172035</v>
      </c>
      <c r="P47" s="33">
        <f t="shared" si="1"/>
        <v>0.16296007519759395</v>
      </c>
      <c r="Q47" s="41"/>
      <c r="R47" s="57">
        <f t="shared" si="10"/>
        <v>42.893129263276322</v>
      </c>
      <c r="S47" s="57">
        <f t="shared" si="11"/>
        <v>38.097247607626642</v>
      </c>
      <c r="T47" s="57">
        <f t="shared" si="12"/>
        <v>40.4140986490033</v>
      </c>
    </row>
    <row r="48" spans="2:20" x14ac:dyDescent="0.25">
      <c r="B48" s="52" t="s">
        <v>105</v>
      </c>
      <c r="C48" s="52" t="str">
        <f>'Média Mensal'!C48</f>
        <v>Mindelo</v>
      </c>
      <c r="D48" s="53">
        <v>1834.12</v>
      </c>
      <c r="E48" s="54">
        <v>3713.7841261760032</v>
      </c>
      <c r="F48" s="55">
        <v>3756.230202484549</v>
      </c>
      <c r="G48" s="56">
        <f t="shared" si="4"/>
        <v>7470.0143286605526</v>
      </c>
      <c r="H48" s="55">
        <v>0</v>
      </c>
      <c r="I48" s="55">
        <v>0</v>
      </c>
      <c r="J48" s="56">
        <f t="shared" ref="J48:J58" si="14">+H48+I48</f>
        <v>0</v>
      </c>
      <c r="K48" s="55">
        <v>100</v>
      </c>
      <c r="L48" s="55">
        <v>98</v>
      </c>
      <c r="M48" s="56">
        <f t="shared" ref="M48:M58" si="15">+K48+L48</f>
        <v>198</v>
      </c>
      <c r="N48" s="32">
        <f t="shared" ref="N48" si="16">+E48/(H48*216+K48*248)</f>
        <v>0.14974935992645175</v>
      </c>
      <c r="O48" s="32">
        <f t="shared" ref="O48" si="17">+F48/(I48*216+L48*248)</f>
        <v>0.15455193394027933</v>
      </c>
      <c r="P48" s="33">
        <f t="shared" ref="P48" si="18">+G48/(J48*216+M48*248)</f>
        <v>0.1521263915090533</v>
      </c>
      <c r="Q48" s="41"/>
      <c r="R48" s="57">
        <f t="shared" ref="R48" si="19">+E48/(H48+K48)</f>
        <v>37.13784126176003</v>
      </c>
      <c r="S48" s="57">
        <f t="shared" ref="S48" si="20">+F48/(I48+L48)</f>
        <v>38.328879617189273</v>
      </c>
      <c r="T48" s="57">
        <f t="shared" ref="T48" si="21">+G48/(J48+M48)</f>
        <v>37.727345094245216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4">
        <v>3655.9533806766258</v>
      </c>
      <c r="F49" s="55">
        <v>3683.9736067959589</v>
      </c>
      <c r="G49" s="56">
        <f t="shared" si="4"/>
        <v>7339.9269874725851</v>
      </c>
      <c r="H49" s="55">
        <v>0</v>
      </c>
      <c r="I49" s="55">
        <v>0</v>
      </c>
      <c r="J49" s="56">
        <f t="shared" si="14"/>
        <v>0</v>
      </c>
      <c r="K49" s="55">
        <v>99</v>
      </c>
      <c r="L49" s="55">
        <v>98</v>
      </c>
      <c r="M49" s="56">
        <f t="shared" si="15"/>
        <v>197</v>
      </c>
      <c r="N49" s="32">
        <f t="shared" si="13"/>
        <v>0.14890654043159929</v>
      </c>
      <c r="O49" s="32">
        <f t="shared" si="0"/>
        <v>0.15157890087211812</v>
      </c>
      <c r="P49" s="33">
        <f t="shared" si="1"/>
        <v>0.15023593801114674</v>
      </c>
      <c r="Q49" s="41"/>
      <c r="R49" s="57">
        <f t="shared" si="10"/>
        <v>36.928822027036624</v>
      </c>
      <c r="S49" s="57">
        <f t="shared" si="11"/>
        <v>37.591567416285294</v>
      </c>
      <c r="T49" s="57">
        <f t="shared" si="12"/>
        <v>37.258512626764393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4">
        <v>3610.8403651543781</v>
      </c>
      <c r="F50" s="55">
        <v>3681.3206379161038</v>
      </c>
      <c r="G50" s="56">
        <f t="shared" si="4"/>
        <v>7292.1610030704815</v>
      </c>
      <c r="H50" s="55">
        <v>0</v>
      </c>
      <c r="I50" s="55">
        <v>0</v>
      </c>
      <c r="J50" s="56">
        <f t="shared" si="14"/>
        <v>0</v>
      </c>
      <c r="K50" s="55">
        <v>97</v>
      </c>
      <c r="L50" s="55">
        <v>98</v>
      </c>
      <c r="M50" s="56">
        <f t="shared" si="15"/>
        <v>195</v>
      </c>
      <c r="N50" s="32">
        <f t="shared" si="13"/>
        <v>0.1501014451760217</v>
      </c>
      <c r="O50" s="32">
        <f t="shared" si="0"/>
        <v>0.15146974316639664</v>
      </c>
      <c r="P50" s="33">
        <f t="shared" si="1"/>
        <v>0.15078910262759473</v>
      </c>
      <c r="Q50" s="41"/>
      <c r="R50" s="57">
        <f t="shared" si="10"/>
        <v>37.225158403653381</v>
      </c>
      <c r="S50" s="57">
        <f t="shared" si="11"/>
        <v>37.564496305266367</v>
      </c>
      <c r="T50" s="57">
        <f t="shared" si="12"/>
        <v>37.395697451643493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4">
        <v>3530.8267213945264</v>
      </c>
      <c r="F51" s="55">
        <v>3573.0416268189902</v>
      </c>
      <c r="G51" s="56">
        <f t="shared" si="4"/>
        <v>7103.8683482135166</v>
      </c>
      <c r="H51" s="55">
        <v>0</v>
      </c>
      <c r="I51" s="55">
        <v>0</v>
      </c>
      <c r="J51" s="56">
        <f t="shared" si="14"/>
        <v>0</v>
      </c>
      <c r="K51" s="55">
        <v>97</v>
      </c>
      <c r="L51" s="55">
        <v>98</v>
      </c>
      <c r="M51" s="56">
        <f t="shared" si="15"/>
        <v>195</v>
      </c>
      <c r="N51" s="32">
        <f t="shared" si="13"/>
        <v>0.14677530434796002</v>
      </c>
      <c r="O51" s="32">
        <f t="shared" si="0"/>
        <v>0.14701455014890513</v>
      </c>
      <c r="P51" s="33">
        <f t="shared" si="1"/>
        <v>0.14689554069920424</v>
      </c>
      <c r="Q51" s="41"/>
      <c r="R51" s="57">
        <f t="shared" si="10"/>
        <v>36.400275478294084</v>
      </c>
      <c r="S51" s="57">
        <f t="shared" si="11"/>
        <v>36.45960843692847</v>
      </c>
      <c r="T51" s="57">
        <f t="shared" si="12"/>
        <v>36.430094093402651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4">
        <v>3555.6054793532899</v>
      </c>
      <c r="F52" s="55">
        <v>3572.8346939528774</v>
      </c>
      <c r="G52" s="56">
        <f t="shared" si="4"/>
        <v>7128.4401733061677</v>
      </c>
      <c r="H52" s="55">
        <v>0</v>
      </c>
      <c r="I52" s="55">
        <v>0</v>
      </c>
      <c r="J52" s="56">
        <f t="shared" si="14"/>
        <v>0</v>
      </c>
      <c r="K52" s="55">
        <v>101</v>
      </c>
      <c r="L52" s="55">
        <v>98</v>
      </c>
      <c r="M52" s="56">
        <f t="shared" si="15"/>
        <v>199</v>
      </c>
      <c r="N52" s="32">
        <f t="shared" si="13"/>
        <v>0.1419516719639608</v>
      </c>
      <c r="O52" s="32">
        <f t="shared" si="0"/>
        <v>0.14700603579463781</v>
      </c>
      <c r="P52" s="33">
        <f t="shared" si="1"/>
        <v>0.14444075565947009</v>
      </c>
      <c r="Q52" s="41"/>
      <c r="R52" s="57">
        <f t="shared" si="10"/>
        <v>35.204014647062273</v>
      </c>
      <c r="S52" s="57">
        <f t="shared" si="11"/>
        <v>36.457496877070177</v>
      </c>
      <c r="T52" s="57">
        <f t="shared" si="12"/>
        <v>35.82130740354858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4">
        <v>3561.599321541833</v>
      </c>
      <c r="F53" s="55">
        <v>3526.8076203371452</v>
      </c>
      <c r="G53" s="56">
        <f t="shared" si="4"/>
        <v>7088.4069418789786</v>
      </c>
      <c r="H53" s="55">
        <v>0</v>
      </c>
      <c r="I53" s="55">
        <v>0</v>
      </c>
      <c r="J53" s="56">
        <f t="shared" si="14"/>
        <v>0</v>
      </c>
      <c r="K53" s="55">
        <v>99</v>
      </c>
      <c r="L53" s="55">
        <v>98</v>
      </c>
      <c r="M53" s="56">
        <f t="shared" si="15"/>
        <v>197</v>
      </c>
      <c r="N53" s="32">
        <f t="shared" si="13"/>
        <v>0.14506351097840636</v>
      </c>
      <c r="O53" s="32">
        <f t="shared" si="0"/>
        <v>0.14511222927654482</v>
      </c>
      <c r="P53" s="33">
        <f t="shared" si="1"/>
        <v>0.1450877464769727</v>
      </c>
      <c r="Q53" s="41"/>
      <c r="R53" s="57">
        <f t="shared" si="10"/>
        <v>35.975750722644776</v>
      </c>
      <c r="S53" s="57">
        <f t="shared" si="11"/>
        <v>35.987832860583111</v>
      </c>
      <c r="T53" s="57">
        <f t="shared" si="12"/>
        <v>35.981761126289229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4">
        <v>3438.0068567951507</v>
      </c>
      <c r="F54" s="55">
        <v>3471.3369775242677</v>
      </c>
      <c r="G54" s="56">
        <f t="shared" si="4"/>
        <v>6909.3438343194184</v>
      </c>
      <c r="H54" s="55">
        <v>0</v>
      </c>
      <c r="I54" s="55">
        <v>0</v>
      </c>
      <c r="J54" s="56">
        <f t="shared" si="14"/>
        <v>0</v>
      </c>
      <c r="K54" s="55">
        <v>99</v>
      </c>
      <c r="L54" s="55">
        <v>98</v>
      </c>
      <c r="M54" s="56">
        <f t="shared" si="15"/>
        <v>197</v>
      </c>
      <c r="N54" s="32">
        <f t="shared" si="13"/>
        <v>0.1400296047896363</v>
      </c>
      <c r="O54" s="32">
        <f t="shared" si="0"/>
        <v>0.14282986247219667</v>
      </c>
      <c r="P54" s="33">
        <f t="shared" si="1"/>
        <v>0.14142262637791506</v>
      </c>
      <c r="Q54" s="41"/>
      <c r="R54" s="57">
        <f t="shared" si="10"/>
        <v>34.727341987829803</v>
      </c>
      <c r="S54" s="57">
        <f t="shared" si="11"/>
        <v>35.421805893104775</v>
      </c>
      <c r="T54" s="57">
        <f t="shared" si="12"/>
        <v>35.072811341722939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4">
        <v>2581.1718888260016</v>
      </c>
      <c r="F55" s="55">
        <v>2713.1897654794898</v>
      </c>
      <c r="G55" s="56">
        <f t="shared" si="4"/>
        <v>5294.3616543054914</v>
      </c>
      <c r="H55" s="55">
        <v>0</v>
      </c>
      <c r="I55" s="55">
        <v>0</v>
      </c>
      <c r="J55" s="56">
        <f t="shared" si="14"/>
        <v>0</v>
      </c>
      <c r="K55" s="55">
        <v>95</v>
      </c>
      <c r="L55" s="55">
        <v>98</v>
      </c>
      <c r="M55" s="56">
        <f t="shared" si="15"/>
        <v>193</v>
      </c>
      <c r="N55" s="32">
        <f t="shared" si="13"/>
        <v>0.10955738068022078</v>
      </c>
      <c r="O55" s="32">
        <f t="shared" si="0"/>
        <v>0.11163552359609487</v>
      </c>
      <c r="P55" s="33">
        <f t="shared" si="1"/>
        <v>0.11061260350797032</v>
      </c>
      <c r="Q55" s="41"/>
      <c r="R55" s="57">
        <f t="shared" si="10"/>
        <v>27.170230408694753</v>
      </c>
      <c r="S55" s="57">
        <f t="shared" si="11"/>
        <v>27.685609851831529</v>
      </c>
      <c r="T55" s="57">
        <f t="shared" si="12"/>
        <v>27.431925669976639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4">
        <v>2519.3702339987603</v>
      </c>
      <c r="F56" s="55">
        <v>2564.2391225588985</v>
      </c>
      <c r="G56" s="56">
        <f t="shared" si="4"/>
        <v>5083.6093565576593</v>
      </c>
      <c r="H56" s="55">
        <v>0</v>
      </c>
      <c r="I56" s="55">
        <v>0</v>
      </c>
      <c r="J56" s="56">
        <f t="shared" si="14"/>
        <v>0</v>
      </c>
      <c r="K56" s="55">
        <v>99</v>
      </c>
      <c r="L56" s="55">
        <v>98</v>
      </c>
      <c r="M56" s="56">
        <f t="shared" si="15"/>
        <v>197</v>
      </c>
      <c r="N56" s="32">
        <f t="shared" si="13"/>
        <v>0.10261364589437766</v>
      </c>
      <c r="O56" s="32">
        <f t="shared" si="0"/>
        <v>0.10550687633965185</v>
      </c>
      <c r="P56" s="33">
        <f t="shared" si="1"/>
        <v>0.10405291789253437</v>
      </c>
      <c r="Q56" s="41"/>
      <c r="R56" s="57">
        <f t="shared" si="10"/>
        <v>25.448184181805662</v>
      </c>
      <c r="S56" s="57">
        <f t="shared" si="11"/>
        <v>26.16570533223366</v>
      </c>
      <c r="T56" s="57">
        <f t="shared" si="12"/>
        <v>25.805123637348526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4">
        <v>2084.8707859371821</v>
      </c>
      <c r="F57" s="55">
        <v>2106.177663151575</v>
      </c>
      <c r="G57" s="56">
        <f t="shared" si="4"/>
        <v>4191.0484490887575</v>
      </c>
      <c r="H57" s="55">
        <v>0</v>
      </c>
      <c r="I57" s="55">
        <v>0</v>
      </c>
      <c r="J57" s="56">
        <f t="shared" si="14"/>
        <v>0</v>
      </c>
      <c r="K57" s="55">
        <v>99</v>
      </c>
      <c r="L57" s="55">
        <v>99</v>
      </c>
      <c r="M57" s="56">
        <f t="shared" si="15"/>
        <v>198</v>
      </c>
      <c r="N57" s="32">
        <f t="shared" si="13"/>
        <v>8.4916535758275583E-2</v>
      </c>
      <c r="O57" s="32">
        <f t="shared" si="0"/>
        <v>8.5784362298451239E-2</v>
      </c>
      <c r="P57" s="33">
        <f t="shared" si="1"/>
        <v>8.5350449028363418E-2</v>
      </c>
      <c r="Q57" s="41"/>
      <c r="R57" s="57">
        <f t="shared" si="10"/>
        <v>21.059300868052343</v>
      </c>
      <c r="S57" s="57">
        <f t="shared" si="11"/>
        <v>21.274521850015908</v>
      </c>
      <c r="T57" s="57">
        <f t="shared" si="12"/>
        <v>21.166911359034128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6">
        <v>1970.0374283233439</v>
      </c>
      <c r="F58" s="60">
        <v>2018.0000000000002</v>
      </c>
      <c r="G58" s="61">
        <f t="shared" si="4"/>
        <v>3988.0374283233441</v>
      </c>
      <c r="H58" s="55">
        <v>0</v>
      </c>
      <c r="I58" s="55">
        <v>0</v>
      </c>
      <c r="J58" s="56">
        <f t="shared" si="14"/>
        <v>0</v>
      </c>
      <c r="K58" s="55">
        <v>99</v>
      </c>
      <c r="L58" s="55">
        <v>99</v>
      </c>
      <c r="M58" s="56">
        <f t="shared" si="15"/>
        <v>198</v>
      </c>
      <c r="N58" s="34">
        <f t="shared" si="13"/>
        <v>8.0239386947024427E-2</v>
      </c>
      <c r="O58" s="34">
        <f t="shared" si="0"/>
        <v>8.2192896709025756E-2</v>
      </c>
      <c r="P58" s="35">
        <f t="shared" si="1"/>
        <v>8.1216141828025099E-2</v>
      </c>
      <c r="Q58" s="41"/>
      <c r="R58" s="57">
        <f t="shared" si="10"/>
        <v>19.899367962862058</v>
      </c>
      <c r="S58" s="57">
        <f t="shared" si="11"/>
        <v>20.383838383838388</v>
      </c>
      <c r="T58" s="57">
        <f t="shared" si="12"/>
        <v>20.141603173350223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65">
        <v>5387.7618996203664</v>
      </c>
      <c r="F59" s="63">
        <v>6803.795625209209</v>
      </c>
      <c r="G59" s="64">
        <f t="shared" si="4"/>
        <v>12191.557524829575</v>
      </c>
      <c r="H59" s="65">
        <v>0</v>
      </c>
      <c r="I59" s="63">
        <v>0</v>
      </c>
      <c r="J59" s="64">
        <f t="shared" si="5"/>
        <v>0</v>
      </c>
      <c r="K59" s="65">
        <v>80</v>
      </c>
      <c r="L59" s="63">
        <v>80</v>
      </c>
      <c r="M59" s="64">
        <f t="shared" si="6"/>
        <v>160</v>
      </c>
      <c r="N59" s="30">
        <f t="shared" si="13"/>
        <v>0.27156057961796204</v>
      </c>
      <c r="O59" s="30">
        <f t="shared" si="0"/>
        <v>0.34293324723836738</v>
      </c>
      <c r="P59" s="31">
        <f t="shared" si="1"/>
        <v>0.30724691342816468</v>
      </c>
      <c r="Q59" s="41"/>
      <c r="R59" s="57">
        <f t="shared" si="10"/>
        <v>67.347023745254575</v>
      </c>
      <c r="S59" s="57">
        <f t="shared" si="11"/>
        <v>85.047445315115112</v>
      </c>
      <c r="T59" s="57">
        <f t="shared" si="12"/>
        <v>76.197234530184843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5202.7266416886578</v>
      </c>
      <c r="F60" s="55">
        <v>6735.3561732584267</v>
      </c>
      <c r="G60" s="56">
        <f t="shared" si="4"/>
        <v>11938.082814947084</v>
      </c>
      <c r="H60" s="54">
        <v>0</v>
      </c>
      <c r="I60" s="55">
        <v>0</v>
      </c>
      <c r="J60" s="56">
        <f t="shared" ref="J60:J84" si="22">+H60+I60</f>
        <v>0</v>
      </c>
      <c r="K60" s="54">
        <v>80</v>
      </c>
      <c r="L60" s="55">
        <v>80</v>
      </c>
      <c r="M60" s="56">
        <f t="shared" ref="M60:M84" si="23">+K60+L60</f>
        <v>160</v>
      </c>
      <c r="N60" s="32">
        <f t="shared" si="13"/>
        <v>0.26223420573027512</v>
      </c>
      <c r="O60" s="32">
        <f t="shared" si="0"/>
        <v>0.33948367808762231</v>
      </c>
      <c r="P60" s="33">
        <f t="shared" si="1"/>
        <v>0.30085894190894868</v>
      </c>
      <c r="Q60" s="41"/>
      <c r="R60" s="57">
        <f t="shared" si="10"/>
        <v>65.034083021108216</v>
      </c>
      <c r="S60" s="57">
        <f t="shared" si="11"/>
        <v>84.191952165730328</v>
      </c>
      <c r="T60" s="57">
        <f t="shared" si="12"/>
        <v>74.613017593419272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5004.2784183673821</v>
      </c>
      <c r="F61" s="55">
        <v>6440.2983826926566</v>
      </c>
      <c r="G61" s="56">
        <f t="shared" si="4"/>
        <v>11444.576801060039</v>
      </c>
      <c r="H61" s="54">
        <v>0</v>
      </c>
      <c r="I61" s="55">
        <v>0</v>
      </c>
      <c r="J61" s="56">
        <f t="shared" si="22"/>
        <v>0</v>
      </c>
      <c r="K61" s="54">
        <v>80</v>
      </c>
      <c r="L61" s="55">
        <v>80</v>
      </c>
      <c r="M61" s="56">
        <f t="shared" si="23"/>
        <v>160</v>
      </c>
      <c r="N61" s="32">
        <f t="shared" si="13"/>
        <v>0.25223177511932371</v>
      </c>
      <c r="O61" s="32">
        <f t="shared" si="0"/>
        <v>0.32461181364378311</v>
      </c>
      <c r="P61" s="33">
        <f t="shared" si="1"/>
        <v>0.28842179438155341</v>
      </c>
      <c r="Q61" s="41"/>
      <c r="R61" s="57">
        <f t="shared" si="10"/>
        <v>62.553480229592274</v>
      </c>
      <c r="S61" s="57">
        <f t="shared" si="11"/>
        <v>80.503729783658201</v>
      </c>
      <c r="T61" s="57">
        <f t="shared" si="12"/>
        <v>71.528605006625241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4880.9439872887497</v>
      </c>
      <c r="F62" s="55">
        <v>6247.2120981371272</v>
      </c>
      <c r="G62" s="56">
        <f t="shared" si="4"/>
        <v>11128.156085425877</v>
      </c>
      <c r="H62" s="54">
        <v>0</v>
      </c>
      <c r="I62" s="55">
        <v>0</v>
      </c>
      <c r="J62" s="56">
        <f t="shared" si="22"/>
        <v>0</v>
      </c>
      <c r="K62" s="54">
        <v>81</v>
      </c>
      <c r="L62" s="55">
        <v>79</v>
      </c>
      <c r="M62" s="56">
        <f t="shared" si="23"/>
        <v>160</v>
      </c>
      <c r="N62" s="32">
        <f t="shared" si="13"/>
        <v>0.24297809574316753</v>
      </c>
      <c r="O62" s="32">
        <f t="shared" si="0"/>
        <v>0.31886546029691337</v>
      </c>
      <c r="P62" s="33">
        <f t="shared" si="1"/>
        <v>0.28044748199157954</v>
      </c>
      <c r="Q62" s="41"/>
      <c r="R62" s="57">
        <f t="shared" si="10"/>
        <v>60.258567744305552</v>
      </c>
      <c r="S62" s="57">
        <f t="shared" si="11"/>
        <v>79.078634153634525</v>
      </c>
      <c r="T62" s="57">
        <f t="shared" si="12"/>
        <v>69.550975533911725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4750.4570010946991</v>
      </c>
      <c r="F63" s="55">
        <v>5966.1763263039829</v>
      </c>
      <c r="G63" s="56">
        <f t="shared" si="4"/>
        <v>10716.633327398682</v>
      </c>
      <c r="H63" s="54">
        <v>0</v>
      </c>
      <c r="I63" s="55">
        <v>0</v>
      </c>
      <c r="J63" s="56">
        <f t="shared" si="22"/>
        <v>0</v>
      </c>
      <c r="K63" s="54">
        <v>81</v>
      </c>
      <c r="L63" s="55">
        <v>81</v>
      </c>
      <c r="M63" s="56">
        <f t="shared" si="23"/>
        <v>162</v>
      </c>
      <c r="N63" s="32">
        <f t="shared" si="13"/>
        <v>0.23648232781236056</v>
      </c>
      <c r="O63" s="32">
        <f t="shared" si="0"/>
        <v>0.29700200748227712</v>
      </c>
      <c r="P63" s="33">
        <f t="shared" si="1"/>
        <v>0.26674216764731884</v>
      </c>
      <c r="Q63" s="41"/>
      <c r="R63" s="57">
        <f t="shared" si="10"/>
        <v>58.647617297465423</v>
      </c>
      <c r="S63" s="57">
        <f t="shared" si="11"/>
        <v>73.656497855604727</v>
      </c>
      <c r="T63" s="57">
        <f t="shared" si="12"/>
        <v>66.152057576535071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4679.415235263722</v>
      </c>
      <c r="F64" s="55">
        <v>5541.0951692456902</v>
      </c>
      <c r="G64" s="56">
        <f t="shared" si="4"/>
        <v>10220.510404509412</v>
      </c>
      <c r="H64" s="54">
        <v>0</v>
      </c>
      <c r="I64" s="55">
        <v>0</v>
      </c>
      <c r="J64" s="56">
        <f t="shared" si="22"/>
        <v>0</v>
      </c>
      <c r="K64" s="54">
        <v>81</v>
      </c>
      <c r="L64" s="55">
        <v>81</v>
      </c>
      <c r="M64" s="56">
        <f t="shared" si="23"/>
        <v>162</v>
      </c>
      <c r="N64" s="3">
        <f t="shared" si="13"/>
        <v>0.23294580024212078</v>
      </c>
      <c r="O64" s="3">
        <f t="shared" si="0"/>
        <v>0.27584105780792961</v>
      </c>
      <c r="P64" s="4">
        <f t="shared" si="1"/>
        <v>0.25439342902502521</v>
      </c>
      <c r="Q64" s="41"/>
      <c r="R64" s="57">
        <f t="shared" si="10"/>
        <v>57.770558460045947</v>
      </c>
      <c r="S64" s="57">
        <f t="shared" si="11"/>
        <v>68.40858233636655</v>
      </c>
      <c r="T64" s="57">
        <f t="shared" si="12"/>
        <v>63.089570398206249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4240.9263283334103</v>
      </c>
      <c r="F65" s="55">
        <v>5031.2119989974353</v>
      </c>
      <c r="G65" s="56">
        <f t="shared" si="4"/>
        <v>9272.1383273308456</v>
      </c>
      <c r="H65" s="54">
        <v>0</v>
      </c>
      <c r="I65" s="55">
        <v>0</v>
      </c>
      <c r="J65" s="56">
        <f t="shared" si="22"/>
        <v>0</v>
      </c>
      <c r="K65" s="54">
        <v>80</v>
      </c>
      <c r="L65" s="55">
        <v>81</v>
      </c>
      <c r="M65" s="56">
        <f t="shared" si="23"/>
        <v>161</v>
      </c>
      <c r="N65" s="3">
        <f t="shared" si="13"/>
        <v>0.21375636735551462</v>
      </c>
      <c r="O65" s="3">
        <f t="shared" si="0"/>
        <v>0.25045858218824352</v>
      </c>
      <c r="P65" s="4">
        <f t="shared" si="1"/>
        <v>0.23222145680552109</v>
      </c>
      <c r="Q65" s="41"/>
      <c r="R65" s="57">
        <f t="shared" si="10"/>
        <v>53.01157910416763</v>
      </c>
      <c r="S65" s="57">
        <f t="shared" si="11"/>
        <v>62.113728382684386</v>
      </c>
      <c r="T65" s="57">
        <f t="shared" si="12"/>
        <v>57.590921287769227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2002.9304961405528</v>
      </c>
      <c r="F66" s="55">
        <v>2659.0198768507521</v>
      </c>
      <c r="G66" s="56">
        <f t="shared" si="4"/>
        <v>4661.9503729913049</v>
      </c>
      <c r="H66" s="54">
        <v>0</v>
      </c>
      <c r="I66" s="55">
        <v>0</v>
      </c>
      <c r="J66" s="56">
        <f t="shared" si="22"/>
        <v>0</v>
      </c>
      <c r="K66" s="54">
        <v>39</v>
      </c>
      <c r="L66" s="55">
        <v>40</v>
      </c>
      <c r="M66" s="56">
        <f t="shared" si="23"/>
        <v>79</v>
      </c>
      <c r="N66" s="3">
        <f t="shared" si="13"/>
        <v>0.207085452454565</v>
      </c>
      <c r="O66" s="3">
        <f t="shared" si="0"/>
        <v>0.26804635855350323</v>
      </c>
      <c r="P66" s="4">
        <f t="shared" si="1"/>
        <v>0.23795173402364767</v>
      </c>
      <c r="Q66" s="41"/>
      <c r="R66" s="57">
        <f t="shared" si="10"/>
        <v>51.357192208732123</v>
      </c>
      <c r="S66" s="57">
        <f t="shared" si="11"/>
        <v>66.4754969212688</v>
      </c>
      <c r="T66" s="57">
        <f t="shared" si="12"/>
        <v>59.012030037864619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1918.1535512265427</v>
      </c>
      <c r="F67" s="55">
        <v>2611.6826057681528</v>
      </c>
      <c r="G67" s="56">
        <f t="shared" si="4"/>
        <v>4529.8361569946956</v>
      </c>
      <c r="H67" s="54">
        <v>0</v>
      </c>
      <c r="I67" s="55">
        <v>0</v>
      </c>
      <c r="J67" s="56">
        <f t="shared" si="22"/>
        <v>0</v>
      </c>
      <c r="K67" s="54">
        <v>41</v>
      </c>
      <c r="L67" s="55">
        <v>40</v>
      </c>
      <c r="M67" s="56">
        <f t="shared" si="23"/>
        <v>81</v>
      </c>
      <c r="N67" s="3">
        <f t="shared" si="13"/>
        <v>0.18864610063203607</v>
      </c>
      <c r="O67" s="3">
        <f t="shared" si="0"/>
        <v>0.26327445622662832</v>
      </c>
      <c r="P67" s="4">
        <f t="shared" si="1"/>
        <v>0.22549960956763718</v>
      </c>
      <c r="Q67" s="41"/>
      <c r="R67" s="57">
        <f t="shared" si="10"/>
        <v>46.784232956744944</v>
      </c>
      <c r="S67" s="57">
        <f t="shared" si="11"/>
        <v>65.292065144203818</v>
      </c>
      <c r="T67" s="57">
        <f t="shared" si="12"/>
        <v>55.923903172774018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1854.750031332429</v>
      </c>
      <c r="F68" s="55">
        <v>2551.5652804636893</v>
      </c>
      <c r="G68" s="56">
        <f t="shared" si="4"/>
        <v>4406.3153117961183</v>
      </c>
      <c r="H68" s="54">
        <v>0</v>
      </c>
      <c r="I68" s="55">
        <v>0</v>
      </c>
      <c r="J68" s="56">
        <f t="shared" si="22"/>
        <v>0</v>
      </c>
      <c r="K68" s="54">
        <v>40</v>
      </c>
      <c r="L68" s="55">
        <v>40</v>
      </c>
      <c r="M68" s="56">
        <f t="shared" si="23"/>
        <v>80</v>
      </c>
      <c r="N68" s="3">
        <f t="shared" si="13"/>
        <v>0.18697076928754325</v>
      </c>
      <c r="O68" s="3">
        <f t="shared" si="0"/>
        <v>0.25721424198222675</v>
      </c>
      <c r="P68" s="4">
        <f t="shared" si="1"/>
        <v>0.222092505634885</v>
      </c>
      <c r="Q68" s="41"/>
      <c r="R68" s="57">
        <f t="shared" si="10"/>
        <v>46.368750783310723</v>
      </c>
      <c r="S68" s="57">
        <f t="shared" si="11"/>
        <v>63.78913201159223</v>
      </c>
      <c r="T68" s="57">
        <f t="shared" si="12"/>
        <v>55.07894139745148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59">
        <v>702.48</v>
      </c>
      <c r="E69" s="66">
        <v>1223.0825461307045</v>
      </c>
      <c r="F69" s="60">
        <v>1836.0000000000005</v>
      </c>
      <c r="G69" s="61">
        <f t="shared" si="4"/>
        <v>3059.0825461307049</v>
      </c>
      <c r="H69" s="66">
        <v>0</v>
      </c>
      <c r="I69" s="60">
        <v>0</v>
      </c>
      <c r="J69" s="61">
        <f t="shared" si="22"/>
        <v>0</v>
      </c>
      <c r="K69" s="66">
        <v>40</v>
      </c>
      <c r="L69" s="60">
        <v>36</v>
      </c>
      <c r="M69" s="61">
        <f t="shared" si="23"/>
        <v>76</v>
      </c>
      <c r="N69" s="6">
        <f t="shared" si="13"/>
        <v>0.12329461150511134</v>
      </c>
      <c r="O69" s="6">
        <f t="shared" si="0"/>
        <v>0.20564516129032262</v>
      </c>
      <c r="P69" s="7">
        <f t="shared" si="1"/>
        <v>0.16230276666652721</v>
      </c>
      <c r="Q69" s="41"/>
      <c r="R69" s="57">
        <f t="shared" si="10"/>
        <v>30.577063653267611</v>
      </c>
      <c r="S69" s="57">
        <f t="shared" si="11"/>
        <v>51.000000000000014</v>
      </c>
      <c r="T69" s="57">
        <f t="shared" si="12"/>
        <v>40.251086133298749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65">
        <v>7942</v>
      </c>
      <c r="F70" s="63">
        <v>6082.8110351191845</v>
      </c>
      <c r="G70" s="64">
        <f t="shared" si="4"/>
        <v>14024.811035119184</v>
      </c>
      <c r="H70" s="65">
        <v>400</v>
      </c>
      <c r="I70" s="63">
        <v>400</v>
      </c>
      <c r="J70" s="64">
        <f t="shared" si="22"/>
        <v>800</v>
      </c>
      <c r="K70" s="65">
        <v>0</v>
      </c>
      <c r="L70" s="63">
        <v>0</v>
      </c>
      <c r="M70" s="64">
        <f t="shared" si="23"/>
        <v>0</v>
      </c>
      <c r="N70" s="15">
        <f t="shared" si="13"/>
        <v>9.1921296296296293E-2</v>
      </c>
      <c r="O70" s="15">
        <f t="shared" si="0"/>
        <v>7.0402905499064639E-2</v>
      </c>
      <c r="P70" s="16">
        <f t="shared" si="1"/>
        <v>8.1162100897680459E-2</v>
      </c>
      <c r="Q70" s="41"/>
      <c r="R70" s="57">
        <f t="shared" si="10"/>
        <v>19.855</v>
      </c>
      <c r="S70" s="57">
        <f t="shared" si="11"/>
        <v>15.207027587797961</v>
      </c>
      <c r="T70" s="57">
        <f t="shared" si="12"/>
        <v>17.531013793898982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4">
        <v>10586.869813380876</v>
      </c>
      <c r="F71" s="55">
        <v>8873.3360503401345</v>
      </c>
      <c r="G71" s="56">
        <f t="shared" ref="G71:G84" si="24">+E71+F71</f>
        <v>19460.20586372101</v>
      </c>
      <c r="H71" s="54">
        <v>400</v>
      </c>
      <c r="I71" s="55">
        <v>386</v>
      </c>
      <c r="J71" s="56">
        <f t="shared" si="22"/>
        <v>786</v>
      </c>
      <c r="K71" s="54">
        <v>0</v>
      </c>
      <c r="L71" s="55">
        <v>0</v>
      </c>
      <c r="M71" s="56">
        <f t="shared" si="23"/>
        <v>0</v>
      </c>
      <c r="N71" s="3">
        <f t="shared" si="13"/>
        <v>0.12253321543264903</v>
      </c>
      <c r="O71" s="3">
        <f t="shared" si="0"/>
        <v>0.1064255427262058</v>
      </c>
      <c r="P71" s="4">
        <f t="shared" si="1"/>
        <v>0.11462283163533721</v>
      </c>
      <c r="Q71" s="41"/>
      <c r="R71" s="57">
        <f t="shared" ref="R71:R86" si="25">+E71/(H71+K71)</f>
        <v>26.467174533452191</v>
      </c>
      <c r="S71" s="57">
        <f t="shared" ref="S71:S86" si="26">+F71/(I71+L71)</f>
        <v>22.987917228860454</v>
      </c>
      <c r="T71" s="57">
        <f t="shared" ref="T71:T86" si="27">+G71/(J71+M71)</f>
        <v>24.758531633232838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4">
        <v>17328.350719243448</v>
      </c>
      <c r="F72" s="55">
        <v>14887.418514585395</v>
      </c>
      <c r="G72" s="56">
        <f t="shared" si="24"/>
        <v>32215.769233828843</v>
      </c>
      <c r="H72" s="54">
        <v>400</v>
      </c>
      <c r="I72" s="55">
        <v>400</v>
      </c>
      <c r="J72" s="56">
        <f t="shared" si="22"/>
        <v>800</v>
      </c>
      <c r="K72" s="54">
        <v>0</v>
      </c>
      <c r="L72" s="55">
        <v>0</v>
      </c>
      <c r="M72" s="56">
        <f t="shared" si="23"/>
        <v>0</v>
      </c>
      <c r="N72" s="3">
        <f t="shared" si="13"/>
        <v>0.20055961480605844</v>
      </c>
      <c r="O72" s="3">
        <f t="shared" si="0"/>
        <v>0.17230808465955319</v>
      </c>
      <c r="P72" s="4">
        <f t="shared" si="1"/>
        <v>0.1864338497328058</v>
      </c>
      <c r="Q72" s="41"/>
      <c r="R72" s="57">
        <f t="shared" si="25"/>
        <v>43.320876798108621</v>
      </c>
      <c r="S72" s="57">
        <f t="shared" si="26"/>
        <v>37.218546286463486</v>
      </c>
      <c r="T72" s="57">
        <f t="shared" si="27"/>
        <v>40.269711542286053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4">
        <v>20056.085106327468</v>
      </c>
      <c r="F73" s="55">
        <v>16665.129993418475</v>
      </c>
      <c r="G73" s="56">
        <f t="shared" si="24"/>
        <v>36721.215099745939</v>
      </c>
      <c r="H73" s="54">
        <v>400</v>
      </c>
      <c r="I73" s="55">
        <v>400</v>
      </c>
      <c r="J73" s="56">
        <f t="shared" si="22"/>
        <v>800</v>
      </c>
      <c r="K73" s="54">
        <v>0</v>
      </c>
      <c r="L73" s="55">
        <v>0</v>
      </c>
      <c r="M73" s="56">
        <f t="shared" si="23"/>
        <v>0</v>
      </c>
      <c r="N73" s="3">
        <f t="shared" ref="N73" si="28">+E73/(H73*216+K73*248)</f>
        <v>0.23213061465656792</v>
      </c>
      <c r="O73" s="3">
        <f t="shared" ref="O73" si="29">+F73/(I73*216+L73*248)</f>
        <v>0.19288344899789903</v>
      </c>
      <c r="P73" s="4">
        <f t="shared" ref="P73" si="30">+G73/(J73*216+M73*248)</f>
        <v>0.21250703182723343</v>
      </c>
      <c r="Q73" s="41"/>
      <c r="R73" s="57">
        <f t="shared" si="25"/>
        <v>50.140212765818667</v>
      </c>
      <c r="S73" s="57">
        <f t="shared" si="26"/>
        <v>41.662824983546187</v>
      </c>
      <c r="T73" s="57">
        <f t="shared" si="27"/>
        <v>45.901518874682424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4">
        <v>22243.867957754945</v>
      </c>
      <c r="F74" s="55">
        <v>17837.130903684018</v>
      </c>
      <c r="G74" s="56">
        <f t="shared" si="24"/>
        <v>40080.998861438959</v>
      </c>
      <c r="H74" s="54">
        <v>400</v>
      </c>
      <c r="I74" s="55">
        <v>400</v>
      </c>
      <c r="J74" s="56">
        <f t="shared" si="22"/>
        <v>800</v>
      </c>
      <c r="K74" s="54">
        <v>0</v>
      </c>
      <c r="L74" s="55">
        <v>0</v>
      </c>
      <c r="M74" s="56">
        <f t="shared" si="23"/>
        <v>0</v>
      </c>
      <c r="N74" s="3">
        <f t="shared" si="13"/>
        <v>0.25745217543697851</v>
      </c>
      <c r="O74" s="3">
        <f t="shared" si="0"/>
        <v>0.20644827434819465</v>
      </c>
      <c r="P74" s="4">
        <f t="shared" si="1"/>
        <v>0.23195022489258657</v>
      </c>
      <c r="Q74" s="41"/>
      <c r="R74" s="57">
        <f t="shared" si="25"/>
        <v>55.609669894387359</v>
      </c>
      <c r="S74" s="57">
        <f t="shared" si="26"/>
        <v>44.592827259210047</v>
      </c>
      <c r="T74" s="57">
        <f t="shared" si="27"/>
        <v>50.101248576798696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4">
        <v>22803.674122852153</v>
      </c>
      <c r="F75" s="55">
        <v>18819.755470783984</v>
      </c>
      <c r="G75" s="56">
        <f t="shared" si="24"/>
        <v>41623.429593636138</v>
      </c>
      <c r="H75" s="54">
        <v>404</v>
      </c>
      <c r="I75" s="55">
        <v>400</v>
      </c>
      <c r="J75" s="56">
        <f t="shared" si="22"/>
        <v>804</v>
      </c>
      <c r="K75" s="54">
        <v>0</v>
      </c>
      <c r="L75" s="55">
        <v>0</v>
      </c>
      <c r="M75" s="56">
        <f t="shared" si="23"/>
        <v>0</v>
      </c>
      <c r="N75" s="3">
        <f t="shared" si="13"/>
        <v>0.26131823114746233</v>
      </c>
      <c r="O75" s="3">
        <f t="shared" si="0"/>
        <v>0.21782124387481464</v>
      </c>
      <c r="P75" s="4">
        <f t="shared" si="1"/>
        <v>0.23967793897201572</v>
      </c>
      <c r="Q75" s="41"/>
      <c r="R75" s="57">
        <f t="shared" si="25"/>
        <v>56.444737927851861</v>
      </c>
      <c r="S75" s="57">
        <f t="shared" si="26"/>
        <v>47.049388676959964</v>
      </c>
      <c r="T75" s="57">
        <f t="shared" si="27"/>
        <v>51.770434817955397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4">
        <v>25666.304012405795</v>
      </c>
      <c r="F76" s="55">
        <v>24989.697666525761</v>
      </c>
      <c r="G76" s="56">
        <f t="shared" si="24"/>
        <v>50656.001678931556</v>
      </c>
      <c r="H76" s="54">
        <v>400</v>
      </c>
      <c r="I76" s="55">
        <v>400</v>
      </c>
      <c r="J76" s="56">
        <f t="shared" si="22"/>
        <v>800</v>
      </c>
      <c r="K76" s="54">
        <v>0</v>
      </c>
      <c r="L76" s="55">
        <v>0</v>
      </c>
      <c r="M76" s="56">
        <f t="shared" si="23"/>
        <v>0</v>
      </c>
      <c r="N76" s="3">
        <f t="shared" si="13"/>
        <v>0.29706370384728931</v>
      </c>
      <c r="O76" s="3">
        <f t="shared" si="0"/>
        <v>0.28923261188108518</v>
      </c>
      <c r="P76" s="4">
        <f t="shared" si="1"/>
        <v>0.29314815786418724</v>
      </c>
      <c r="Q76" s="41"/>
      <c r="R76" s="57">
        <f t="shared" si="25"/>
        <v>64.165760031014486</v>
      </c>
      <c r="S76" s="57">
        <f t="shared" si="26"/>
        <v>62.474244166314399</v>
      </c>
      <c r="T76" s="57">
        <f t="shared" si="27"/>
        <v>63.320002098664446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4">
        <v>27501.710753459687</v>
      </c>
      <c r="F77" s="55">
        <v>27692.482113485727</v>
      </c>
      <c r="G77" s="56">
        <f t="shared" si="24"/>
        <v>55194.192866945414</v>
      </c>
      <c r="H77" s="54">
        <v>400</v>
      </c>
      <c r="I77" s="55">
        <v>400</v>
      </c>
      <c r="J77" s="56">
        <f t="shared" si="22"/>
        <v>800</v>
      </c>
      <c r="K77" s="54">
        <v>0</v>
      </c>
      <c r="L77" s="55">
        <v>0</v>
      </c>
      <c r="M77" s="56">
        <f t="shared" si="23"/>
        <v>0</v>
      </c>
      <c r="N77" s="3">
        <f t="shared" si="13"/>
        <v>0.31830683742430194</v>
      </c>
      <c r="O77" s="3">
        <f t="shared" si="0"/>
        <v>0.32051483927645519</v>
      </c>
      <c r="P77" s="4">
        <f t="shared" si="1"/>
        <v>0.31941083835037853</v>
      </c>
      <c r="Q77" s="41"/>
      <c r="R77" s="57">
        <f t="shared" si="25"/>
        <v>68.754276883649212</v>
      </c>
      <c r="S77" s="57">
        <f t="shared" si="26"/>
        <v>69.231205283714317</v>
      </c>
      <c r="T77" s="57">
        <f t="shared" si="27"/>
        <v>68.992741083681764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4">
        <v>24677.71688682268</v>
      </c>
      <c r="F78" s="55">
        <v>24944.811633943351</v>
      </c>
      <c r="G78" s="56">
        <f t="shared" si="24"/>
        <v>49622.528520766034</v>
      </c>
      <c r="H78" s="54">
        <v>396</v>
      </c>
      <c r="I78" s="55">
        <v>402</v>
      </c>
      <c r="J78" s="56">
        <f t="shared" si="22"/>
        <v>798</v>
      </c>
      <c r="K78" s="54">
        <v>0</v>
      </c>
      <c r="L78" s="55">
        <v>0</v>
      </c>
      <c r="M78" s="56">
        <f t="shared" si="23"/>
        <v>0</v>
      </c>
      <c r="N78" s="3">
        <f t="shared" si="13"/>
        <v>0.28850679113849936</v>
      </c>
      <c r="O78" s="3">
        <f t="shared" si="0"/>
        <v>0.28727671404486077</v>
      </c>
      <c r="P78" s="4">
        <f t="shared" si="1"/>
        <v>0.28788712824170398</v>
      </c>
      <c r="Q78" s="41"/>
      <c r="R78" s="57">
        <f t="shared" si="25"/>
        <v>62.317466885915856</v>
      </c>
      <c r="S78" s="57">
        <f t="shared" si="26"/>
        <v>62.051770233689929</v>
      </c>
      <c r="T78" s="57">
        <f t="shared" si="27"/>
        <v>62.183619700208062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4">
        <v>23188.875156057868</v>
      </c>
      <c r="F79" s="55">
        <v>24149.300086846564</v>
      </c>
      <c r="G79" s="56">
        <f t="shared" si="24"/>
        <v>47338.175242904428</v>
      </c>
      <c r="H79" s="54">
        <v>400</v>
      </c>
      <c r="I79" s="55">
        <v>402</v>
      </c>
      <c r="J79" s="56">
        <f t="shared" si="22"/>
        <v>802</v>
      </c>
      <c r="K79" s="54">
        <v>0</v>
      </c>
      <c r="L79" s="55">
        <v>0</v>
      </c>
      <c r="M79" s="56">
        <f t="shared" si="23"/>
        <v>0</v>
      </c>
      <c r="N79" s="3">
        <f t="shared" si="13"/>
        <v>0.26838975875066978</v>
      </c>
      <c r="O79" s="3">
        <f t="shared" si="0"/>
        <v>0.27811521198229411</v>
      </c>
      <c r="P79" s="4">
        <f t="shared" si="1"/>
        <v>0.27326461186677076</v>
      </c>
      <c r="Q79" s="41"/>
      <c r="R79" s="57">
        <f t="shared" si="25"/>
        <v>57.972187890144667</v>
      </c>
      <c r="S79" s="57">
        <f t="shared" si="26"/>
        <v>60.072885788175533</v>
      </c>
      <c r="T79" s="57">
        <f t="shared" si="27"/>
        <v>59.025156163222476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4">
        <v>18360.633843670283</v>
      </c>
      <c r="F80" s="55">
        <v>19488.575237291116</v>
      </c>
      <c r="G80" s="56">
        <f t="shared" si="24"/>
        <v>37849.209080961402</v>
      </c>
      <c r="H80" s="54">
        <v>400</v>
      </c>
      <c r="I80" s="55">
        <v>402</v>
      </c>
      <c r="J80" s="56">
        <f t="shared" si="22"/>
        <v>802</v>
      </c>
      <c r="K80" s="54">
        <v>0</v>
      </c>
      <c r="L80" s="55">
        <v>0</v>
      </c>
      <c r="M80" s="56">
        <f t="shared" si="23"/>
        <v>0</v>
      </c>
      <c r="N80" s="3">
        <f t="shared" si="13"/>
        <v>0.21250733615359124</v>
      </c>
      <c r="O80" s="3">
        <f t="shared" si="0"/>
        <v>0.22444001332793342</v>
      </c>
      <c r="P80" s="4">
        <f t="shared" si="1"/>
        <v>0.21848855339060566</v>
      </c>
      <c r="Q80" s="41"/>
      <c r="R80" s="57">
        <f t="shared" si="25"/>
        <v>45.901584609175707</v>
      </c>
      <c r="S80" s="57">
        <f t="shared" si="26"/>
        <v>48.479042878833624</v>
      </c>
      <c r="T80" s="57">
        <f t="shared" si="27"/>
        <v>47.193527532370823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4">
        <v>16215.574391129505</v>
      </c>
      <c r="F81" s="55">
        <v>17035.8955158102</v>
      </c>
      <c r="G81" s="56">
        <f t="shared" si="24"/>
        <v>33251.469906939703</v>
      </c>
      <c r="H81" s="54">
        <v>400</v>
      </c>
      <c r="I81" s="55">
        <v>400</v>
      </c>
      <c r="J81" s="56">
        <f t="shared" si="22"/>
        <v>800</v>
      </c>
      <c r="K81" s="54">
        <v>0</v>
      </c>
      <c r="L81" s="55">
        <v>0</v>
      </c>
      <c r="M81" s="56">
        <f t="shared" si="23"/>
        <v>0</v>
      </c>
      <c r="N81" s="3">
        <f t="shared" si="13"/>
        <v>0.18768025915659148</v>
      </c>
      <c r="O81" s="3">
        <f t="shared" ref="O81:O86" si="31">+F81/(I81*216+L81*248)</f>
        <v>0.19717471661817362</v>
      </c>
      <c r="P81" s="4">
        <f t="shared" ref="P81:P86" si="32">+G81/(J81*216+M81*248)</f>
        <v>0.19242748788738254</v>
      </c>
      <c r="Q81" s="41"/>
      <c r="R81" s="57">
        <f t="shared" si="25"/>
        <v>40.538935977823762</v>
      </c>
      <c r="S81" s="57">
        <f t="shared" si="26"/>
        <v>42.589738789525498</v>
      </c>
      <c r="T81" s="57">
        <f t="shared" si="27"/>
        <v>41.564337383674626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4">
        <v>14953.548954424396</v>
      </c>
      <c r="F82" s="55">
        <v>14855.894430379822</v>
      </c>
      <c r="G82" s="56">
        <f t="shared" si="24"/>
        <v>29809.443384804217</v>
      </c>
      <c r="H82" s="54">
        <v>402</v>
      </c>
      <c r="I82" s="55">
        <v>390</v>
      </c>
      <c r="J82" s="56">
        <f t="shared" si="22"/>
        <v>792</v>
      </c>
      <c r="K82" s="54">
        <v>0</v>
      </c>
      <c r="L82" s="55">
        <v>0</v>
      </c>
      <c r="M82" s="56">
        <f t="shared" si="23"/>
        <v>0</v>
      </c>
      <c r="N82" s="3">
        <f t="shared" ref="N82:N86" si="33">+E82/(H82*216+K82*248)</f>
        <v>0.17221242116298593</v>
      </c>
      <c r="O82" s="3">
        <f t="shared" si="31"/>
        <v>0.17635202315265694</v>
      </c>
      <c r="P82" s="4">
        <f t="shared" si="32"/>
        <v>0.17425086153668759</v>
      </c>
      <c r="Q82" s="41"/>
      <c r="R82" s="57">
        <f t="shared" si="25"/>
        <v>37.197882971204962</v>
      </c>
      <c r="S82" s="57">
        <f t="shared" si="26"/>
        <v>38.092037000973903</v>
      </c>
      <c r="T82" s="57">
        <f t="shared" si="27"/>
        <v>37.638186091924517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4">
        <v>11068.588487816758</v>
      </c>
      <c r="F83" s="55">
        <v>12235.597815695</v>
      </c>
      <c r="G83" s="56">
        <f t="shared" si="24"/>
        <v>23304.186303511757</v>
      </c>
      <c r="H83" s="54">
        <v>398</v>
      </c>
      <c r="I83" s="55">
        <v>398</v>
      </c>
      <c r="J83" s="56">
        <f t="shared" si="22"/>
        <v>796</v>
      </c>
      <c r="K83" s="54">
        <v>0</v>
      </c>
      <c r="L83" s="55">
        <v>0</v>
      </c>
      <c r="M83" s="56">
        <f t="shared" si="23"/>
        <v>0</v>
      </c>
      <c r="N83" s="3">
        <f t="shared" si="33"/>
        <v>0.12875242517933136</v>
      </c>
      <c r="O83" s="3">
        <f t="shared" si="31"/>
        <v>0.14232735222053555</v>
      </c>
      <c r="P83" s="4">
        <f t="shared" si="32"/>
        <v>0.13553988869993344</v>
      </c>
      <c r="Q83" s="41"/>
      <c r="R83" s="57">
        <f t="shared" si="25"/>
        <v>27.810523838735573</v>
      </c>
      <c r="S83" s="57">
        <f t="shared" si="26"/>
        <v>30.74270807963568</v>
      </c>
      <c r="T83" s="57">
        <f t="shared" si="27"/>
        <v>29.276615959185623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9">
        <v>351.77</v>
      </c>
      <c r="E84" s="66">
        <v>5173.8212958037002</v>
      </c>
      <c r="F84" s="60">
        <v>6583.9999999999982</v>
      </c>
      <c r="G84" s="61">
        <f t="shared" si="24"/>
        <v>11757.821295803698</v>
      </c>
      <c r="H84" s="66">
        <v>398</v>
      </c>
      <c r="I84" s="60">
        <v>400</v>
      </c>
      <c r="J84" s="61">
        <f t="shared" si="22"/>
        <v>798</v>
      </c>
      <c r="K84" s="66">
        <v>0</v>
      </c>
      <c r="L84" s="60">
        <v>0</v>
      </c>
      <c r="M84" s="61">
        <f t="shared" si="23"/>
        <v>0</v>
      </c>
      <c r="N84" s="6">
        <f t="shared" si="33"/>
        <v>6.0183106455933603E-2</v>
      </c>
      <c r="O84" s="6">
        <f t="shared" si="31"/>
        <v>7.6203703703703676E-2</v>
      </c>
      <c r="P84" s="7">
        <f t="shared" si="32"/>
        <v>6.8213481016219352E-2</v>
      </c>
      <c r="Q84" s="41"/>
      <c r="R84" s="57">
        <f t="shared" si="25"/>
        <v>12.999550994481659</v>
      </c>
      <c r="S84" s="57">
        <f t="shared" si="26"/>
        <v>16.459999999999994</v>
      </c>
      <c r="T84" s="57">
        <f t="shared" si="27"/>
        <v>14.734111899503381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70">
        <v>2097.5106349802836</v>
      </c>
      <c r="F85" s="63">
        <v>3249.2331177249562</v>
      </c>
      <c r="G85" s="64">
        <f t="shared" ref="G85:G86" si="34">+E85+F85</f>
        <v>5346.7437527052398</v>
      </c>
      <c r="H85" s="70">
        <v>98</v>
      </c>
      <c r="I85" s="63">
        <v>98</v>
      </c>
      <c r="J85" s="64">
        <f t="shared" ref="J85:J86" si="35">+H85+I85</f>
        <v>196</v>
      </c>
      <c r="K85" s="70">
        <v>0</v>
      </c>
      <c r="L85" s="63">
        <v>0</v>
      </c>
      <c r="M85" s="64">
        <f t="shared" ref="M85:M86" si="36">+K85+L85</f>
        <v>0</v>
      </c>
      <c r="N85" s="3">
        <f t="shared" si="33"/>
        <v>9.9088748818040612E-2</v>
      </c>
      <c r="O85" s="3">
        <f t="shared" si="31"/>
        <v>0.1534974072999318</v>
      </c>
      <c r="P85" s="4">
        <f t="shared" si="32"/>
        <v>0.12629307805898621</v>
      </c>
      <c r="Q85" s="41"/>
      <c r="R85" s="57">
        <f t="shared" si="25"/>
        <v>21.403169744696772</v>
      </c>
      <c r="S85" s="57">
        <f t="shared" si="26"/>
        <v>33.155439976785267</v>
      </c>
      <c r="T85" s="57">
        <f t="shared" si="27"/>
        <v>27.279304860741018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71">
        <v>1954.9998091128687</v>
      </c>
      <c r="F86" s="60">
        <v>3105</v>
      </c>
      <c r="G86" s="61">
        <f t="shared" si="34"/>
        <v>5059.9998091128691</v>
      </c>
      <c r="H86" s="71">
        <v>104</v>
      </c>
      <c r="I86" s="60">
        <v>99</v>
      </c>
      <c r="J86" s="61">
        <f t="shared" si="35"/>
        <v>203</v>
      </c>
      <c r="K86" s="71">
        <v>0</v>
      </c>
      <c r="L86" s="60">
        <v>0</v>
      </c>
      <c r="M86" s="61">
        <f t="shared" si="36"/>
        <v>0</v>
      </c>
      <c r="N86" s="6">
        <f t="shared" si="33"/>
        <v>8.7028125405665444E-2</v>
      </c>
      <c r="O86" s="6">
        <f t="shared" si="31"/>
        <v>0.14520202020202019</v>
      </c>
      <c r="P86" s="7">
        <f t="shared" si="32"/>
        <v>0.11539864552802566</v>
      </c>
      <c r="Q86" s="41"/>
      <c r="R86" s="57">
        <f t="shared" si="25"/>
        <v>18.798075087623737</v>
      </c>
      <c r="S86" s="57">
        <f t="shared" si="26"/>
        <v>31.363636363636363</v>
      </c>
      <c r="T86" s="57">
        <f t="shared" si="27"/>
        <v>24.926107434053542</v>
      </c>
    </row>
    <row r="87" spans="2:20" ht="18.75" x14ac:dyDescent="0.3">
      <c r="B87" s="68" t="s">
        <v>104</v>
      </c>
      <c r="Q87" s="74"/>
    </row>
    <row r="88" spans="2:20" x14ac:dyDescent="0.25">
      <c r="B88" s="69"/>
    </row>
    <row r="90" spans="2:20" x14ac:dyDescent="0.25">
      <c r="C90" t="s">
        <v>110</v>
      </c>
      <c r="D90" s="1">
        <f>(SUMPRODUCT((G5:G86)*(D5:D86)))/1000</f>
        <v>1208254.097208655</v>
      </c>
    </row>
    <row r="91" spans="2:20" x14ac:dyDescent="0.25">
      <c r="C91" t="s">
        <v>112</v>
      </c>
      <c r="D91" s="77">
        <f>SUMPRODUCT(((((J5:J86)*216)+((M5:M86)*248))*((D5:D86))/1000))</f>
        <v>5497464.4427200006</v>
      </c>
    </row>
    <row r="92" spans="2:20" x14ac:dyDescent="0.25">
      <c r="C92" t="s">
        <v>111</v>
      </c>
      <c r="D92" s="39">
        <f>+D90/D91</f>
        <v>0.2197838857891444</v>
      </c>
    </row>
    <row r="93" spans="2:20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B70" zoomScale="86" zoomScaleNormal="86" workbookViewId="0">
      <selection activeCell="P2" sqref="P2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8" t="s">
        <v>84</v>
      </c>
      <c r="I2" s="119"/>
      <c r="J2" s="119"/>
      <c r="K2" s="119"/>
      <c r="L2" s="119"/>
      <c r="M2" s="119"/>
      <c r="N2" s="119"/>
      <c r="O2" s="120"/>
      <c r="P2" s="102">
        <v>0.21347190739129734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2" t="s">
        <v>2</v>
      </c>
      <c r="H4" s="25" t="s">
        <v>5</v>
      </c>
      <c r="I4" s="26" t="s">
        <v>6</v>
      </c>
      <c r="J4" s="72" t="s">
        <v>2</v>
      </c>
      <c r="K4" s="25" t="s">
        <v>5</v>
      </c>
      <c r="L4" s="26" t="s">
        <v>6</v>
      </c>
      <c r="M4" s="72" t="s">
        <v>2</v>
      </c>
      <c r="N4" s="25" t="s">
        <v>5</v>
      </c>
      <c r="O4" s="26" t="s">
        <v>6</v>
      </c>
      <c r="P4" s="72" t="s">
        <v>2</v>
      </c>
      <c r="R4" s="25" t="s">
        <v>5</v>
      </c>
      <c r="S4" s="26" t="s">
        <v>6</v>
      </c>
      <c r="T4" s="72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417.99999999999983</v>
      </c>
      <c r="F5" s="55">
        <v>922.85969891726245</v>
      </c>
      <c r="G5" s="56">
        <f>+E5+F5</f>
        <v>1340.8596989172622</v>
      </c>
      <c r="H5" s="55">
        <v>100</v>
      </c>
      <c r="I5" s="55">
        <v>80</v>
      </c>
      <c r="J5" s="56">
        <f>+H5+I5</f>
        <v>180</v>
      </c>
      <c r="K5" s="55">
        <v>0</v>
      </c>
      <c r="L5" s="55">
        <v>0</v>
      </c>
      <c r="M5" s="56">
        <f>+K5+L5</f>
        <v>0</v>
      </c>
      <c r="N5" s="32">
        <f>+E5/(H5*216+K5*248)</f>
        <v>1.9351851851851842E-2</v>
      </c>
      <c r="O5" s="32">
        <f t="shared" ref="O5:O80" si="0">+F5/(I5*216+L5*248)</f>
        <v>5.3406232576230464E-2</v>
      </c>
      <c r="P5" s="33">
        <f t="shared" ref="P5:P80" si="1">+G5/(J5*216+M5*248)</f>
        <v>3.4487132173797896E-2</v>
      </c>
      <c r="Q5" s="41"/>
      <c r="R5" s="57">
        <f>+E5/(H5+K5)</f>
        <v>4.1799999999999979</v>
      </c>
      <c r="S5" s="57">
        <f t="shared" ref="S5" si="2">+F5/(I5+L5)</f>
        <v>11.53574623646578</v>
      </c>
      <c r="T5" s="57">
        <f t="shared" ref="T5" si="3">+G5/(J5+M5)</f>
        <v>7.4492205495403461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820.39713548949692</v>
      </c>
      <c r="F6" s="55">
        <v>1663.9729141643716</v>
      </c>
      <c r="G6" s="56">
        <f t="shared" ref="G6:G70" si="4">+E6+F6</f>
        <v>2484.3700496538686</v>
      </c>
      <c r="H6" s="55">
        <v>99</v>
      </c>
      <c r="I6" s="55">
        <v>80</v>
      </c>
      <c r="J6" s="56">
        <f t="shared" ref="J6:J59" si="5">+H6+I6</f>
        <v>179</v>
      </c>
      <c r="K6" s="55">
        <v>0</v>
      </c>
      <c r="L6" s="55">
        <v>0</v>
      </c>
      <c r="M6" s="56">
        <f t="shared" ref="M6:M59" si="6">+K6+L6</f>
        <v>0</v>
      </c>
      <c r="N6" s="32">
        <f t="shared" ref="N6:N16" si="7">+E6/(H6*216+K6*248)</f>
        <v>3.8364998853792409E-2</v>
      </c>
      <c r="O6" s="32">
        <f t="shared" ref="O6:O16" si="8">+F6/(I6*216+L6*248)</f>
        <v>9.6294728828956691E-2</v>
      </c>
      <c r="P6" s="33">
        <f t="shared" ref="P6:P16" si="9">+G6/(J6*216+M6*248)</f>
        <v>6.4255380965597672E-2</v>
      </c>
      <c r="Q6" s="41"/>
      <c r="R6" s="57">
        <f t="shared" ref="R6:R70" si="10">+E6/(H6+K6)</f>
        <v>8.2868397524191604</v>
      </c>
      <c r="S6" s="57">
        <f t="shared" ref="S6:S70" si="11">+F6/(I6+L6)</f>
        <v>20.799661427054644</v>
      </c>
      <c r="T6" s="57">
        <f t="shared" ref="T6:T70" si="12">+G6/(J6+M6)</f>
        <v>13.879162288569098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1133.4748696103311</v>
      </c>
      <c r="F7" s="55">
        <v>2189.7951040656662</v>
      </c>
      <c r="G7" s="56">
        <f t="shared" si="4"/>
        <v>3323.2699736759973</v>
      </c>
      <c r="H7" s="55">
        <v>99</v>
      </c>
      <c r="I7" s="55">
        <v>80</v>
      </c>
      <c r="J7" s="56">
        <f t="shared" si="5"/>
        <v>179</v>
      </c>
      <c r="K7" s="55">
        <v>0</v>
      </c>
      <c r="L7" s="55">
        <v>0</v>
      </c>
      <c r="M7" s="56">
        <f t="shared" si="6"/>
        <v>0</v>
      </c>
      <c r="N7" s="32">
        <f t="shared" si="7"/>
        <v>5.3005745866551213E-2</v>
      </c>
      <c r="O7" s="32">
        <f t="shared" si="8"/>
        <v>0.12672425370750384</v>
      </c>
      <c r="P7" s="33">
        <f t="shared" si="9"/>
        <v>8.595256501334568E-2</v>
      </c>
      <c r="Q7" s="41"/>
      <c r="R7" s="57">
        <f t="shared" si="10"/>
        <v>11.449241107175062</v>
      </c>
      <c r="S7" s="57">
        <f t="shared" si="11"/>
        <v>27.372438800820827</v>
      </c>
      <c r="T7" s="57">
        <f t="shared" si="12"/>
        <v>18.565754042882666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1429.2378284702645</v>
      </c>
      <c r="F8" s="55">
        <v>2416.4019457963955</v>
      </c>
      <c r="G8" s="56">
        <f t="shared" si="4"/>
        <v>3845.63977426666</v>
      </c>
      <c r="H8" s="55">
        <v>95</v>
      </c>
      <c r="I8" s="55">
        <v>83</v>
      </c>
      <c r="J8" s="56">
        <f t="shared" si="5"/>
        <v>178</v>
      </c>
      <c r="K8" s="55">
        <v>0</v>
      </c>
      <c r="L8" s="55">
        <v>0</v>
      </c>
      <c r="M8" s="56">
        <f t="shared" si="6"/>
        <v>0</v>
      </c>
      <c r="N8" s="32">
        <f t="shared" si="7"/>
        <v>6.9650966299720493E-2</v>
      </c>
      <c r="O8" s="32">
        <f t="shared" si="8"/>
        <v>0.13478368729341786</v>
      </c>
      <c r="P8" s="33">
        <f t="shared" si="9"/>
        <v>0.10002184181925354</v>
      </c>
      <c r="Q8" s="41"/>
      <c r="R8" s="57">
        <f t="shared" si="10"/>
        <v>15.044608720739626</v>
      </c>
      <c r="S8" s="57">
        <f t="shared" si="11"/>
        <v>29.113276455378259</v>
      </c>
      <c r="T8" s="57">
        <f t="shared" si="12"/>
        <v>21.604717832958762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1889.5630904560221</v>
      </c>
      <c r="F9" s="55">
        <v>3045.9267075580674</v>
      </c>
      <c r="G9" s="56">
        <f t="shared" si="4"/>
        <v>4935.4897980140895</v>
      </c>
      <c r="H9" s="55">
        <v>100</v>
      </c>
      <c r="I9" s="55">
        <v>77</v>
      </c>
      <c r="J9" s="56">
        <f t="shared" si="5"/>
        <v>177</v>
      </c>
      <c r="K9" s="55">
        <v>0</v>
      </c>
      <c r="L9" s="55">
        <v>0</v>
      </c>
      <c r="M9" s="56">
        <f t="shared" si="6"/>
        <v>0</v>
      </c>
      <c r="N9" s="32">
        <f t="shared" si="7"/>
        <v>8.7479772706297323E-2</v>
      </c>
      <c r="O9" s="32">
        <f t="shared" si="8"/>
        <v>0.18313652642845524</v>
      </c>
      <c r="P9" s="33">
        <f t="shared" si="9"/>
        <v>0.12909316274362026</v>
      </c>
      <c r="Q9" s="41"/>
      <c r="R9" s="57">
        <f t="shared" si="10"/>
        <v>18.895630904560221</v>
      </c>
      <c r="S9" s="57">
        <f t="shared" si="11"/>
        <v>39.557489708546328</v>
      </c>
      <c r="T9" s="57">
        <f t="shared" si="12"/>
        <v>27.884123152621974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2239.3681351201481</v>
      </c>
      <c r="F10" s="55">
        <v>3569.353398984565</v>
      </c>
      <c r="G10" s="56">
        <f t="shared" si="4"/>
        <v>5808.7215341047131</v>
      </c>
      <c r="H10" s="55">
        <v>100</v>
      </c>
      <c r="I10" s="55">
        <v>78</v>
      </c>
      <c r="J10" s="56">
        <f t="shared" si="5"/>
        <v>178</v>
      </c>
      <c r="K10" s="55">
        <v>0</v>
      </c>
      <c r="L10" s="55">
        <v>0</v>
      </c>
      <c r="M10" s="56">
        <f t="shared" si="6"/>
        <v>0</v>
      </c>
      <c r="N10" s="32">
        <f t="shared" si="7"/>
        <v>0.10367445070000686</v>
      </c>
      <c r="O10" s="32">
        <f t="shared" si="8"/>
        <v>0.21185620839177144</v>
      </c>
      <c r="P10" s="33">
        <f t="shared" si="9"/>
        <v>0.15107994002561156</v>
      </c>
      <c r="Q10" s="41"/>
      <c r="R10" s="57">
        <f t="shared" si="10"/>
        <v>22.393681351201479</v>
      </c>
      <c r="S10" s="57">
        <f t="shared" si="11"/>
        <v>45.760941012622631</v>
      </c>
      <c r="T10" s="57">
        <f t="shared" si="12"/>
        <v>32.633267045532094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2943.3528751624585</v>
      </c>
      <c r="F11" s="55">
        <v>4460.1113426938209</v>
      </c>
      <c r="G11" s="56">
        <f t="shared" si="4"/>
        <v>7403.464217856279</v>
      </c>
      <c r="H11" s="55">
        <v>100</v>
      </c>
      <c r="I11" s="55">
        <v>80</v>
      </c>
      <c r="J11" s="56">
        <f t="shared" si="5"/>
        <v>180</v>
      </c>
      <c r="K11" s="55">
        <v>0</v>
      </c>
      <c r="L11" s="55">
        <v>0</v>
      </c>
      <c r="M11" s="56">
        <f t="shared" si="6"/>
        <v>0</v>
      </c>
      <c r="N11" s="32">
        <f t="shared" si="7"/>
        <v>0.13626633681307679</v>
      </c>
      <c r="O11" s="32">
        <f t="shared" si="8"/>
        <v>0.2581082952947813</v>
      </c>
      <c r="P11" s="33">
        <f t="shared" si="9"/>
        <v>0.19041831836050099</v>
      </c>
      <c r="Q11" s="41"/>
      <c r="R11" s="57">
        <f t="shared" si="10"/>
        <v>29.433528751624586</v>
      </c>
      <c r="S11" s="57">
        <f t="shared" si="11"/>
        <v>55.751391783672759</v>
      </c>
      <c r="T11" s="57">
        <f t="shared" si="12"/>
        <v>41.130356765868214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3142.0762791770012</v>
      </c>
      <c r="F12" s="55">
        <v>4616.9033068696517</v>
      </c>
      <c r="G12" s="56">
        <f t="shared" si="4"/>
        <v>7758.9795860466529</v>
      </c>
      <c r="H12" s="55">
        <v>100</v>
      </c>
      <c r="I12" s="55">
        <v>80</v>
      </c>
      <c r="J12" s="56">
        <f t="shared" si="5"/>
        <v>180</v>
      </c>
      <c r="K12" s="55">
        <v>0</v>
      </c>
      <c r="L12" s="55">
        <v>0</v>
      </c>
      <c r="M12" s="56">
        <f t="shared" si="6"/>
        <v>0</v>
      </c>
      <c r="N12" s="32">
        <f t="shared" si="7"/>
        <v>0.14546649440634266</v>
      </c>
      <c r="O12" s="32">
        <f t="shared" si="8"/>
        <v>0.26718190433273448</v>
      </c>
      <c r="P12" s="33">
        <f t="shared" si="9"/>
        <v>0.19956223215140567</v>
      </c>
      <c r="Q12" s="41"/>
      <c r="R12" s="57">
        <f t="shared" si="10"/>
        <v>31.420762791770013</v>
      </c>
      <c r="S12" s="57">
        <f t="shared" si="11"/>
        <v>57.711291335870648</v>
      </c>
      <c r="T12" s="57">
        <f t="shared" si="12"/>
        <v>43.10544214470363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3290.7045033696977</v>
      </c>
      <c r="F13" s="55">
        <v>4707.4124490264348</v>
      </c>
      <c r="G13" s="56">
        <f t="shared" si="4"/>
        <v>7998.1169523961325</v>
      </c>
      <c r="H13" s="55">
        <v>100</v>
      </c>
      <c r="I13" s="55">
        <v>80</v>
      </c>
      <c r="J13" s="56">
        <f t="shared" si="5"/>
        <v>180</v>
      </c>
      <c r="K13" s="55">
        <v>0</v>
      </c>
      <c r="L13" s="55">
        <v>0</v>
      </c>
      <c r="M13" s="56">
        <f t="shared" si="6"/>
        <v>0</v>
      </c>
      <c r="N13" s="32">
        <f t="shared" si="7"/>
        <v>0.15234743071156007</v>
      </c>
      <c r="O13" s="32">
        <f t="shared" si="8"/>
        <v>0.27241970191125203</v>
      </c>
      <c r="P13" s="33">
        <f t="shared" si="9"/>
        <v>0.20571288457808984</v>
      </c>
      <c r="Q13" s="41"/>
      <c r="R13" s="57">
        <f t="shared" si="10"/>
        <v>32.907045033696974</v>
      </c>
      <c r="S13" s="57">
        <f t="shared" si="11"/>
        <v>58.842655612830434</v>
      </c>
      <c r="T13" s="57">
        <f t="shared" si="12"/>
        <v>44.433983068867406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3860.9859165842613</v>
      </c>
      <c r="F14" s="55">
        <v>5563.4315987719556</v>
      </c>
      <c r="G14" s="56">
        <f t="shared" si="4"/>
        <v>9424.4175153562173</v>
      </c>
      <c r="H14" s="55">
        <v>105</v>
      </c>
      <c r="I14" s="55">
        <v>80</v>
      </c>
      <c r="J14" s="56">
        <f t="shared" si="5"/>
        <v>185</v>
      </c>
      <c r="K14" s="55">
        <v>0</v>
      </c>
      <c r="L14" s="55">
        <v>0</v>
      </c>
      <c r="M14" s="56">
        <f t="shared" si="6"/>
        <v>0</v>
      </c>
      <c r="N14" s="32">
        <f t="shared" si="7"/>
        <v>0.17023747427620201</v>
      </c>
      <c r="O14" s="32">
        <f t="shared" si="8"/>
        <v>0.32195784715115483</v>
      </c>
      <c r="P14" s="33">
        <f t="shared" si="9"/>
        <v>0.23584628416807352</v>
      </c>
      <c r="Q14" s="41"/>
      <c r="R14" s="57">
        <f t="shared" si="10"/>
        <v>36.771294443659635</v>
      </c>
      <c r="S14" s="57">
        <f t="shared" si="11"/>
        <v>69.54289498464945</v>
      </c>
      <c r="T14" s="57">
        <f t="shared" si="12"/>
        <v>50.94279738030388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7977.6099677999955</v>
      </c>
      <c r="F15" s="55">
        <v>10001.197650010841</v>
      </c>
      <c r="G15" s="56">
        <f t="shared" si="4"/>
        <v>17978.807617810839</v>
      </c>
      <c r="H15" s="55">
        <v>276</v>
      </c>
      <c r="I15" s="55">
        <v>239</v>
      </c>
      <c r="J15" s="56">
        <f t="shared" si="5"/>
        <v>515</v>
      </c>
      <c r="K15" s="55">
        <v>103</v>
      </c>
      <c r="L15" s="55">
        <v>98</v>
      </c>
      <c r="M15" s="56">
        <f t="shared" si="6"/>
        <v>201</v>
      </c>
      <c r="N15" s="32">
        <f t="shared" si="7"/>
        <v>9.3677900044621829E-2</v>
      </c>
      <c r="O15" s="32">
        <f t="shared" si="8"/>
        <v>0.13171949280911971</v>
      </c>
      <c r="P15" s="33">
        <f t="shared" si="9"/>
        <v>0.11160860906964416</v>
      </c>
      <c r="Q15" s="41"/>
      <c r="R15" s="57">
        <f t="shared" si="10"/>
        <v>21.049102817414237</v>
      </c>
      <c r="S15" s="57">
        <f t="shared" si="11"/>
        <v>29.677144362049972</v>
      </c>
      <c r="T15" s="57">
        <f t="shared" si="12"/>
        <v>25.110066505322401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14791.369635042089</v>
      </c>
      <c r="F16" s="55">
        <v>19058.446840810444</v>
      </c>
      <c r="G16" s="56">
        <f t="shared" si="4"/>
        <v>33849.816475852531</v>
      </c>
      <c r="H16" s="55">
        <v>271</v>
      </c>
      <c r="I16" s="55">
        <v>236</v>
      </c>
      <c r="J16" s="56">
        <f t="shared" si="5"/>
        <v>507</v>
      </c>
      <c r="K16" s="55">
        <v>179</v>
      </c>
      <c r="L16" s="55">
        <v>175</v>
      </c>
      <c r="M16" s="56">
        <f t="shared" si="6"/>
        <v>354</v>
      </c>
      <c r="N16" s="32">
        <f t="shared" si="7"/>
        <v>0.14370598510650248</v>
      </c>
      <c r="O16" s="32">
        <f t="shared" si="8"/>
        <v>0.20194166780548492</v>
      </c>
      <c r="P16" s="33">
        <f t="shared" si="9"/>
        <v>0.17156173456114693</v>
      </c>
      <c r="Q16" s="41"/>
      <c r="R16" s="57">
        <f t="shared" si="10"/>
        <v>32.86971030009353</v>
      </c>
      <c r="S16" s="57">
        <f t="shared" si="11"/>
        <v>46.370916887616652</v>
      </c>
      <c r="T16" s="57">
        <f t="shared" si="12"/>
        <v>39.314537138040109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16494.355495858654</v>
      </c>
      <c r="F17" s="55">
        <v>20513.803856271188</v>
      </c>
      <c r="G17" s="56">
        <f t="shared" si="4"/>
        <v>37008.159352129842</v>
      </c>
      <c r="H17" s="55">
        <v>257</v>
      </c>
      <c r="I17" s="55">
        <v>227</v>
      </c>
      <c r="J17" s="56">
        <f t="shared" si="5"/>
        <v>484</v>
      </c>
      <c r="K17" s="55">
        <v>177</v>
      </c>
      <c r="L17" s="55">
        <v>178</v>
      </c>
      <c r="M17" s="56">
        <f t="shared" si="6"/>
        <v>355</v>
      </c>
      <c r="N17" s="32">
        <f t="shared" ref="N17:N81" si="13">+E17/(H17*216+K17*248)</f>
        <v>0.1659258359071569</v>
      </c>
      <c r="O17" s="32">
        <f t="shared" si="0"/>
        <v>0.22016188563869654</v>
      </c>
      <c r="P17" s="33">
        <f t="shared" si="1"/>
        <v>0.19216632405667056</v>
      </c>
      <c r="Q17" s="41"/>
      <c r="R17" s="57">
        <f t="shared" si="10"/>
        <v>38.005427409812569</v>
      </c>
      <c r="S17" s="57">
        <f t="shared" si="11"/>
        <v>50.651367546348609</v>
      </c>
      <c r="T17" s="57">
        <f t="shared" si="12"/>
        <v>44.109844281442001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22247.171444152464</v>
      </c>
      <c r="F18" s="55">
        <v>24912.566816617677</v>
      </c>
      <c r="G18" s="56">
        <f t="shared" si="4"/>
        <v>47159.738260770144</v>
      </c>
      <c r="H18" s="55">
        <v>255</v>
      </c>
      <c r="I18" s="55">
        <v>234</v>
      </c>
      <c r="J18" s="56">
        <f t="shared" si="5"/>
        <v>489</v>
      </c>
      <c r="K18" s="55">
        <v>197</v>
      </c>
      <c r="L18" s="55">
        <v>178</v>
      </c>
      <c r="M18" s="56">
        <f t="shared" si="6"/>
        <v>375</v>
      </c>
      <c r="N18" s="32">
        <f t="shared" si="13"/>
        <v>0.2140468311667994</v>
      </c>
      <c r="O18" s="32">
        <f t="shared" si="0"/>
        <v>0.26310162656955133</v>
      </c>
      <c r="P18" s="33">
        <f t="shared" si="1"/>
        <v>0.23743222501193281</v>
      </c>
      <c r="Q18" s="41"/>
      <c r="R18" s="57">
        <f t="shared" si="10"/>
        <v>49.219405849894834</v>
      </c>
      <c r="S18" s="57">
        <f t="shared" si="11"/>
        <v>60.467395185965238</v>
      </c>
      <c r="T18" s="57">
        <f t="shared" si="12"/>
        <v>54.583030394409889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28428.115714431391</v>
      </c>
      <c r="F19" s="55">
        <v>31701.77169561484</v>
      </c>
      <c r="G19" s="56">
        <f t="shared" si="4"/>
        <v>60129.887410046227</v>
      </c>
      <c r="H19" s="55">
        <v>255</v>
      </c>
      <c r="I19" s="55">
        <v>239</v>
      </c>
      <c r="J19" s="56">
        <f t="shared" si="5"/>
        <v>494</v>
      </c>
      <c r="K19" s="55">
        <v>179</v>
      </c>
      <c r="L19" s="55">
        <v>178</v>
      </c>
      <c r="M19" s="56">
        <f t="shared" si="6"/>
        <v>357</v>
      </c>
      <c r="N19" s="32">
        <f t="shared" si="13"/>
        <v>0.28579012902556894</v>
      </c>
      <c r="O19" s="32">
        <f t="shared" si="0"/>
        <v>0.33102676985647439</v>
      </c>
      <c r="P19" s="33">
        <f t="shared" si="1"/>
        <v>0.30797934547247607</v>
      </c>
      <c r="Q19" s="41"/>
      <c r="R19" s="57">
        <f t="shared" si="10"/>
        <v>65.50257077057924</v>
      </c>
      <c r="S19" s="57">
        <f t="shared" si="11"/>
        <v>76.023433322817368</v>
      </c>
      <c r="T19" s="57">
        <f t="shared" si="12"/>
        <v>70.657917050583109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33961.378788541471</v>
      </c>
      <c r="F20" s="55">
        <v>41248.41247418282</v>
      </c>
      <c r="G20" s="56">
        <f t="shared" si="4"/>
        <v>75209.791262724291</v>
      </c>
      <c r="H20" s="55">
        <v>262</v>
      </c>
      <c r="I20" s="55">
        <v>240</v>
      </c>
      <c r="J20" s="56">
        <f t="shared" si="5"/>
        <v>502</v>
      </c>
      <c r="K20" s="55">
        <v>179</v>
      </c>
      <c r="L20" s="55">
        <v>190</v>
      </c>
      <c r="M20" s="56">
        <f t="shared" si="6"/>
        <v>369</v>
      </c>
      <c r="N20" s="32">
        <f t="shared" si="13"/>
        <v>0.33630455110256546</v>
      </c>
      <c r="O20" s="32">
        <f t="shared" si="0"/>
        <v>0.41681904278681103</v>
      </c>
      <c r="P20" s="33">
        <f t="shared" si="1"/>
        <v>0.37615427951188479</v>
      </c>
      <c r="Q20" s="41"/>
      <c r="R20" s="57">
        <f t="shared" si="10"/>
        <v>77.009929225717627</v>
      </c>
      <c r="S20" s="57">
        <f t="shared" si="11"/>
        <v>95.92654063763446</v>
      </c>
      <c r="T20" s="57">
        <f t="shared" si="12"/>
        <v>86.348784457777597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33514.531349410543</v>
      </c>
      <c r="F21" s="55">
        <v>40573.68699603383</v>
      </c>
      <c r="G21" s="56">
        <f t="shared" si="4"/>
        <v>74088.218345444373</v>
      </c>
      <c r="H21" s="55">
        <v>244</v>
      </c>
      <c r="I21" s="55">
        <v>240</v>
      </c>
      <c r="J21" s="56">
        <f t="shared" si="5"/>
        <v>484</v>
      </c>
      <c r="K21" s="55">
        <v>179</v>
      </c>
      <c r="L21" s="55">
        <v>182</v>
      </c>
      <c r="M21" s="56">
        <f t="shared" si="6"/>
        <v>361</v>
      </c>
      <c r="N21" s="32">
        <f t="shared" si="13"/>
        <v>0.34516902188978477</v>
      </c>
      <c r="O21" s="32">
        <f t="shared" si="0"/>
        <v>0.41838895186472769</v>
      </c>
      <c r="P21" s="33">
        <f t="shared" si="1"/>
        <v>0.38175634993942648</v>
      </c>
      <c r="Q21" s="41"/>
      <c r="R21" s="57">
        <f t="shared" si="10"/>
        <v>79.230570565982376</v>
      </c>
      <c r="S21" s="57">
        <f t="shared" si="11"/>
        <v>96.146177715719972</v>
      </c>
      <c r="T21" s="57">
        <f t="shared" si="12"/>
        <v>87.678364905851325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31929.664372227511</v>
      </c>
      <c r="F22" s="55">
        <v>38300.482630482918</v>
      </c>
      <c r="G22" s="56">
        <f t="shared" si="4"/>
        <v>70230.147002710437</v>
      </c>
      <c r="H22" s="55">
        <v>241</v>
      </c>
      <c r="I22" s="55">
        <v>229</v>
      </c>
      <c r="J22" s="56">
        <f t="shared" si="5"/>
        <v>470</v>
      </c>
      <c r="K22" s="55">
        <v>180</v>
      </c>
      <c r="L22" s="55">
        <v>181</v>
      </c>
      <c r="M22" s="56">
        <f t="shared" si="6"/>
        <v>361</v>
      </c>
      <c r="N22" s="32">
        <f t="shared" si="13"/>
        <v>0.3302066721707983</v>
      </c>
      <c r="O22" s="32">
        <f t="shared" si="0"/>
        <v>0.40593185762339873</v>
      </c>
      <c r="P22" s="33">
        <f t="shared" si="1"/>
        <v>0.36760472238762215</v>
      </c>
      <c r="Q22" s="41"/>
      <c r="R22" s="57">
        <f t="shared" si="10"/>
        <v>75.842433188188863</v>
      </c>
      <c r="S22" s="57">
        <f t="shared" si="11"/>
        <v>93.41581129386077</v>
      </c>
      <c r="T22" s="57">
        <f t="shared" si="12"/>
        <v>84.512812277629891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29979.871085287821</v>
      </c>
      <c r="F23" s="55">
        <v>29574.513353108978</v>
      </c>
      <c r="G23" s="56">
        <f t="shared" si="4"/>
        <v>59554.384438396795</v>
      </c>
      <c r="H23" s="55">
        <v>238</v>
      </c>
      <c r="I23" s="55">
        <v>238</v>
      </c>
      <c r="J23" s="56">
        <f t="shared" si="5"/>
        <v>476</v>
      </c>
      <c r="K23" s="55">
        <v>187</v>
      </c>
      <c r="L23" s="55">
        <v>175</v>
      </c>
      <c r="M23" s="56">
        <f t="shared" si="6"/>
        <v>362</v>
      </c>
      <c r="N23" s="32">
        <f t="shared" si="13"/>
        <v>0.30659280746633211</v>
      </c>
      <c r="O23" s="32">
        <f t="shared" si="0"/>
        <v>0.3119411162888045</v>
      </c>
      <c r="P23" s="33">
        <f t="shared" si="1"/>
        <v>0.30922563989364454</v>
      </c>
      <c r="Q23" s="41"/>
      <c r="R23" s="57">
        <f t="shared" si="10"/>
        <v>70.540873141853695</v>
      </c>
      <c r="S23" s="57">
        <f t="shared" si="11"/>
        <v>71.608991169755399</v>
      </c>
      <c r="T23" s="57">
        <f t="shared" si="12"/>
        <v>71.06728453269308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28217.526660038049</v>
      </c>
      <c r="F24" s="55">
        <v>26143.067250317185</v>
      </c>
      <c r="G24" s="56">
        <f t="shared" si="4"/>
        <v>54360.593910355237</v>
      </c>
      <c r="H24" s="55">
        <v>245</v>
      </c>
      <c r="I24" s="55">
        <v>239</v>
      </c>
      <c r="J24" s="56">
        <f t="shared" si="5"/>
        <v>484</v>
      </c>
      <c r="K24" s="55">
        <v>179</v>
      </c>
      <c r="L24" s="55">
        <v>169</v>
      </c>
      <c r="M24" s="56">
        <f t="shared" si="6"/>
        <v>348</v>
      </c>
      <c r="N24" s="32">
        <f t="shared" si="13"/>
        <v>0.28996965081426801</v>
      </c>
      <c r="O24" s="32">
        <f t="shared" si="0"/>
        <v>0.27949738336380842</v>
      </c>
      <c r="P24" s="33">
        <f t="shared" si="1"/>
        <v>0.28483711597897404</v>
      </c>
      <c r="Q24" s="41"/>
      <c r="R24" s="57">
        <f t="shared" si="10"/>
        <v>66.550770424618037</v>
      </c>
      <c r="S24" s="57">
        <f t="shared" si="11"/>
        <v>64.07614522136565</v>
      </c>
      <c r="T24" s="57">
        <f t="shared" si="12"/>
        <v>65.337252296100047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27036.456785508672</v>
      </c>
      <c r="F25" s="55">
        <v>24908.594982402756</v>
      </c>
      <c r="G25" s="56">
        <f t="shared" si="4"/>
        <v>51945.051767911427</v>
      </c>
      <c r="H25" s="55">
        <v>254</v>
      </c>
      <c r="I25" s="55">
        <v>238</v>
      </c>
      <c r="J25" s="56">
        <f t="shared" si="5"/>
        <v>492</v>
      </c>
      <c r="K25" s="55">
        <v>179</v>
      </c>
      <c r="L25" s="55">
        <v>178</v>
      </c>
      <c r="M25" s="56">
        <f t="shared" si="6"/>
        <v>357</v>
      </c>
      <c r="N25" s="32">
        <f t="shared" si="13"/>
        <v>0.27239115807113595</v>
      </c>
      <c r="O25" s="32">
        <f t="shared" si="0"/>
        <v>0.26068104259882319</v>
      </c>
      <c r="P25" s="33">
        <f t="shared" si="1"/>
        <v>0.26664742601901065</v>
      </c>
      <c r="Q25" s="41"/>
      <c r="R25" s="57">
        <f t="shared" si="10"/>
        <v>62.439854008103168</v>
      </c>
      <c r="S25" s="57">
        <f t="shared" si="11"/>
        <v>59.876430246160467</v>
      </c>
      <c r="T25" s="57">
        <f t="shared" si="12"/>
        <v>61.183806558199564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25779.713765616449</v>
      </c>
      <c r="F26" s="55">
        <v>23171.682978148285</v>
      </c>
      <c r="G26" s="56">
        <f t="shared" si="4"/>
        <v>48951.396743764737</v>
      </c>
      <c r="H26" s="55">
        <v>232</v>
      </c>
      <c r="I26" s="55">
        <v>221</v>
      </c>
      <c r="J26" s="56">
        <f t="shared" si="5"/>
        <v>453</v>
      </c>
      <c r="K26" s="55">
        <v>184</v>
      </c>
      <c r="L26" s="55">
        <v>179</v>
      </c>
      <c r="M26" s="56">
        <f t="shared" si="6"/>
        <v>363</v>
      </c>
      <c r="N26" s="32">
        <f t="shared" si="13"/>
        <v>0.26925670293299264</v>
      </c>
      <c r="O26" s="32">
        <f t="shared" si="0"/>
        <v>0.25151618376767415</v>
      </c>
      <c r="P26" s="33">
        <f t="shared" si="1"/>
        <v>0.26055717054039312</v>
      </c>
      <c r="Q26" s="41"/>
      <c r="R26" s="57">
        <f t="shared" si="10"/>
        <v>61.97046578273185</v>
      </c>
      <c r="S26" s="57">
        <f t="shared" si="11"/>
        <v>57.929207445370714</v>
      </c>
      <c r="T26" s="57">
        <f t="shared" si="12"/>
        <v>59.989456793829333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22404.681890610897</v>
      </c>
      <c r="F27" s="55">
        <v>20693.22732548722</v>
      </c>
      <c r="G27" s="56">
        <f t="shared" si="4"/>
        <v>43097.909216098116</v>
      </c>
      <c r="H27" s="55">
        <v>218</v>
      </c>
      <c r="I27" s="55">
        <v>220</v>
      </c>
      <c r="J27" s="56">
        <f t="shared" si="5"/>
        <v>438</v>
      </c>
      <c r="K27" s="55">
        <v>199</v>
      </c>
      <c r="L27" s="55">
        <v>179</v>
      </c>
      <c r="M27" s="56">
        <f t="shared" si="6"/>
        <v>378</v>
      </c>
      <c r="N27" s="32">
        <f t="shared" si="13"/>
        <v>0.23231731533192551</v>
      </c>
      <c r="O27" s="32">
        <f t="shared" si="0"/>
        <v>0.22514173693845438</v>
      </c>
      <c r="P27" s="33">
        <f t="shared" si="1"/>
        <v>0.22881577692882538</v>
      </c>
      <c r="Q27" s="41"/>
      <c r="R27" s="57">
        <f t="shared" si="10"/>
        <v>53.728253934318694</v>
      </c>
      <c r="S27" s="57">
        <f t="shared" si="11"/>
        <v>51.862725126534386</v>
      </c>
      <c r="T27" s="57">
        <f t="shared" si="12"/>
        <v>52.816065215806518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7298.5769243121495</v>
      </c>
      <c r="F28" s="55">
        <v>8756.3989244559962</v>
      </c>
      <c r="G28" s="56">
        <f t="shared" si="4"/>
        <v>16054.975848768147</v>
      </c>
      <c r="H28" s="55">
        <v>120</v>
      </c>
      <c r="I28" s="55">
        <v>120</v>
      </c>
      <c r="J28" s="56">
        <f t="shared" si="5"/>
        <v>240</v>
      </c>
      <c r="K28" s="55">
        <v>0</v>
      </c>
      <c r="L28" s="55">
        <v>0</v>
      </c>
      <c r="M28" s="56">
        <f t="shared" si="6"/>
        <v>0</v>
      </c>
      <c r="N28" s="32">
        <f t="shared" si="13"/>
        <v>0.28158089985772183</v>
      </c>
      <c r="O28" s="32">
        <f t="shared" si="0"/>
        <v>0.33782403257932087</v>
      </c>
      <c r="P28" s="33">
        <f t="shared" si="1"/>
        <v>0.30970246621852132</v>
      </c>
      <c r="Q28" s="41"/>
      <c r="R28" s="57">
        <f t="shared" si="10"/>
        <v>60.821474369267911</v>
      </c>
      <c r="S28" s="57">
        <f t="shared" si="11"/>
        <v>72.969991037133298</v>
      </c>
      <c r="T28" s="57">
        <f t="shared" si="12"/>
        <v>66.895732703200608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7121.0067096184857</v>
      </c>
      <c r="F29" s="55">
        <v>8529.1786408711196</v>
      </c>
      <c r="G29" s="56">
        <f t="shared" si="4"/>
        <v>15650.185350489606</v>
      </c>
      <c r="H29" s="55">
        <v>121</v>
      </c>
      <c r="I29" s="55">
        <v>120</v>
      </c>
      <c r="J29" s="56">
        <f t="shared" si="5"/>
        <v>241</v>
      </c>
      <c r="K29" s="55">
        <v>0</v>
      </c>
      <c r="L29" s="55">
        <v>0</v>
      </c>
      <c r="M29" s="56">
        <f t="shared" si="6"/>
        <v>0</v>
      </c>
      <c r="N29" s="32">
        <f t="shared" si="13"/>
        <v>0.27245969963339783</v>
      </c>
      <c r="O29" s="32">
        <f t="shared" si="0"/>
        <v>0.32905781793484257</v>
      </c>
      <c r="P29" s="33">
        <f t="shared" si="1"/>
        <v>0.30064133530216702</v>
      </c>
      <c r="Q29" s="41"/>
      <c r="R29" s="57">
        <f t="shared" si="10"/>
        <v>58.85129512081393</v>
      </c>
      <c r="S29" s="57">
        <f t="shared" si="11"/>
        <v>71.076488673925994</v>
      </c>
      <c r="T29" s="57">
        <f t="shared" si="12"/>
        <v>64.938528425268075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6962.3210742606207</v>
      </c>
      <c r="F30" s="55">
        <v>8305.9079179534074</v>
      </c>
      <c r="G30" s="56">
        <f t="shared" si="4"/>
        <v>15268.228992214028</v>
      </c>
      <c r="H30" s="55">
        <v>126</v>
      </c>
      <c r="I30" s="55">
        <v>120</v>
      </c>
      <c r="J30" s="56">
        <f t="shared" si="5"/>
        <v>246</v>
      </c>
      <c r="K30" s="55">
        <v>0</v>
      </c>
      <c r="L30" s="55">
        <v>0</v>
      </c>
      <c r="M30" s="56">
        <f t="shared" si="6"/>
        <v>0</v>
      </c>
      <c r="N30" s="32">
        <f t="shared" si="13"/>
        <v>0.25581720584437906</v>
      </c>
      <c r="O30" s="32">
        <f t="shared" si="0"/>
        <v>0.32044397831610366</v>
      </c>
      <c r="P30" s="33">
        <f t="shared" si="1"/>
        <v>0.28734246070863495</v>
      </c>
      <c r="Q30" s="41"/>
      <c r="R30" s="57">
        <f t="shared" si="10"/>
        <v>55.256516462385875</v>
      </c>
      <c r="S30" s="57">
        <f t="shared" si="11"/>
        <v>69.215899316278396</v>
      </c>
      <c r="T30" s="57">
        <f t="shared" si="12"/>
        <v>62.065971513065158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6358.6221804337883</v>
      </c>
      <c r="F31" s="55">
        <v>7577.980631050722</v>
      </c>
      <c r="G31" s="56">
        <f t="shared" si="4"/>
        <v>13936.60281148451</v>
      </c>
      <c r="H31" s="55">
        <v>136</v>
      </c>
      <c r="I31" s="55">
        <v>140</v>
      </c>
      <c r="J31" s="56">
        <f t="shared" si="5"/>
        <v>276</v>
      </c>
      <c r="K31" s="55">
        <v>0</v>
      </c>
      <c r="L31" s="55">
        <v>0</v>
      </c>
      <c r="M31" s="56">
        <f t="shared" si="6"/>
        <v>0</v>
      </c>
      <c r="N31" s="32">
        <f t="shared" si="13"/>
        <v>0.21645636507467961</v>
      </c>
      <c r="O31" s="32">
        <f t="shared" si="0"/>
        <v>0.25059459758765618</v>
      </c>
      <c r="P31" s="33">
        <f t="shared" si="1"/>
        <v>0.23377285982763873</v>
      </c>
      <c r="Q31" s="41"/>
      <c r="R31" s="57">
        <f t="shared" si="10"/>
        <v>46.754574856130795</v>
      </c>
      <c r="S31" s="57">
        <f t="shared" si="11"/>
        <v>54.128433078933732</v>
      </c>
      <c r="T31" s="57">
        <f t="shared" si="12"/>
        <v>50.494937722769961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5969.5072439176492</v>
      </c>
      <c r="F32" s="55">
        <v>7241.5064265619812</v>
      </c>
      <c r="G32" s="56">
        <f t="shared" si="4"/>
        <v>13211.013670479631</v>
      </c>
      <c r="H32" s="55">
        <v>120</v>
      </c>
      <c r="I32" s="55">
        <v>121</v>
      </c>
      <c r="J32" s="56">
        <f t="shared" si="5"/>
        <v>241</v>
      </c>
      <c r="K32" s="55">
        <v>0</v>
      </c>
      <c r="L32" s="55">
        <v>0</v>
      </c>
      <c r="M32" s="56">
        <f t="shared" si="6"/>
        <v>0</v>
      </c>
      <c r="N32" s="32">
        <f t="shared" si="13"/>
        <v>0.23030506342274881</v>
      </c>
      <c r="O32" s="32">
        <f t="shared" si="0"/>
        <v>0.27707018773193992</v>
      </c>
      <c r="P32" s="33">
        <f t="shared" si="1"/>
        <v>0.25378464865682404</v>
      </c>
      <c r="Q32" s="41"/>
      <c r="R32" s="57">
        <f t="shared" si="10"/>
        <v>49.745893699313747</v>
      </c>
      <c r="S32" s="57">
        <f t="shared" si="11"/>
        <v>59.847160550099019</v>
      </c>
      <c r="T32" s="57">
        <f t="shared" si="12"/>
        <v>54.817484109873988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4523.9496820820523</v>
      </c>
      <c r="F33" s="55">
        <v>5510.9806351286315</v>
      </c>
      <c r="G33" s="56">
        <f t="shared" si="4"/>
        <v>10034.930317210685</v>
      </c>
      <c r="H33" s="55">
        <v>120</v>
      </c>
      <c r="I33" s="55">
        <v>120</v>
      </c>
      <c r="J33" s="56">
        <f t="shared" si="5"/>
        <v>240</v>
      </c>
      <c r="K33" s="55">
        <v>0</v>
      </c>
      <c r="L33" s="55">
        <v>0</v>
      </c>
      <c r="M33" s="56">
        <f t="shared" si="6"/>
        <v>0</v>
      </c>
      <c r="N33" s="32">
        <f t="shared" si="13"/>
        <v>0.17453509575933843</v>
      </c>
      <c r="O33" s="32">
        <f t="shared" si="0"/>
        <v>0.2126149936392219</v>
      </c>
      <c r="P33" s="33">
        <f t="shared" si="1"/>
        <v>0.19357504469928019</v>
      </c>
      <c r="Q33" s="41"/>
      <c r="R33" s="57">
        <f t="shared" si="10"/>
        <v>37.6995806840171</v>
      </c>
      <c r="S33" s="57">
        <f t="shared" si="11"/>
        <v>45.924838626071931</v>
      </c>
      <c r="T33" s="57">
        <f t="shared" si="12"/>
        <v>41.812209655044519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2248.8213190871538</v>
      </c>
      <c r="F34" s="55">
        <v>2783.8235471187436</v>
      </c>
      <c r="G34" s="56">
        <f t="shared" si="4"/>
        <v>5032.6448662058974</v>
      </c>
      <c r="H34" s="55">
        <v>121</v>
      </c>
      <c r="I34" s="55">
        <v>129</v>
      </c>
      <c r="J34" s="56">
        <f t="shared" si="5"/>
        <v>250</v>
      </c>
      <c r="K34" s="55">
        <v>0</v>
      </c>
      <c r="L34" s="55">
        <v>0</v>
      </c>
      <c r="M34" s="56">
        <f t="shared" si="6"/>
        <v>0</v>
      </c>
      <c r="N34" s="32">
        <f t="shared" si="13"/>
        <v>8.6043056285856817E-2</v>
      </c>
      <c r="O34" s="32">
        <f t="shared" si="0"/>
        <v>9.9907534708539469E-2</v>
      </c>
      <c r="P34" s="33">
        <f t="shared" si="1"/>
        <v>9.3197127151961059E-2</v>
      </c>
      <c r="Q34" s="41"/>
      <c r="R34" s="57">
        <f t="shared" si="10"/>
        <v>18.585300157745074</v>
      </c>
      <c r="S34" s="57">
        <f t="shared" si="11"/>
        <v>21.580027497044522</v>
      </c>
      <c r="T34" s="57">
        <f t="shared" si="12"/>
        <v>20.13057946482359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1107.4041151255615</v>
      </c>
      <c r="F35" s="55">
        <v>1475.1378486066001</v>
      </c>
      <c r="G35" s="56">
        <f t="shared" si="4"/>
        <v>2582.5419637321615</v>
      </c>
      <c r="H35" s="55">
        <v>124</v>
      </c>
      <c r="I35" s="55">
        <v>140</v>
      </c>
      <c r="J35" s="56">
        <f t="shared" si="5"/>
        <v>264</v>
      </c>
      <c r="K35" s="55">
        <v>0</v>
      </c>
      <c r="L35" s="55">
        <v>0</v>
      </c>
      <c r="M35" s="56">
        <f t="shared" si="6"/>
        <v>0</v>
      </c>
      <c r="N35" s="32">
        <f t="shared" si="13"/>
        <v>4.134573309160549E-2</v>
      </c>
      <c r="O35" s="32">
        <f t="shared" si="0"/>
        <v>4.8781013512123016E-2</v>
      </c>
      <c r="P35" s="33">
        <f t="shared" si="1"/>
        <v>4.5288684829758723E-2</v>
      </c>
      <c r="Q35" s="41"/>
      <c r="R35" s="57">
        <f t="shared" si="10"/>
        <v>8.9306783477867864</v>
      </c>
      <c r="S35" s="57">
        <f t="shared" si="11"/>
        <v>10.536698918618573</v>
      </c>
      <c r="T35" s="57">
        <f t="shared" si="12"/>
        <v>9.7823559232278843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59">
        <v>708.96</v>
      </c>
      <c r="E36" s="66">
        <v>249.0217181337166</v>
      </c>
      <c r="F36" s="60">
        <v>292</v>
      </c>
      <c r="G36" s="61">
        <f t="shared" si="4"/>
        <v>541.0217181337166</v>
      </c>
      <c r="H36" s="60">
        <v>117</v>
      </c>
      <c r="I36" s="60">
        <v>120</v>
      </c>
      <c r="J36" s="61">
        <f t="shared" si="5"/>
        <v>237</v>
      </c>
      <c r="K36" s="60">
        <v>0</v>
      </c>
      <c r="L36" s="60">
        <v>0</v>
      </c>
      <c r="M36" s="61">
        <f t="shared" si="6"/>
        <v>0</v>
      </c>
      <c r="N36" s="34">
        <f t="shared" si="13"/>
        <v>9.8536608948130971E-3</v>
      </c>
      <c r="O36" s="34">
        <f t="shared" si="0"/>
        <v>1.1265432098765432E-2</v>
      </c>
      <c r="P36" s="35">
        <f t="shared" si="1"/>
        <v>1.0568481757573774E-2</v>
      </c>
      <c r="Q36" s="41"/>
      <c r="R36" s="57">
        <f t="shared" si="10"/>
        <v>2.1283907532796289</v>
      </c>
      <c r="S36" s="57">
        <f t="shared" si="11"/>
        <v>2.4333333333333331</v>
      </c>
      <c r="T36" s="57">
        <f t="shared" si="12"/>
        <v>2.282792059635935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65">
        <v>8858.8229797245513</v>
      </c>
      <c r="F37" s="63">
        <v>7948.0412464876472</v>
      </c>
      <c r="G37" s="64">
        <f t="shared" si="4"/>
        <v>16806.864226212198</v>
      </c>
      <c r="H37" s="63">
        <v>98</v>
      </c>
      <c r="I37" s="63">
        <v>80</v>
      </c>
      <c r="J37" s="64">
        <f t="shared" si="5"/>
        <v>178</v>
      </c>
      <c r="K37" s="63">
        <v>101</v>
      </c>
      <c r="L37" s="63">
        <v>99</v>
      </c>
      <c r="M37" s="64">
        <f t="shared" si="6"/>
        <v>200</v>
      </c>
      <c r="N37" s="30">
        <f t="shared" si="13"/>
        <v>0.19168303141173082</v>
      </c>
      <c r="O37" s="30">
        <f t="shared" si="0"/>
        <v>0.18999907359169169</v>
      </c>
      <c r="P37" s="31">
        <f t="shared" si="1"/>
        <v>0.1908829754930515</v>
      </c>
      <c r="Q37" s="41"/>
      <c r="R37" s="57">
        <f t="shared" si="10"/>
        <v>44.516698390575634</v>
      </c>
      <c r="S37" s="57">
        <f t="shared" si="11"/>
        <v>44.402465064176802</v>
      </c>
      <c r="T37" s="57">
        <f t="shared" si="12"/>
        <v>44.462603773048144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4">
        <v>8494.5766265120128</v>
      </c>
      <c r="F38" s="55">
        <v>7770.0589356068685</v>
      </c>
      <c r="G38" s="56">
        <f t="shared" si="4"/>
        <v>16264.635562118881</v>
      </c>
      <c r="H38" s="55">
        <v>98</v>
      </c>
      <c r="I38" s="55">
        <v>80</v>
      </c>
      <c r="J38" s="56">
        <f t="shared" si="5"/>
        <v>178</v>
      </c>
      <c r="K38" s="55">
        <v>104</v>
      </c>
      <c r="L38" s="55">
        <v>131</v>
      </c>
      <c r="M38" s="56">
        <f t="shared" si="6"/>
        <v>235</v>
      </c>
      <c r="N38" s="32">
        <f t="shared" si="13"/>
        <v>0.18088962151856927</v>
      </c>
      <c r="O38" s="32">
        <f t="shared" si="0"/>
        <v>0.1561256015031118</v>
      </c>
      <c r="P38" s="33">
        <f t="shared" si="1"/>
        <v>0.16814816353195436</v>
      </c>
      <c r="Q38" s="41"/>
      <c r="R38" s="57">
        <f t="shared" si="10"/>
        <v>42.052359537188181</v>
      </c>
      <c r="S38" s="57">
        <f t="shared" si="11"/>
        <v>36.824923865435395</v>
      </c>
      <c r="T38" s="57">
        <f t="shared" si="12"/>
        <v>39.381684169779376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4">
        <v>8223.5771442955502</v>
      </c>
      <c r="F39" s="55">
        <v>7583.1605456141397</v>
      </c>
      <c r="G39" s="56">
        <f t="shared" si="4"/>
        <v>15806.737689909689</v>
      </c>
      <c r="H39" s="55">
        <v>99</v>
      </c>
      <c r="I39" s="55">
        <v>80</v>
      </c>
      <c r="J39" s="56">
        <f t="shared" si="5"/>
        <v>179</v>
      </c>
      <c r="K39" s="55">
        <v>104</v>
      </c>
      <c r="L39" s="55">
        <v>110</v>
      </c>
      <c r="M39" s="56">
        <f t="shared" si="6"/>
        <v>214</v>
      </c>
      <c r="N39" s="32">
        <f t="shared" si="13"/>
        <v>0.17431696507324806</v>
      </c>
      <c r="O39" s="32">
        <f t="shared" si="0"/>
        <v>0.1701786477920588</v>
      </c>
      <c r="P39" s="33">
        <f t="shared" si="1"/>
        <v>0.17230681182861352</v>
      </c>
      <c r="Q39" s="41"/>
      <c r="R39" s="57">
        <f t="shared" si="10"/>
        <v>40.510232237909115</v>
      </c>
      <c r="S39" s="57">
        <f t="shared" si="11"/>
        <v>39.911371292706001</v>
      </c>
      <c r="T39" s="57">
        <f t="shared" si="12"/>
        <v>40.220706590100988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4">
        <v>8111.5865720692691</v>
      </c>
      <c r="F40" s="55">
        <v>7468.6707751068661</v>
      </c>
      <c r="G40" s="56">
        <f t="shared" si="4"/>
        <v>15580.257347176135</v>
      </c>
      <c r="H40" s="55">
        <v>99</v>
      </c>
      <c r="I40" s="55">
        <v>80</v>
      </c>
      <c r="J40" s="56">
        <f t="shared" si="5"/>
        <v>179</v>
      </c>
      <c r="K40" s="55">
        <v>80</v>
      </c>
      <c r="L40" s="55">
        <v>102</v>
      </c>
      <c r="M40" s="56">
        <f t="shared" si="6"/>
        <v>182</v>
      </c>
      <c r="N40" s="32">
        <f t="shared" si="13"/>
        <v>0.1967685467705528</v>
      </c>
      <c r="O40" s="32">
        <f t="shared" si="0"/>
        <v>0.17541973823531723</v>
      </c>
      <c r="P40" s="33">
        <f t="shared" si="1"/>
        <v>0.18592192538396343</v>
      </c>
      <c r="Q40" s="41"/>
      <c r="R40" s="57">
        <f t="shared" si="10"/>
        <v>45.316126100945638</v>
      </c>
      <c r="S40" s="57">
        <f t="shared" si="11"/>
        <v>41.036652610477283</v>
      </c>
      <c r="T40" s="57">
        <f t="shared" si="12"/>
        <v>43.158607609906191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4">
        <v>8044.6958314507801</v>
      </c>
      <c r="F41" s="55">
        <v>7348.4290374686443</v>
      </c>
      <c r="G41" s="56">
        <f t="shared" si="4"/>
        <v>15393.124868919425</v>
      </c>
      <c r="H41" s="55">
        <v>99</v>
      </c>
      <c r="I41" s="55">
        <v>88</v>
      </c>
      <c r="J41" s="56">
        <f t="shared" si="5"/>
        <v>187</v>
      </c>
      <c r="K41" s="55">
        <v>80</v>
      </c>
      <c r="L41" s="55">
        <v>100</v>
      </c>
      <c r="M41" s="56">
        <f t="shared" si="6"/>
        <v>180</v>
      </c>
      <c r="N41" s="32">
        <f t="shared" si="13"/>
        <v>0.1951459303185227</v>
      </c>
      <c r="O41" s="32">
        <f t="shared" si="0"/>
        <v>0.16774171469751289</v>
      </c>
      <c r="P41" s="33">
        <f t="shared" si="1"/>
        <v>0.1810274351881577</v>
      </c>
      <c r="Q41" s="41"/>
      <c r="R41" s="57">
        <f t="shared" si="10"/>
        <v>44.942434812574191</v>
      </c>
      <c r="S41" s="57">
        <f t="shared" si="11"/>
        <v>39.087388497173642</v>
      </c>
      <c r="T41" s="57">
        <f t="shared" si="12"/>
        <v>41.943119533840395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4">
        <v>6294.6808816325229</v>
      </c>
      <c r="F42" s="55">
        <v>4229.9731119176895</v>
      </c>
      <c r="G42" s="56">
        <f t="shared" si="4"/>
        <v>10524.653993550211</v>
      </c>
      <c r="H42" s="55">
        <v>0</v>
      </c>
      <c r="I42" s="55">
        <v>0</v>
      </c>
      <c r="J42" s="56">
        <f t="shared" si="5"/>
        <v>0</v>
      </c>
      <c r="K42" s="55">
        <v>80</v>
      </c>
      <c r="L42" s="55">
        <v>100</v>
      </c>
      <c r="M42" s="56">
        <f t="shared" si="6"/>
        <v>180</v>
      </c>
      <c r="N42" s="32">
        <f t="shared" si="13"/>
        <v>0.31727222185647797</v>
      </c>
      <c r="O42" s="32">
        <f t="shared" si="0"/>
        <v>0.17056343193216489</v>
      </c>
      <c r="P42" s="33">
        <f t="shared" si="1"/>
        <v>0.23576733856519291</v>
      </c>
      <c r="Q42" s="41"/>
      <c r="R42" s="57">
        <f t="shared" si="10"/>
        <v>78.683511020406542</v>
      </c>
      <c r="S42" s="57">
        <f t="shared" si="11"/>
        <v>42.299731119176897</v>
      </c>
      <c r="T42" s="57">
        <f t="shared" si="12"/>
        <v>58.470299964167843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4">
        <v>5679.6670883944907</v>
      </c>
      <c r="F43" s="55">
        <v>3762.7832858207812</v>
      </c>
      <c r="G43" s="56">
        <f t="shared" si="4"/>
        <v>9442.4503742152719</v>
      </c>
      <c r="H43" s="55">
        <v>0</v>
      </c>
      <c r="I43" s="55">
        <v>0</v>
      </c>
      <c r="J43" s="56">
        <f t="shared" si="5"/>
        <v>0</v>
      </c>
      <c r="K43" s="55">
        <v>80</v>
      </c>
      <c r="L43" s="55">
        <v>100</v>
      </c>
      <c r="M43" s="56">
        <f t="shared" si="6"/>
        <v>180</v>
      </c>
      <c r="N43" s="32">
        <f t="shared" si="13"/>
        <v>0.2862735427618191</v>
      </c>
      <c r="O43" s="32">
        <f t="shared" si="0"/>
        <v>0.15172513249277345</v>
      </c>
      <c r="P43" s="33">
        <f t="shared" si="1"/>
        <v>0.2115244259456826</v>
      </c>
      <c r="Q43" s="41"/>
      <c r="R43" s="57">
        <f t="shared" si="10"/>
        <v>70.995838604931137</v>
      </c>
      <c r="S43" s="57">
        <f t="shared" si="11"/>
        <v>37.62783285820781</v>
      </c>
      <c r="T43" s="57">
        <f t="shared" si="12"/>
        <v>52.45805763452929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4">
        <v>5460.2892661986898</v>
      </c>
      <c r="F44" s="55">
        <v>3626.1233517522192</v>
      </c>
      <c r="G44" s="56">
        <f t="shared" si="4"/>
        <v>9086.4126179509094</v>
      </c>
      <c r="H44" s="55">
        <v>0</v>
      </c>
      <c r="I44" s="55">
        <v>0</v>
      </c>
      <c r="J44" s="56">
        <f t="shared" si="5"/>
        <v>0</v>
      </c>
      <c r="K44" s="55">
        <v>80</v>
      </c>
      <c r="L44" s="55">
        <v>111</v>
      </c>
      <c r="M44" s="56">
        <f t="shared" si="6"/>
        <v>191</v>
      </c>
      <c r="N44" s="32">
        <f t="shared" si="13"/>
        <v>0.27521619285275656</v>
      </c>
      <c r="O44" s="32">
        <f t="shared" si="0"/>
        <v>0.13172491106336165</v>
      </c>
      <c r="P44" s="33">
        <f t="shared" si="1"/>
        <v>0.19182597149871031</v>
      </c>
      <c r="Q44" s="41"/>
      <c r="R44" s="57">
        <f t="shared" si="10"/>
        <v>68.253615827483628</v>
      </c>
      <c r="S44" s="57">
        <f t="shared" si="11"/>
        <v>32.667777943713688</v>
      </c>
      <c r="T44" s="57">
        <f t="shared" si="12"/>
        <v>47.572840931680155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4">
        <v>5326.4195682118861</v>
      </c>
      <c r="F45" s="55">
        <v>3595.6319598176578</v>
      </c>
      <c r="G45" s="56">
        <f t="shared" si="4"/>
        <v>8922.051528029544</v>
      </c>
      <c r="H45" s="55">
        <v>0</v>
      </c>
      <c r="I45" s="55">
        <v>0</v>
      </c>
      <c r="J45" s="56">
        <f t="shared" si="5"/>
        <v>0</v>
      </c>
      <c r="K45" s="55">
        <v>80</v>
      </c>
      <c r="L45" s="55">
        <v>120</v>
      </c>
      <c r="M45" s="56">
        <f t="shared" si="6"/>
        <v>200</v>
      </c>
      <c r="N45" s="32">
        <f t="shared" si="13"/>
        <v>0.26846872823648621</v>
      </c>
      <c r="O45" s="32">
        <f t="shared" si="0"/>
        <v>0.12082096639172238</v>
      </c>
      <c r="P45" s="33">
        <f t="shared" si="1"/>
        <v>0.17988007112962789</v>
      </c>
      <c r="Q45" s="41"/>
      <c r="R45" s="57">
        <f t="shared" si="10"/>
        <v>66.580244602648577</v>
      </c>
      <c r="S45" s="57">
        <f t="shared" si="11"/>
        <v>29.96359966514715</v>
      </c>
      <c r="T45" s="57">
        <f t="shared" si="12"/>
        <v>44.610257640147722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4">
        <v>5270.2056639896264</v>
      </c>
      <c r="F46" s="55">
        <v>3581.2427982144932</v>
      </c>
      <c r="G46" s="56">
        <f t="shared" si="4"/>
        <v>8851.44846220412</v>
      </c>
      <c r="H46" s="55">
        <v>0</v>
      </c>
      <c r="I46" s="55">
        <v>0</v>
      </c>
      <c r="J46" s="56">
        <f t="shared" si="5"/>
        <v>0</v>
      </c>
      <c r="K46" s="55">
        <v>79</v>
      </c>
      <c r="L46" s="55">
        <v>116</v>
      </c>
      <c r="M46" s="56">
        <f t="shared" si="6"/>
        <v>195</v>
      </c>
      <c r="N46" s="32">
        <f t="shared" si="13"/>
        <v>0.26899783911747788</v>
      </c>
      <c r="O46" s="32">
        <f t="shared" si="0"/>
        <v>0.12448702719043706</v>
      </c>
      <c r="P46" s="33">
        <f t="shared" si="1"/>
        <v>0.18303243304805872</v>
      </c>
      <c r="Q46" s="41"/>
      <c r="R46" s="57">
        <f t="shared" si="10"/>
        <v>66.71146410113451</v>
      </c>
      <c r="S46" s="57">
        <f t="shared" si="11"/>
        <v>30.872782743228388</v>
      </c>
      <c r="T46" s="57">
        <f t="shared" si="12"/>
        <v>45.392043395918563</v>
      </c>
    </row>
    <row r="47" spans="2:20" x14ac:dyDescent="0.25">
      <c r="B47" s="52" t="str">
        <f>'Média Mensal'!B47</f>
        <v>Modivas Centro</v>
      </c>
      <c r="C47" s="52" t="s">
        <v>105</v>
      </c>
      <c r="D47" s="53">
        <v>852.51</v>
      </c>
      <c r="E47" s="54">
        <v>5225.8545159178839</v>
      </c>
      <c r="F47" s="55">
        <v>3605.574865184738</v>
      </c>
      <c r="G47" s="56">
        <f t="shared" si="4"/>
        <v>8831.4293811026218</v>
      </c>
      <c r="H47" s="55">
        <v>0</v>
      </c>
      <c r="I47" s="55">
        <v>0</v>
      </c>
      <c r="J47" s="56">
        <f t="shared" si="5"/>
        <v>0</v>
      </c>
      <c r="K47" s="55">
        <v>81</v>
      </c>
      <c r="L47" s="55">
        <v>101</v>
      </c>
      <c r="M47" s="56">
        <f t="shared" si="6"/>
        <v>182</v>
      </c>
      <c r="N47" s="32">
        <f t="shared" si="13"/>
        <v>0.26014807426911013</v>
      </c>
      <c r="O47" s="32">
        <f t="shared" si="0"/>
        <v>0.1439466171025526</v>
      </c>
      <c r="P47" s="33">
        <f t="shared" si="1"/>
        <v>0.1956626502371194</v>
      </c>
      <c r="Q47" s="41"/>
      <c r="R47" s="57">
        <f t="shared" si="10"/>
        <v>64.516722418739306</v>
      </c>
      <c r="S47" s="57">
        <f t="shared" si="11"/>
        <v>35.698761041433052</v>
      </c>
      <c r="T47" s="57">
        <f t="shared" si="12"/>
        <v>48.524337258805616</v>
      </c>
    </row>
    <row r="48" spans="2:20" x14ac:dyDescent="0.25">
      <c r="B48" s="52" t="s">
        <v>105</v>
      </c>
      <c r="C48" s="52" t="str">
        <f>'Média Mensal'!C48</f>
        <v>Mindelo</v>
      </c>
      <c r="D48" s="53">
        <v>1834.12</v>
      </c>
      <c r="E48" s="54">
        <v>4656.1248738125623</v>
      </c>
      <c r="F48" s="55">
        <v>3274.2629674181744</v>
      </c>
      <c r="G48" s="56">
        <f t="shared" si="4"/>
        <v>7930.3878412307367</v>
      </c>
      <c r="H48" s="55">
        <v>0</v>
      </c>
      <c r="I48" s="55">
        <v>0</v>
      </c>
      <c r="J48" s="56">
        <f t="shared" ref="J48:J58" si="14">+H48+I48</f>
        <v>0</v>
      </c>
      <c r="K48" s="55">
        <v>81</v>
      </c>
      <c r="L48" s="55">
        <v>100</v>
      </c>
      <c r="M48" s="56">
        <f t="shared" ref="M48:M58" si="15">+K48+L48</f>
        <v>181</v>
      </c>
      <c r="N48" s="32">
        <f t="shared" ref="N48" si="16">+E48/(H48*216+K48*248)</f>
        <v>0.2317863836027759</v>
      </c>
      <c r="O48" s="32">
        <f t="shared" ref="O48" si="17">+F48/(I48*216+L48*248)</f>
        <v>0.13202673255718445</v>
      </c>
      <c r="P48" s="33">
        <f t="shared" ref="P48" si="18">+G48/(J48*216+M48*248)</f>
        <v>0.17667055429581929</v>
      </c>
      <c r="Q48" s="41"/>
      <c r="R48" s="57">
        <f t="shared" ref="R48" si="19">+E48/(H48+K48)</f>
        <v>57.483023133488423</v>
      </c>
      <c r="S48" s="57">
        <f t="shared" ref="S48" si="20">+F48/(I48+L48)</f>
        <v>32.742629674181742</v>
      </c>
      <c r="T48" s="57">
        <f t="shared" ref="T48" si="21">+G48/(J48+M48)</f>
        <v>43.81429746536319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4">
        <v>4541.2630394044845</v>
      </c>
      <c r="F49" s="55">
        <v>3206.0639230738907</v>
      </c>
      <c r="G49" s="56">
        <f t="shared" si="4"/>
        <v>7747.3269624783752</v>
      </c>
      <c r="H49" s="55">
        <v>0</v>
      </c>
      <c r="I49" s="55">
        <v>0</v>
      </c>
      <c r="J49" s="56">
        <f t="shared" si="14"/>
        <v>0</v>
      </c>
      <c r="K49" s="55">
        <v>79</v>
      </c>
      <c r="L49" s="55">
        <v>100</v>
      </c>
      <c r="M49" s="56">
        <f t="shared" si="15"/>
        <v>179</v>
      </c>
      <c r="N49" s="32">
        <f t="shared" si="13"/>
        <v>0.23179170270541469</v>
      </c>
      <c r="O49" s="32">
        <f t="shared" si="0"/>
        <v>0.12927677109168914</v>
      </c>
      <c r="P49" s="33">
        <f t="shared" si="1"/>
        <v>0.17452079118936689</v>
      </c>
      <c r="Q49" s="41"/>
      <c r="R49" s="57">
        <f t="shared" si="10"/>
        <v>57.48434227094284</v>
      </c>
      <c r="S49" s="57">
        <f t="shared" si="11"/>
        <v>32.060639230738907</v>
      </c>
      <c r="T49" s="57">
        <f t="shared" si="12"/>
        <v>43.281156214962991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4">
        <v>4527.7059712828541</v>
      </c>
      <c r="F50" s="55">
        <v>3149.7180696232758</v>
      </c>
      <c r="G50" s="56">
        <f t="shared" si="4"/>
        <v>7677.4240409061294</v>
      </c>
      <c r="H50" s="55">
        <v>0</v>
      </c>
      <c r="I50" s="55">
        <v>0</v>
      </c>
      <c r="J50" s="56">
        <f t="shared" si="14"/>
        <v>0</v>
      </c>
      <c r="K50" s="55">
        <v>79</v>
      </c>
      <c r="L50" s="55">
        <v>100</v>
      </c>
      <c r="M50" s="56">
        <f t="shared" si="15"/>
        <v>179</v>
      </c>
      <c r="N50" s="32">
        <f t="shared" si="13"/>
        <v>0.23109973311978635</v>
      </c>
      <c r="O50" s="32">
        <f t="shared" si="0"/>
        <v>0.12700476087190629</v>
      </c>
      <c r="P50" s="33">
        <f t="shared" si="1"/>
        <v>0.17294611733884777</v>
      </c>
      <c r="Q50" s="41"/>
      <c r="R50" s="57">
        <f t="shared" si="10"/>
        <v>57.312733813707013</v>
      </c>
      <c r="S50" s="57">
        <f t="shared" si="11"/>
        <v>31.497180696232757</v>
      </c>
      <c r="T50" s="57">
        <f t="shared" si="12"/>
        <v>42.89063710003424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4">
        <v>4288.9758738455157</v>
      </c>
      <c r="F51" s="55">
        <v>3024.6323558816894</v>
      </c>
      <c r="G51" s="56">
        <f t="shared" si="4"/>
        <v>7313.6082297272051</v>
      </c>
      <c r="H51" s="55">
        <v>0</v>
      </c>
      <c r="I51" s="55">
        <v>0</v>
      </c>
      <c r="J51" s="56">
        <f t="shared" si="14"/>
        <v>0</v>
      </c>
      <c r="K51" s="55">
        <v>82</v>
      </c>
      <c r="L51" s="55">
        <v>100</v>
      </c>
      <c r="M51" s="56">
        <f t="shared" si="15"/>
        <v>182</v>
      </c>
      <c r="N51" s="32">
        <f t="shared" si="13"/>
        <v>0.2109055799491304</v>
      </c>
      <c r="O51" s="32">
        <f t="shared" si="0"/>
        <v>0.12196098209200361</v>
      </c>
      <c r="P51" s="33">
        <f t="shared" si="1"/>
        <v>0.16203492178587392</v>
      </c>
      <c r="Q51" s="41"/>
      <c r="R51" s="57">
        <f t="shared" si="10"/>
        <v>52.304583827384334</v>
      </c>
      <c r="S51" s="57">
        <f t="shared" si="11"/>
        <v>30.246323558816893</v>
      </c>
      <c r="T51" s="57">
        <f t="shared" si="12"/>
        <v>40.184660602896734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4">
        <v>4256.324795714112</v>
      </c>
      <c r="F52" s="55">
        <v>3017.8414791782261</v>
      </c>
      <c r="G52" s="56">
        <f t="shared" si="4"/>
        <v>7274.1662748923382</v>
      </c>
      <c r="H52" s="55">
        <v>0</v>
      </c>
      <c r="I52" s="55">
        <v>0</v>
      </c>
      <c r="J52" s="56">
        <f t="shared" si="14"/>
        <v>0</v>
      </c>
      <c r="K52" s="55">
        <v>82</v>
      </c>
      <c r="L52" s="55">
        <v>100</v>
      </c>
      <c r="M52" s="56">
        <f t="shared" si="15"/>
        <v>182</v>
      </c>
      <c r="N52" s="32">
        <f t="shared" si="13"/>
        <v>0.20929999978924627</v>
      </c>
      <c r="O52" s="32">
        <f t="shared" si="0"/>
        <v>0.12168715641847686</v>
      </c>
      <c r="P52" s="33">
        <f t="shared" si="1"/>
        <v>0.16116107486025208</v>
      </c>
      <c r="Q52" s="41"/>
      <c r="R52" s="57">
        <f t="shared" si="10"/>
        <v>51.906399947733071</v>
      </c>
      <c r="S52" s="57">
        <f t="shared" si="11"/>
        <v>30.178414791782259</v>
      </c>
      <c r="T52" s="57">
        <f t="shared" si="12"/>
        <v>39.967946565342515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4">
        <v>4206.3637164591719</v>
      </c>
      <c r="F53" s="55">
        <v>3001.9363040189869</v>
      </c>
      <c r="G53" s="56">
        <f t="shared" si="4"/>
        <v>7208.3000204781583</v>
      </c>
      <c r="H53" s="55">
        <v>0</v>
      </c>
      <c r="I53" s="55">
        <v>0</v>
      </c>
      <c r="J53" s="56">
        <f t="shared" si="14"/>
        <v>0</v>
      </c>
      <c r="K53" s="55">
        <v>83</v>
      </c>
      <c r="L53" s="55">
        <v>100</v>
      </c>
      <c r="M53" s="56">
        <f t="shared" si="15"/>
        <v>183</v>
      </c>
      <c r="N53" s="32">
        <f t="shared" si="13"/>
        <v>0.2043511327467534</v>
      </c>
      <c r="O53" s="32">
        <f t="shared" si="0"/>
        <v>0.12104581871044302</v>
      </c>
      <c r="P53" s="33">
        <f t="shared" si="1"/>
        <v>0.15882910321871493</v>
      </c>
      <c r="Q53" s="41"/>
      <c r="R53" s="57">
        <f t="shared" si="10"/>
        <v>50.679080921194839</v>
      </c>
      <c r="S53" s="57">
        <f t="shared" si="11"/>
        <v>30.019363040189869</v>
      </c>
      <c r="T53" s="57">
        <f t="shared" si="12"/>
        <v>39.389617598241301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4">
        <v>4065.3461719505462</v>
      </c>
      <c r="F54" s="55">
        <v>2830.0188414945001</v>
      </c>
      <c r="G54" s="56">
        <f t="shared" si="4"/>
        <v>6895.3650134450463</v>
      </c>
      <c r="H54" s="55">
        <v>0</v>
      </c>
      <c r="I54" s="55">
        <v>0</v>
      </c>
      <c r="J54" s="56">
        <f t="shared" si="14"/>
        <v>0</v>
      </c>
      <c r="K54" s="55">
        <v>89</v>
      </c>
      <c r="L54" s="55">
        <v>140</v>
      </c>
      <c r="M54" s="56">
        <f t="shared" si="15"/>
        <v>229</v>
      </c>
      <c r="N54" s="32">
        <f t="shared" si="13"/>
        <v>0.18418567288648724</v>
      </c>
      <c r="O54" s="32">
        <f t="shared" si="0"/>
        <v>8.1509759259634218E-2</v>
      </c>
      <c r="P54" s="33">
        <f t="shared" si="1"/>
        <v>0.12141437197924085</v>
      </c>
      <c r="Q54" s="41"/>
      <c r="R54" s="57">
        <f t="shared" si="10"/>
        <v>45.678046875848835</v>
      </c>
      <c r="S54" s="57">
        <f t="shared" si="11"/>
        <v>20.214420296389285</v>
      </c>
      <c r="T54" s="57">
        <f t="shared" si="12"/>
        <v>30.11076425085173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4">
        <v>3107.8337060878498</v>
      </c>
      <c r="F55" s="55">
        <v>2071.3127291964574</v>
      </c>
      <c r="G55" s="56">
        <f t="shared" si="4"/>
        <v>5179.1464352843068</v>
      </c>
      <c r="H55" s="55">
        <v>0</v>
      </c>
      <c r="I55" s="55">
        <v>0</v>
      </c>
      <c r="J55" s="56">
        <f t="shared" si="14"/>
        <v>0</v>
      </c>
      <c r="K55" s="55">
        <v>99</v>
      </c>
      <c r="L55" s="55">
        <v>120</v>
      </c>
      <c r="M55" s="56">
        <f t="shared" si="15"/>
        <v>219</v>
      </c>
      <c r="N55" s="32">
        <f t="shared" si="13"/>
        <v>0.12658169216714932</v>
      </c>
      <c r="O55" s="32">
        <f t="shared" si="0"/>
        <v>6.9600562136977739E-2</v>
      </c>
      <c r="P55" s="33">
        <f t="shared" si="1"/>
        <v>9.5359155164315562E-2</v>
      </c>
      <c r="Q55" s="41"/>
      <c r="R55" s="57">
        <f t="shared" si="10"/>
        <v>31.392259657453028</v>
      </c>
      <c r="S55" s="57">
        <f t="shared" si="11"/>
        <v>17.260939409970479</v>
      </c>
      <c r="T55" s="57">
        <f t="shared" si="12"/>
        <v>23.649070480750261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4">
        <v>3013.8979325616474</v>
      </c>
      <c r="F56" s="55">
        <v>1885.8057096531968</v>
      </c>
      <c r="G56" s="56">
        <f t="shared" si="4"/>
        <v>4899.703642214844</v>
      </c>
      <c r="H56" s="55">
        <v>0</v>
      </c>
      <c r="I56" s="55">
        <v>0</v>
      </c>
      <c r="J56" s="56">
        <f t="shared" si="14"/>
        <v>0</v>
      </c>
      <c r="K56" s="55">
        <v>100</v>
      </c>
      <c r="L56" s="55">
        <v>120</v>
      </c>
      <c r="M56" s="56">
        <f t="shared" si="15"/>
        <v>220</v>
      </c>
      <c r="N56" s="32">
        <f t="shared" si="13"/>
        <v>0.12152814244200191</v>
      </c>
      <c r="O56" s="32">
        <f t="shared" si="0"/>
        <v>6.3367127340497209E-2</v>
      </c>
      <c r="P56" s="33">
        <f t="shared" si="1"/>
        <v>8.9803952386635702E-2</v>
      </c>
      <c r="Q56" s="41"/>
      <c r="R56" s="57">
        <f t="shared" si="10"/>
        <v>30.138979325616475</v>
      </c>
      <c r="S56" s="57">
        <f t="shared" si="11"/>
        <v>15.715047580443306</v>
      </c>
      <c r="T56" s="57">
        <f t="shared" si="12"/>
        <v>22.271380191885655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4">
        <v>2357.4735100625912</v>
      </c>
      <c r="F57" s="55">
        <v>1577.1747427295463</v>
      </c>
      <c r="G57" s="56">
        <f t="shared" si="4"/>
        <v>3934.6482527921376</v>
      </c>
      <c r="H57" s="55">
        <v>0</v>
      </c>
      <c r="I57" s="55">
        <v>0</v>
      </c>
      <c r="J57" s="56">
        <f t="shared" si="14"/>
        <v>0</v>
      </c>
      <c r="K57" s="55">
        <v>100</v>
      </c>
      <c r="L57" s="55">
        <v>120</v>
      </c>
      <c r="M57" s="56">
        <f t="shared" si="15"/>
        <v>220</v>
      </c>
      <c r="N57" s="32">
        <f t="shared" si="13"/>
        <v>9.5059415728330293E-2</v>
      </c>
      <c r="O57" s="32">
        <f t="shared" si="0"/>
        <v>5.2996463129353036E-2</v>
      </c>
      <c r="P57" s="33">
        <f t="shared" si="1"/>
        <v>7.2115987037979057E-2</v>
      </c>
      <c r="Q57" s="41"/>
      <c r="R57" s="57">
        <f t="shared" si="10"/>
        <v>23.574735100625912</v>
      </c>
      <c r="S57" s="57">
        <f t="shared" si="11"/>
        <v>13.143122856079552</v>
      </c>
      <c r="T57" s="57">
        <f t="shared" si="12"/>
        <v>17.884764785418806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6">
        <v>2208.5786834162082</v>
      </c>
      <c r="F58" s="60">
        <v>1521.0000000000007</v>
      </c>
      <c r="G58" s="61">
        <f t="shared" si="4"/>
        <v>3729.5786834162091</v>
      </c>
      <c r="H58" s="55">
        <v>0</v>
      </c>
      <c r="I58" s="55">
        <v>0</v>
      </c>
      <c r="J58" s="56">
        <f t="shared" si="14"/>
        <v>0</v>
      </c>
      <c r="K58" s="55">
        <v>100</v>
      </c>
      <c r="L58" s="55">
        <v>120</v>
      </c>
      <c r="M58" s="56">
        <f t="shared" si="15"/>
        <v>220</v>
      </c>
      <c r="N58" s="34">
        <f t="shared" si="13"/>
        <v>8.9055592073234199E-2</v>
      </c>
      <c r="O58" s="34">
        <f t="shared" si="0"/>
        <v>5.1108870967741957E-2</v>
      </c>
      <c r="P58" s="35">
        <f t="shared" si="1"/>
        <v>6.8357380561147527E-2</v>
      </c>
      <c r="Q58" s="41"/>
      <c r="R58" s="57">
        <f t="shared" si="10"/>
        <v>22.085786834162082</v>
      </c>
      <c r="S58" s="57">
        <f t="shared" si="11"/>
        <v>12.675000000000006</v>
      </c>
      <c r="T58" s="57">
        <f t="shared" si="12"/>
        <v>16.952630379164585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65">
        <v>6045.9872595283059</v>
      </c>
      <c r="F59" s="63">
        <v>5254.3665151770792</v>
      </c>
      <c r="G59" s="64">
        <f t="shared" si="4"/>
        <v>11300.353774705385</v>
      </c>
      <c r="H59" s="65">
        <v>0</v>
      </c>
      <c r="I59" s="63">
        <v>0</v>
      </c>
      <c r="J59" s="64">
        <f t="shared" si="5"/>
        <v>0</v>
      </c>
      <c r="K59" s="65">
        <v>96</v>
      </c>
      <c r="L59" s="63">
        <v>80</v>
      </c>
      <c r="M59" s="64">
        <f t="shared" si="6"/>
        <v>176</v>
      </c>
      <c r="N59" s="30">
        <f t="shared" si="13"/>
        <v>0.25394771755411233</v>
      </c>
      <c r="O59" s="30">
        <f t="shared" si="0"/>
        <v>0.26483702193432856</v>
      </c>
      <c r="P59" s="31">
        <f t="shared" si="1"/>
        <v>0.25889740136330153</v>
      </c>
      <c r="Q59" s="41"/>
      <c r="R59" s="57">
        <f t="shared" si="10"/>
        <v>62.979033953419851</v>
      </c>
      <c r="S59" s="57">
        <f t="shared" si="11"/>
        <v>65.679581439713488</v>
      </c>
      <c r="T59" s="57">
        <f t="shared" si="12"/>
        <v>64.206555538098783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5826.2185167091002</v>
      </c>
      <c r="F60" s="55">
        <v>5258.3037740757127</v>
      </c>
      <c r="G60" s="56">
        <f t="shared" si="4"/>
        <v>11084.522290784813</v>
      </c>
      <c r="H60" s="54">
        <v>0</v>
      </c>
      <c r="I60" s="55">
        <v>0</v>
      </c>
      <c r="J60" s="56">
        <f t="shared" ref="J60:J84" si="22">+H60+I60</f>
        <v>0</v>
      </c>
      <c r="K60" s="54">
        <v>80</v>
      </c>
      <c r="L60" s="55">
        <v>80</v>
      </c>
      <c r="M60" s="56">
        <f t="shared" ref="M60:M84" si="23">+K60+L60</f>
        <v>160</v>
      </c>
      <c r="N60" s="32">
        <f t="shared" si="13"/>
        <v>0.29366020749541838</v>
      </c>
      <c r="O60" s="32">
        <f t="shared" si="0"/>
        <v>0.26503547248365489</v>
      </c>
      <c r="P60" s="33">
        <f t="shared" si="1"/>
        <v>0.27934783998953661</v>
      </c>
      <c r="Q60" s="41"/>
      <c r="R60" s="57">
        <f t="shared" si="10"/>
        <v>72.827731458863752</v>
      </c>
      <c r="S60" s="57">
        <f t="shared" si="11"/>
        <v>65.728797175946411</v>
      </c>
      <c r="T60" s="57">
        <f t="shared" si="12"/>
        <v>69.278264317405075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5509.2891284158868</v>
      </c>
      <c r="F61" s="55">
        <v>5026.5755725787676</v>
      </c>
      <c r="G61" s="56">
        <f t="shared" si="4"/>
        <v>10535.864700994654</v>
      </c>
      <c r="H61" s="54">
        <v>0</v>
      </c>
      <c r="I61" s="55">
        <v>0</v>
      </c>
      <c r="J61" s="56">
        <f t="shared" si="22"/>
        <v>0</v>
      </c>
      <c r="K61" s="54">
        <v>80</v>
      </c>
      <c r="L61" s="55">
        <v>97</v>
      </c>
      <c r="M61" s="56">
        <f t="shared" si="23"/>
        <v>177</v>
      </c>
      <c r="N61" s="32">
        <f t="shared" si="13"/>
        <v>0.27768594397257496</v>
      </c>
      <c r="O61" s="32">
        <f t="shared" si="0"/>
        <v>0.20895309164361356</v>
      </c>
      <c r="P61" s="33">
        <f t="shared" si="1"/>
        <v>0.24001878761150572</v>
      </c>
      <c r="Q61" s="41"/>
      <c r="R61" s="57">
        <f t="shared" si="10"/>
        <v>68.866114105198591</v>
      </c>
      <c r="S61" s="57">
        <f t="shared" si="11"/>
        <v>51.820366727616161</v>
      </c>
      <c r="T61" s="57">
        <f t="shared" si="12"/>
        <v>59.524659327653417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5314.4430054251152</v>
      </c>
      <c r="F62" s="55">
        <v>4845.4916930697591</v>
      </c>
      <c r="G62" s="56">
        <f t="shared" si="4"/>
        <v>10159.934698494875</v>
      </c>
      <c r="H62" s="54">
        <v>0</v>
      </c>
      <c r="I62" s="55">
        <v>0</v>
      </c>
      <c r="J62" s="56">
        <f t="shared" si="22"/>
        <v>0</v>
      </c>
      <c r="K62" s="54">
        <v>80</v>
      </c>
      <c r="L62" s="55">
        <v>91</v>
      </c>
      <c r="M62" s="56">
        <f t="shared" si="23"/>
        <v>171</v>
      </c>
      <c r="N62" s="32">
        <f t="shared" si="13"/>
        <v>0.26786507083795946</v>
      </c>
      <c r="O62" s="32">
        <f t="shared" si="0"/>
        <v>0.21470629621897194</v>
      </c>
      <c r="P62" s="33">
        <f t="shared" si="1"/>
        <v>0.23957589837990179</v>
      </c>
      <c r="Q62" s="41"/>
      <c r="R62" s="57">
        <f t="shared" si="10"/>
        <v>66.430537567813943</v>
      </c>
      <c r="S62" s="57">
        <f t="shared" si="11"/>
        <v>53.247161462305044</v>
      </c>
      <c r="T62" s="57">
        <f t="shared" si="12"/>
        <v>59.414822798215646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5126.4411752989799</v>
      </c>
      <c r="F63" s="55">
        <v>4653.7858728711763</v>
      </c>
      <c r="G63" s="56">
        <f t="shared" si="4"/>
        <v>9780.2270481701562</v>
      </c>
      <c r="H63" s="54">
        <v>0</v>
      </c>
      <c r="I63" s="55">
        <v>0</v>
      </c>
      <c r="J63" s="56">
        <f t="shared" si="22"/>
        <v>0</v>
      </c>
      <c r="K63" s="54">
        <v>80</v>
      </c>
      <c r="L63" s="55">
        <v>80</v>
      </c>
      <c r="M63" s="56">
        <f t="shared" si="23"/>
        <v>160</v>
      </c>
      <c r="N63" s="32">
        <f t="shared" si="13"/>
        <v>0.25838917214208568</v>
      </c>
      <c r="O63" s="32">
        <f t="shared" si="0"/>
        <v>0.23456582020520042</v>
      </c>
      <c r="P63" s="33">
        <f t="shared" si="1"/>
        <v>0.24647749617364306</v>
      </c>
      <c r="Q63" s="41"/>
      <c r="R63" s="57">
        <f t="shared" si="10"/>
        <v>64.080514691237255</v>
      </c>
      <c r="S63" s="57">
        <f t="shared" si="11"/>
        <v>58.172323410889703</v>
      </c>
      <c r="T63" s="57">
        <f t="shared" si="12"/>
        <v>61.126419051063479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4892.9848455518504</v>
      </c>
      <c r="F64" s="55">
        <v>4502.2449623898292</v>
      </c>
      <c r="G64" s="56">
        <f t="shared" si="4"/>
        <v>9395.2298079416796</v>
      </c>
      <c r="H64" s="54">
        <v>0</v>
      </c>
      <c r="I64" s="55">
        <v>0</v>
      </c>
      <c r="J64" s="56">
        <f t="shared" si="22"/>
        <v>0</v>
      </c>
      <c r="K64" s="54">
        <v>80</v>
      </c>
      <c r="L64" s="55">
        <v>80</v>
      </c>
      <c r="M64" s="56">
        <f t="shared" si="23"/>
        <v>160</v>
      </c>
      <c r="N64" s="3">
        <f t="shared" si="13"/>
        <v>0.24662222003789569</v>
      </c>
      <c r="O64" s="3">
        <f t="shared" si="0"/>
        <v>0.2269276694752938</v>
      </c>
      <c r="P64" s="4">
        <f t="shared" si="1"/>
        <v>0.23677494475659475</v>
      </c>
      <c r="Q64" s="41"/>
      <c r="R64" s="57">
        <f t="shared" si="10"/>
        <v>61.16231056939813</v>
      </c>
      <c r="S64" s="57">
        <f t="shared" si="11"/>
        <v>56.278062029872864</v>
      </c>
      <c r="T64" s="57">
        <f t="shared" si="12"/>
        <v>58.7201862996355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4332.9997139167599</v>
      </c>
      <c r="F65" s="55">
        <v>4024.2085034069419</v>
      </c>
      <c r="G65" s="56">
        <f t="shared" si="4"/>
        <v>8357.2082173237013</v>
      </c>
      <c r="H65" s="54">
        <v>0</v>
      </c>
      <c r="I65" s="55">
        <v>0</v>
      </c>
      <c r="J65" s="56">
        <f t="shared" si="22"/>
        <v>0</v>
      </c>
      <c r="K65" s="54">
        <v>81</v>
      </c>
      <c r="L65" s="55">
        <v>80</v>
      </c>
      <c r="M65" s="56">
        <f t="shared" si="23"/>
        <v>161</v>
      </c>
      <c r="N65" s="3">
        <f t="shared" si="13"/>
        <v>0.21570090172823378</v>
      </c>
      <c r="O65" s="3">
        <f t="shared" si="0"/>
        <v>0.2028330898894628</v>
      </c>
      <c r="P65" s="4">
        <f t="shared" si="1"/>
        <v>0.20930695795741588</v>
      </c>
      <c r="Q65" s="41"/>
      <c r="R65" s="57">
        <f t="shared" si="10"/>
        <v>53.493823628601973</v>
      </c>
      <c r="S65" s="57">
        <f t="shared" si="11"/>
        <v>50.302606292586773</v>
      </c>
      <c r="T65" s="57">
        <f t="shared" si="12"/>
        <v>51.908125573439136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1832.3131565227443</v>
      </c>
      <c r="F66" s="55">
        <v>1762.2272335603479</v>
      </c>
      <c r="G66" s="56">
        <f t="shared" si="4"/>
        <v>3594.5403900830925</v>
      </c>
      <c r="H66" s="54">
        <v>0</v>
      </c>
      <c r="I66" s="55">
        <v>0</v>
      </c>
      <c r="J66" s="56">
        <f t="shared" si="22"/>
        <v>0</v>
      </c>
      <c r="K66" s="54">
        <v>43</v>
      </c>
      <c r="L66" s="55">
        <v>40</v>
      </c>
      <c r="M66" s="56">
        <f t="shared" si="23"/>
        <v>83</v>
      </c>
      <c r="N66" s="3">
        <f t="shared" si="13"/>
        <v>0.17182231400250791</v>
      </c>
      <c r="O66" s="3">
        <f t="shared" si="0"/>
        <v>0.17764387435084153</v>
      </c>
      <c r="P66" s="4">
        <f t="shared" si="1"/>
        <v>0.1746278852547169</v>
      </c>
      <c r="Q66" s="41"/>
      <c r="R66" s="57">
        <f t="shared" si="10"/>
        <v>42.611933872621961</v>
      </c>
      <c r="S66" s="57">
        <f t="shared" si="11"/>
        <v>44.055680839008701</v>
      </c>
      <c r="T66" s="57">
        <f t="shared" si="12"/>
        <v>43.307715543169792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1747.4051968803749</v>
      </c>
      <c r="F67" s="55">
        <v>1605.5316148152622</v>
      </c>
      <c r="G67" s="56">
        <f t="shared" si="4"/>
        <v>3352.9368116956371</v>
      </c>
      <c r="H67" s="54">
        <v>0</v>
      </c>
      <c r="I67" s="55">
        <v>28</v>
      </c>
      <c r="J67" s="56">
        <f t="shared" si="22"/>
        <v>28</v>
      </c>
      <c r="K67" s="54">
        <v>39</v>
      </c>
      <c r="L67" s="55">
        <v>40</v>
      </c>
      <c r="M67" s="56">
        <f t="shared" si="23"/>
        <v>79</v>
      </c>
      <c r="N67" s="3">
        <f t="shared" si="13"/>
        <v>0.18066637684867401</v>
      </c>
      <c r="O67" s="3">
        <f t="shared" si="0"/>
        <v>0.10054681956508406</v>
      </c>
      <c r="P67" s="4">
        <f t="shared" si="1"/>
        <v>0.13076976644678773</v>
      </c>
      <c r="Q67" s="41"/>
      <c r="R67" s="57">
        <f t="shared" si="10"/>
        <v>44.805261458471151</v>
      </c>
      <c r="S67" s="57">
        <f t="shared" si="11"/>
        <v>23.610759041400915</v>
      </c>
      <c r="T67" s="57">
        <f t="shared" si="12"/>
        <v>31.335858053230254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1684.8911337131105</v>
      </c>
      <c r="F68" s="55">
        <v>1529.1940522488821</v>
      </c>
      <c r="G68" s="56">
        <f t="shared" si="4"/>
        <v>3214.0851859619925</v>
      </c>
      <c r="H68" s="54">
        <v>0</v>
      </c>
      <c r="I68" s="55">
        <v>40</v>
      </c>
      <c r="J68" s="56">
        <f t="shared" si="22"/>
        <v>40</v>
      </c>
      <c r="K68" s="54">
        <v>40</v>
      </c>
      <c r="L68" s="55">
        <v>40</v>
      </c>
      <c r="M68" s="56">
        <f t="shared" si="23"/>
        <v>80</v>
      </c>
      <c r="N68" s="3">
        <f t="shared" si="13"/>
        <v>0.16984789654366034</v>
      </c>
      <c r="O68" s="3">
        <f t="shared" si="0"/>
        <v>8.239192091858201E-2</v>
      </c>
      <c r="P68" s="4">
        <f t="shared" si="1"/>
        <v>0.11285411467563176</v>
      </c>
      <c r="Q68" s="41"/>
      <c r="R68" s="57">
        <f t="shared" si="10"/>
        <v>42.122278342827762</v>
      </c>
      <c r="S68" s="57">
        <f t="shared" si="11"/>
        <v>19.114925653111026</v>
      </c>
      <c r="T68" s="57">
        <f t="shared" si="12"/>
        <v>26.784043216349936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59">
        <v>702.48</v>
      </c>
      <c r="E69" s="66">
        <v>887.93283676168278</v>
      </c>
      <c r="F69" s="60">
        <v>962.00000000000011</v>
      </c>
      <c r="G69" s="61">
        <f t="shared" si="4"/>
        <v>1849.9328367616829</v>
      </c>
      <c r="H69" s="66">
        <v>0</v>
      </c>
      <c r="I69" s="60">
        <v>40</v>
      </c>
      <c r="J69" s="61">
        <f t="shared" si="22"/>
        <v>40</v>
      </c>
      <c r="K69" s="66">
        <v>40</v>
      </c>
      <c r="L69" s="60">
        <v>40</v>
      </c>
      <c r="M69" s="61">
        <f t="shared" si="23"/>
        <v>80</v>
      </c>
      <c r="N69" s="6">
        <f t="shared" si="13"/>
        <v>8.9509358544524478E-2</v>
      </c>
      <c r="O69" s="6">
        <f t="shared" si="0"/>
        <v>5.1831896551724141E-2</v>
      </c>
      <c r="P69" s="7">
        <f t="shared" si="1"/>
        <v>6.4955506908766961E-2</v>
      </c>
      <c r="Q69" s="41"/>
      <c r="R69" s="57">
        <f t="shared" si="10"/>
        <v>22.198320919042068</v>
      </c>
      <c r="S69" s="57">
        <f t="shared" si="11"/>
        <v>12.025000000000002</v>
      </c>
      <c r="T69" s="57">
        <f t="shared" si="12"/>
        <v>15.416106973014024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65">
        <v>6511</v>
      </c>
      <c r="F70" s="63">
        <v>7657.2139582393156</v>
      </c>
      <c r="G70" s="64">
        <f t="shared" si="4"/>
        <v>14168.213958239316</v>
      </c>
      <c r="H70" s="65">
        <v>398</v>
      </c>
      <c r="I70" s="63">
        <v>396</v>
      </c>
      <c r="J70" s="56">
        <f t="shared" si="22"/>
        <v>794</v>
      </c>
      <c r="K70" s="65">
        <v>0</v>
      </c>
      <c r="L70" s="63">
        <v>0</v>
      </c>
      <c r="M70" s="56">
        <f t="shared" si="23"/>
        <v>0</v>
      </c>
      <c r="N70" s="15">
        <f t="shared" si="13"/>
        <v>7.5737483714870643E-2</v>
      </c>
      <c r="O70" s="15">
        <f t="shared" si="0"/>
        <v>8.9520365205753322E-2</v>
      </c>
      <c r="P70" s="16">
        <f t="shared" si="1"/>
        <v>8.2611565667502301E-2</v>
      </c>
      <c r="Q70" s="41"/>
      <c r="R70" s="57">
        <f t="shared" si="10"/>
        <v>16.359296482412059</v>
      </c>
      <c r="S70" s="57">
        <f t="shared" si="11"/>
        <v>19.336398884442715</v>
      </c>
      <c r="T70" s="57">
        <f t="shared" si="12"/>
        <v>17.844098184180499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4">
        <v>8622.3921886301086</v>
      </c>
      <c r="F71" s="55">
        <v>11391.09767980506</v>
      </c>
      <c r="G71" s="56">
        <f t="shared" ref="G71:G84" si="24">+E71+F71</f>
        <v>20013.489868435168</v>
      </c>
      <c r="H71" s="54">
        <v>398</v>
      </c>
      <c r="I71" s="55">
        <v>406</v>
      </c>
      <c r="J71" s="56">
        <f t="shared" si="22"/>
        <v>804</v>
      </c>
      <c r="K71" s="54">
        <v>0</v>
      </c>
      <c r="L71" s="55">
        <v>0</v>
      </c>
      <c r="M71" s="56">
        <f t="shared" si="23"/>
        <v>0</v>
      </c>
      <c r="N71" s="3">
        <f t="shared" si="13"/>
        <v>0.10029769435871613</v>
      </c>
      <c r="O71" s="3">
        <f t="shared" si="0"/>
        <v>0.12989301313406609</v>
      </c>
      <c r="P71" s="4">
        <f t="shared" si="1"/>
        <v>0.11524259413830827</v>
      </c>
      <c r="Q71" s="41"/>
      <c r="R71" s="57">
        <f t="shared" ref="R71:R86" si="25">+E71/(H71+K71)</f>
        <v>21.664301981482684</v>
      </c>
      <c r="S71" s="57">
        <f t="shared" ref="S71:S86" si="26">+F71/(I71+L71)</f>
        <v>28.056890836958274</v>
      </c>
      <c r="T71" s="57">
        <f t="shared" ref="T71:T86" si="27">+G71/(J71+M71)</f>
        <v>24.892400333874587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4">
        <v>14142.453744231092</v>
      </c>
      <c r="F72" s="55">
        <v>18506.762804442325</v>
      </c>
      <c r="G72" s="56">
        <f t="shared" si="24"/>
        <v>32649.216548673416</v>
      </c>
      <c r="H72" s="54">
        <v>406</v>
      </c>
      <c r="I72" s="55">
        <v>396</v>
      </c>
      <c r="J72" s="56">
        <f t="shared" si="22"/>
        <v>802</v>
      </c>
      <c r="K72" s="54">
        <v>0</v>
      </c>
      <c r="L72" s="55">
        <v>0</v>
      </c>
      <c r="M72" s="56">
        <f t="shared" si="23"/>
        <v>0</v>
      </c>
      <c r="N72" s="3">
        <f t="shared" si="13"/>
        <v>0.16126680514768169</v>
      </c>
      <c r="O72" s="3">
        <f t="shared" si="0"/>
        <v>0.21636226623225688</v>
      </c>
      <c r="P72" s="4">
        <f t="shared" si="1"/>
        <v>0.18847104777797066</v>
      </c>
      <c r="Q72" s="41"/>
      <c r="R72" s="57">
        <f t="shared" si="25"/>
        <v>34.833629911899244</v>
      </c>
      <c r="S72" s="57">
        <f t="shared" si="26"/>
        <v>46.734249506167487</v>
      </c>
      <c r="T72" s="57">
        <f t="shared" si="27"/>
        <v>40.709746320041667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4">
        <v>16197.07032643333</v>
      </c>
      <c r="F73" s="55">
        <v>20499.647263677696</v>
      </c>
      <c r="G73" s="56">
        <f t="shared" si="24"/>
        <v>36696.717590111024</v>
      </c>
      <c r="H73" s="54">
        <v>400</v>
      </c>
      <c r="I73" s="55">
        <v>396</v>
      </c>
      <c r="J73" s="56">
        <f t="shared" si="22"/>
        <v>796</v>
      </c>
      <c r="K73" s="54">
        <v>0</v>
      </c>
      <c r="L73" s="55">
        <v>0</v>
      </c>
      <c r="M73" s="56">
        <f t="shared" si="23"/>
        <v>0</v>
      </c>
      <c r="N73" s="3">
        <f t="shared" ref="N73" si="28">+E73/(H73*216+K73*248)</f>
        <v>0.18746609174112649</v>
      </c>
      <c r="O73" s="3">
        <f t="shared" ref="O73" si="29">+F73/(I73*216+L73*248)</f>
        <v>0.23966104638605612</v>
      </c>
      <c r="P73" s="4">
        <f t="shared" ref="P73" si="30">+G73/(J73*216+M73*248)</f>
        <v>0.21343242596146836</v>
      </c>
      <c r="Q73" s="41"/>
      <c r="R73" s="57">
        <f t="shared" si="25"/>
        <v>40.492675816083327</v>
      </c>
      <c r="S73" s="57">
        <f t="shared" si="26"/>
        <v>51.766786019388121</v>
      </c>
      <c r="T73" s="57">
        <f t="shared" si="27"/>
        <v>46.101404007677168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4">
        <v>17370.449716789619</v>
      </c>
      <c r="F74" s="55">
        <v>22723.755913060835</v>
      </c>
      <c r="G74" s="56">
        <f t="shared" si="24"/>
        <v>40094.205629850454</v>
      </c>
      <c r="H74" s="54">
        <v>400</v>
      </c>
      <c r="I74" s="55">
        <v>396</v>
      </c>
      <c r="J74" s="56">
        <f t="shared" si="22"/>
        <v>796</v>
      </c>
      <c r="K74" s="54">
        <v>0</v>
      </c>
      <c r="L74" s="55">
        <v>0</v>
      </c>
      <c r="M74" s="56">
        <f t="shared" si="23"/>
        <v>0</v>
      </c>
      <c r="N74" s="3">
        <f t="shared" si="13"/>
        <v>0.20104687172210206</v>
      </c>
      <c r="O74" s="3">
        <f t="shared" si="0"/>
        <v>0.26566306482721702</v>
      </c>
      <c r="P74" s="4">
        <f t="shared" si="1"/>
        <v>0.23319261603067684</v>
      </c>
      <c r="Q74" s="41"/>
      <c r="R74" s="57">
        <f t="shared" si="25"/>
        <v>43.426124291974048</v>
      </c>
      <c r="S74" s="57">
        <f t="shared" si="26"/>
        <v>57.383222002678878</v>
      </c>
      <c r="T74" s="57">
        <f t="shared" si="27"/>
        <v>50.369605062626199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4">
        <v>18030.004879528882</v>
      </c>
      <c r="F75" s="55">
        <v>23870.083599117079</v>
      </c>
      <c r="G75" s="56">
        <f t="shared" si="24"/>
        <v>41900.088478645965</v>
      </c>
      <c r="H75" s="54">
        <v>390</v>
      </c>
      <c r="I75" s="55">
        <v>398</v>
      </c>
      <c r="J75" s="56">
        <f t="shared" si="22"/>
        <v>788</v>
      </c>
      <c r="K75" s="54">
        <v>0</v>
      </c>
      <c r="L75" s="55">
        <v>0</v>
      </c>
      <c r="M75" s="56">
        <f t="shared" si="23"/>
        <v>0</v>
      </c>
      <c r="N75" s="3">
        <f t="shared" si="13"/>
        <v>0.21403139695547105</v>
      </c>
      <c r="O75" s="3">
        <f t="shared" si="0"/>
        <v>0.27766242786987111</v>
      </c>
      <c r="P75" s="4">
        <f t="shared" si="1"/>
        <v>0.246169912569597</v>
      </c>
      <c r="Q75" s="41"/>
      <c r="R75" s="57">
        <f t="shared" si="25"/>
        <v>46.230781742381751</v>
      </c>
      <c r="S75" s="57">
        <f t="shared" si="26"/>
        <v>59.975084419892156</v>
      </c>
      <c r="T75" s="57">
        <f t="shared" si="27"/>
        <v>53.17270111503295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4">
        <v>22393.576750612909</v>
      </c>
      <c r="F76" s="55">
        <v>30459.375353038824</v>
      </c>
      <c r="G76" s="56">
        <f t="shared" si="24"/>
        <v>52852.952103651733</v>
      </c>
      <c r="H76" s="54">
        <v>400</v>
      </c>
      <c r="I76" s="55">
        <v>396</v>
      </c>
      <c r="J76" s="56">
        <f t="shared" si="22"/>
        <v>796</v>
      </c>
      <c r="K76" s="54">
        <v>0</v>
      </c>
      <c r="L76" s="55">
        <v>0</v>
      </c>
      <c r="M76" s="56">
        <f t="shared" si="23"/>
        <v>0</v>
      </c>
      <c r="N76" s="3">
        <f t="shared" si="13"/>
        <v>0.25918491609505684</v>
      </c>
      <c r="O76" s="3">
        <f t="shared" si="0"/>
        <v>0.35610006725868432</v>
      </c>
      <c r="P76" s="4">
        <f t="shared" si="1"/>
        <v>0.30739898627193685</v>
      </c>
      <c r="Q76" s="41"/>
      <c r="R76" s="57">
        <f t="shared" si="25"/>
        <v>55.98394187653227</v>
      </c>
      <c r="S76" s="57">
        <f t="shared" si="26"/>
        <v>76.917614527875813</v>
      </c>
      <c r="T76" s="57">
        <f t="shared" si="27"/>
        <v>66.398181034738357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4">
        <v>24801.357880971282</v>
      </c>
      <c r="F77" s="55">
        <v>32405.482408055799</v>
      </c>
      <c r="G77" s="56">
        <f t="shared" si="24"/>
        <v>57206.840289027081</v>
      </c>
      <c r="H77" s="54">
        <v>400</v>
      </c>
      <c r="I77" s="55">
        <v>396</v>
      </c>
      <c r="J77" s="56">
        <f t="shared" si="22"/>
        <v>796</v>
      </c>
      <c r="K77" s="54">
        <v>0</v>
      </c>
      <c r="L77" s="55">
        <v>0</v>
      </c>
      <c r="M77" s="56">
        <f t="shared" si="23"/>
        <v>0</v>
      </c>
      <c r="N77" s="3">
        <f t="shared" si="13"/>
        <v>0.28705275325198243</v>
      </c>
      <c r="O77" s="3">
        <f t="shared" si="0"/>
        <v>0.37885197353226474</v>
      </c>
      <c r="P77" s="4">
        <f t="shared" si="1"/>
        <v>0.33272171208488671</v>
      </c>
      <c r="Q77" s="41"/>
      <c r="R77" s="57">
        <f t="shared" si="25"/>
        <v>62.003394702428203</v>
      </c>
      <c r="S77" s="57">
        <f t="shared" si="26"/>
        <v>81.832026282969196</v>
      </c>
      <c r="T77" s="57">
        <f t="shared" si="27"/>
        <v>71.867889810335527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4">
        <v>22246.532736085566</v>
      </c>
      <c r="F78" s="55">
        <v>31006.493245618069</v>
      </c>
      <c r="G78" s="56">
        <f t="shared" si="24"/>
        <v>53253.025981703635</v>
      </c>
      <c r="H78" s="54">
        <v>402</v>
      </c>
      <c r="I78" s="55">
        <v>384</v>
      </c>
      <c r="J78" s="56">
        <f t="shared" si="22"/>
        <v>786</v>
      </c>
      <c r="K78" s="54">
        <v>0</v>
      </c>
      <c r="L78" s="55">
        <v>0</v>
      </c>
      <c r="M78" s="56">
        <f t="shared" si="23"/>
        <v>0</v>
      </c>
      <c r="N78" s="3">
        <f t="shared" si="13"/>
        <v>0.25620200774006779</v>
      </c>
      <c r="O78" s="3">
        <f t="shared" si="0"/>
        <v>0.37382442666881355</v>
      </c>
      <c r="P78" s="4">
        <f t="shared" si="1"/>
        <v>0.3136663956136535</v>
      </c>
      <c r="Q78" s="41"/>
      <c r="R78" s="57">
        <f t="shared" si="25"/>
        <v>55.339633671854642</v>
      </c>
      <c r="S78" s="57">
        <f t="shared" si="26"/>
        <v>80.746076160463716</v>
      </c>
      <c r="T78" s="57">
        <f t="shared" si="27"/>
        <v>67.751941452549147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4">
        <v>20997.268525343366</v>
      </c>
      <c r="F79" s="55">
        <v>29878.876006993163</v>
      </c>
      <c r="G79" s="56">
        <f t="shared" si="24"/>
        <v>50876.144532336533</v>
      </c>
      <c r="H79" s="54">
        <v>400</v>
      </c>
      <c r="I79" s="55">
        <v>396</v>
      </c>
      <c r="J79" s="56">
        <f t="shared" si="22"/>
        <v>796</v>
      </c>
      <c r="K79" s="54">
        <v>0</v>
      </c>
      <c r="L79" s="55">
        <v>0</v>
      </c>
      <c r="M79" s="56">
        <f t="shared" si="23"/>
        <v>0</v>
      </c>
      <c r="N79" s="3">
        <f t="shared" si="13"/>
        <v>0.24302394126554822</v>
      </c>
      <c r="O79" s="3">
        <f t="shared" si="0"/>
        <v>0.34931345874243785</v>
      </c>
      <c r="P79" s="4">
        <f t="shared" si="1"/>
        <v>0.29590164091485516</v>
      </c>
      <c r="Q79" s="41"/>
      <c r="R79" s="57">
        <f t="shared" si="25"/>
        <v>52.493171313358417</v>
      </c>
      <c r="S79" s="57">
        <f t="shared" si="26"/>
        <v>75.451707088366575</v>
      </c>
      <c r="T79" s="57">
        <f t="shared" si="27"/>
        <v>63.914754437608707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4">
        <v>16796.438302644809</v>
      </c>
      <c r="F80" s="55">
        <v>25137.206455507803</v>
      </c>
      <c r="G80" s="56">
        <f t="shared" si="24"/>
        <v>41933.644758152615</v>
      </c>
      <c r="H80" s="54">
        <v>400</v>
      </c>
      <c r="I80" s="55">
        <v>396</v>
      </c>
      <c r="J80" s="56">
        <f t="shared" si="22"/>
        <v>796</v>
      </c>
      <c r="K80" s="54">
        <v>0</v>
      </c>
      <c r="L80" s="55">
        <v>0</v>
      </c>
      <c r="M80" s="56">
        <f t="shared" si="23"/>
        <v>0</v>
      </c>
      <c r="N80" s="3">
        <f t="shared" si="13"/>
        <v>0.19440322109542602</v>
      </c>
      <c r="O80" s="3">
        <f t="shared" si="0"/>
        <v>0.29387867629428316</v>
      </c>
      <c r="P80" s="4">
        <f t="shared" si="1"/>
        <v>0.24389101036520924</v>
      </c>
      <c r="Q80" s="41"/>
      <c r="R80" s="57">
        <f t="shared" si="25"/>
        <v>41.991095756612019</v>
      </c>
      <c r="S80" s="57">
        <f t="shared" si="26"/>
        <v>63.477794079565157</v>
      </c>
      <c r="T80" s="57">
        <f t="shared" si="27"/>
        <v>52.680458238885194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4">
        <v>14580.380192252904</v>
      </c>
      <c r="F81" s="55">
        <v>22903.766644273353</v>
      </c>
      <c r="G81" s="56">
        <f t="shared" si="24"/>
        <v>37484.146836526255</v>
      </c>
      <c r="H81" s="54">
        <v>398</v>
      </c>
      <c r="I81" s="55">
        <v>396</v>
      </c>
      <c r="J81" s="56">
        <f t="shared" si="22"/>
        <v>794</v>
      </c>
      <c r="K81" s="54">
        <v>0</v>
      </c>
      <c r="L81" s="55">
        <v>0</v>
      </c>
      <c r="M81" s="56">
        <f t="shared" si="23"/>
        <v>0</v>
      </c>
      <c r="N81" s="3">
        <f t="shared" si="13"/>
        <v>0.16960241243547486</v>
      </c>
      <c r="O81" s="3">
        <f t="shared" ref="O81:O86" si="31">+F81/(I81*216+L81*248)</f>
        <v>0.26776756739002705</v>
      </c>
      <c r="P81" s="4">
        <f t="shared" ref="P81:P86" si="32">+G81/(J81*216+M81*248)</f>
        <v>0.21856135621633463</v>
      </c>
      <c r="Q81" s="41"/>
      <c r="R81" s="57">
        <f t="shared" si="25"/>
        <v>36.634121086062571</v>
      </c>
      <c r="S81" s="57">
        <f t="shared" si="26"/>
        <v>57.837794556245839</v>
      </c>
      <c r="T81" s="57">
        <f t="shared" si="27"/>
        <v>47.209252942728284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4">
        <v>13150.617545832496</v>
      </c>
      <c r="F82" s="55">
        <v>21048.055137604402</v>
      </c>
      <c r="G82" s="56">
        <f t="shared" si="24"/>
        <v>34198.672683436896</v>
      </c>
      <c r="H82" s="54">
        <v>398</v>
      </c>
      <c r="I82" s="55">
        <v>396</v>
      </c>
      <c r="J82" s="56">
        <f t="shared" si="22"/>
        <v>794</v>
      </c>
      <c r="K82" s="54">
        <v>0</v>
      </c>
      <c r="L82" s="55">
        <v>0</v>
      </c>
      <c r="M82" s="56">
        <f t="shared" si="23"/>
        <v>0</v>
      </c>
      <c r="N82" s="3">
        <f t="shared" ref="N82:N86" si="33">+E82/(H82*216+K82*248)</f>
        <v>0.15297107698018444</v>
      </c>
      <c r="O82" s="3">
        <f t="shared" si="31"/>
        <v>0.24607247401800883</v>
      </c>
      <c r="P82" s="4">
        <f t="shared" si="32"/>
        <v>0.19940451933154268</v>
      </c>
      <c r="Q82" s="41"/>
      <c r="R82" s="57">
        <f t="shared" si="25"/>
        <v>33.041752627719838</v>
      </c>
      <c r="S82" s="57">
        <f t="shared" si="26"/>
        <v>53.151654387889906</v>
      </c>
      <c r="T82" s="57">
        <f t="shared" si="27"/>
        <v>43.071376175613217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4">
        <v>10113.603376849802</v>
      </c>
      <c r="F83" s="55">
        <v>16444.782431576026</v>
      </c>
      <c r="G83" s="56">
        <f t="shared" si="24"/>
        <v>26558.385808425828</v>
      </c>
      <c r="H83" s="54">
        <v>396</v>
      </c>
      <c r="I83" s="55">
        <v>392</v>
      </c>
      <c r="J83" s="56">
        <f t="shared" si="22"/>
        <v>788</v>
      </c>
      <c r="K83" s="54">
        <v>0</v>
      </c>
      <c r="L83" s="55">
        <v>0</v>
      </c>
      <c r="M83" s="56">
        <f t="shared" si="23"/>
        <v>0</v>
      </c>
      <c r="N83" s="3">
        <f t="shared" si="33"/>
        <v>0.11823797438329828</v>
      </c>
      <c r="O83" s="3">
        <f t="shared" si="31"/>
        <v>0.1942174795868295</v>
      </c>
      <c r="P83" s="4">
        <f t="shared" si="32"/>
        <v>0.15603488560129858</v>
      </c>
      <c r="Q83" s="41"/>
      <c r="R83" s="57">
        <f t="shared" si="25"/>
        <v>25.539402466792428</v>
      </c>
      <c r="S83" s="57">
        <f t="shared" si="26"/>
        <v>41.950975590755171</v>
      </c>
      <c r="T83" s="57">
        <f t="shared" si="27"/>
        <v>33.703535289880492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9">
        <v>351.77</v>
      </c>
      <c r="E84" s="66">
        <v>5183.6521446777397</v>
      </c>
      <c r="F84" s="60">
        <v>7830.9999999999991</v>
      </c>
      <c r="G84" s="61">
        <f t="shared" si="24"/>
        <v>13014.652144677739</v>
      </c>
      <c r="H84" s="66">
        <v>394</v>
      </c>
      <c r="I84" s="60">
        <v>392</v>
      </c>
      <c r="J84" s="56">
        <f t="shared" si="22"/>
        <v>786</v>
      </c>
      <c r="K84" s="66">
        <v>0</v>
      </c>
      <c r="L84" s="60">
        <v>0</v>
      </c>
      <c r="M84" s="56">
        <f t="shared" si="23"/>
        <v>0</v>
      </c>
      <c r="N84" s="6">
        <f t="shared" si="33"/>
        <v>6.0909618169272178E-2</v>
      </c>
      <c r="O84" s="6">
        <f t="shared" si="31"/>
        <v>9.2486300075585781E-2</v>
      </c>
      <c r="P84" s="7">
        <f t="shared" si="32"/>
        <v>7.6657785226873873E-2</v>
      </c>
      <c r="Q84" s="41"/>
      <c r="R84" s="57">
        <f t="shared" si="25"/>
        <v>13.15647752456279</v>
      </c>
      <c r="S84" s="57">
        <f t="shared" si="26"/>
        <v>19.977040816326529</v>
      </c>
      <c r="T84" s="57">
        <f t="shared" si="27"/>
        <v>16.558081609004756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70">
        <v>1890.0871826782802</v>
      </c>
      <c r="F85" s="63">
        <v>3335.7842371656075</v>
      </c>
      <c r="G85" s="64">
        <f t="shared" ref="G85:G86" si="34">+E85+F85</f>
        <v>5225.8714198438875</v>
      </c>
      <c r="H85" s="70">
        <v>99</v>
      </c>
      <c r="I85" s="63">
        <v>117</v>
      </c>
      <c r="J85" s="64">
        <f t="shared" ref="J85:J86" si="35">+H85+I85</f>
        <v>216</v>
      </c>
      <c r="K85" s="70">
        <v>0</v>
      </c>
      <c r="L85" s="63">
        <v>0</v>
      </c>
      <c r="M85" s="64">
        <f t="shared" ref="M85:M86" si="36">+K85+L85</f>
        <v>0</v>
      </c>
      <c r="N85" s="3">
        <f t="shared" si="33"/>
        <v>8.8387915388995514E-2</v>
      </c>
      <c r="O85" s="3">
        <f t="shared" si="31"/>
        <v>0.13199526104643905</v>
      </c>
      <c r="P85" s="4">
        <f t="shared" si="32"/>
        <v>0.11200856095344409</v>
      </c>
      <c r="Q85" s="41"/>
      <c r="R85" s="57">
        <f t="shared" si="25"/>
        <v>19.091789724023034</v>
      </c>
      <c r="S85" s="57">
        <f t="shared" si="26"/>
        <v>28.510976386030833</v>
      </c>
      <c r="T85" s="57">
        <f t="shared" si="27"/>
        <v>24.193849165943924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71">
        <v>1734.6726592474713</v>
      </c>
      <c r="F86" s="60">
        <v>3161.0000000000014</v>
      </c>
      <c r="G86" s="61">
        <f t="shared" si="34"/>
        <v>4895.6726592474724</v>
      </c>
      <c r="H86" s="71">
        <v>85</v>
      </c>
      <c r="I86" s="60">
        <v>99</v>
      </c>
      <c r="J86" s="61">
        <f t="shared" si="35"/>
        <v>184</v>
      </c>
      <c r="K86" s="71">
        <v>0</v>
      </c>
      <c r="L86" s="60">
        <v>0</v>
      </c>
      <c r="M86" s="61">
        <f t="shared" si="36"/>
        <v>0</v>
      </c>
      <c r="N86" s="6">
        <f t="shared" si="33"/>
        <v>9.4481081658359001E-2</v>
      </c>
      <c r="O86" s="6">
        <f t="shared" si="31"/>
        <v>0.14782080059857844</v>
      </c>
      <c r="P86" s="7">
        <f t="shared" si="32"/>
        <v>0.12318016956641184</v>
      </c>
      <c r="Q86" s="41"/>
      <c r="R86" s="57">
        <f t="shared" si="25"/>
        <v>20.407913638205546</v>
      </c>
      <c r="S86" s="57">
        <f t="shared" si="26"/>
        <v>31.929292929292941</v>
      </c>
      <c r="T86" s="57">
        <f t="shared" si="27"/>
        <v>26.606916626344958</v>
      </c>
    </row>
    <row r="87" spans="2:20" ht="18.75" x14ac:dyDescent="0.3">
      <c r="B87" s="68" t="s">
        <v>104</v>
      </c>
      <c r="Q87" s="41"/>
    </row>
    <row r="88" spans="2:20" x14ac:dyDescent="0.25">
      <c r="B88" s="69"/>
    </row>
    <row r="90" spans="2:20" x14ac:dyDescent="0.25">
      <c r="C90" t="s">
        <v>110</v>
      </c>
      <c r="D90" s="1">
        <f>(SUMPRODUCT((G5:G86)*(D5:D86)))/1000</f>
        <v>1215553.8915265785</v>
      </c>
    </row>
    <row r="91" spans="2:20" x14ac:dyDescent="0.25">
      <c r="C91" t="s">
        <v>112</v>
      </c>
      <c r="D91" s="77">
        <f>SUMPRODUCT(((((J5:J86)*216)+((M5:M86)*248))*((D5:D86))/1000))</f>
        <v>5694210.1018400006</v>
      </c>
    </row>
    <row r="92" spans="2:20" x14ac:dyDescent="0.25">
      <c r="C92" t="s">
        <v>111</v>
      </c>
      <c r="D92" s="39">
        <f>+D90/D91</f>
        <v>0.21347190739129734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84" zoomScaleNormal="84" workbookViewId="0">
      <selection activeCell="P2" sqref="P2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8" t="s">
        <v>84</v>
      </c>
      <c r="I2" s="119"/>
      <c r="J2" s="119"/>
      <c r="K2" s="119"/>
      <c r="L2" s="119"/>
      <c r="M2" s="119"/>
      <c r="N2" s="119"/>
      <c r="O2" s="120"/>
      <c r="P2" s="102">
        <v>0.21271284489132464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2" t="s">
        <v>2</v>
      </c>
      <c r="H4" s="25" t="s">
        <v>5</v>
      </c>
      <c r="I4" s="26" t="s">
        <v>6</v>
      </c>
      <c r="J4" s="72" t="s">
        <v>2</v>
      </c>
      <c r="K4" s="25" t="s">
        <v>5</v>
      </c>
      <c r="L4" s="26" t="s">
        <v>6</v>
      </c>
      <c r="M4" s="72" t="s">
        <v>2</v>
      </c>
      <c r="N4" s="25" t="s">
        <v>5</v>
      </c>
      <c r="O4" s="26" t="s">
        <v>6</v>
      </c>
      <c r="P4" s="72" t="s">
        <v>2</v>
      </c>
      <c r="R4" s="25" t="s">
        <v>5</v>
      </c>
      <c r="S4" s="26" t="s">
        <v>6</v>
      </c>
      <c r="T4" s="72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383.00000000000028</v>
      </c>
      <c r="F5" s="55">
        <v>1393.4904156847267</v>
      </c>
      <c r="G5" s="56">
        <f>+E5+F5</f>
        <v>1776.4904156847269</v>
      </c>
      <c r="H5" s="55">
        <v>160</v>
      </c>
      <c r="I5" s="55">
        <v>100</v>
      </c>
      <c r="J5" s="56">
        <f>+H5+I5</f>
        <v>260</v>
      </c>
      <c r="K5" s="55">
        <v>0</v>
      </c>
      <c r="L5" s="55">
        <v>0</v>
      </c>
      <c r="M5" s="56">
        <f>+K5+L5</f>
        <v>0</v>
      </c>
      <c r="N5" s="32">
        <f>+E5/(H5*216+K5*248)</f>
        <v>1.1082175925925935E-2</v>
      </c>
      <c r="O5" s="32">
        <f t="shared" ref="O5:O80" si="0">+F5/(I5*216+L5*248)</f>
        <v>6.4513445170589198E-2</v>
      </c>
      <c r="P5" s="33">
        <f t="shared" ref="P5:P80" si="1">+G5/(J5*216+M5*248)</f>
        <v>3.1632664096950265E-2</v>
      </c>
      <c r="Q5" s="41"/>
      <c r="R5" s="57">
        <f>+E5/(H5+K5)</f>
        <v>2.3937500000000016</v>
      </c>
      <c r="S5" s="57">
        <f t="shared" ref="S5" si="2">+F5/(I5+L5)</f>
        <v>13.934904156847267</v>
      </c>
      <c r="T5" s="57">
        <f t="shared" ref="T5" si="3">+G5/(J5+M5)</f>
        <v>6.8326554449412571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621.29739670492643</v>
      </c>
      <c r="F6" s="55">
        <v>2461.8225114828351</v>
      </c>
      <c r="G6" s="56">
        <f t="shared" ref="G6:G70" si="4">+E6+F6</f>
        <v>3083.1199081877617</v>
      </c>
      <c r="H6" s="55">
        <v>161</v>
      </c>
      <c r="I6" s="55">
        <v>106</v>
      </c>
      <c r="J6" s="56">
        <f t="shared" ref="J6:J59" si="5">+H6+I6</f>
        <v>267</v>
      </c>
      <c r="K6" s="55">
        <v>0</v>
      </c>
      <c r="L6" s="55">
        <v>0</v>
      </c>
      <c r="M6" s="56">
        <f t="shared" ref="M6:M59" si="6">+K6+L6</f>
        <v>0</v>
      </c>
      <c r="N6" s="32">
        <f t="shared" ref="N6:N16" si="7">+E6/(H6*216+K6*248)</f>
        <v>1.7865694637247711E-2</v>
      </c>
      <c r="O6" s="32">
        <f t="shared" ref="O6:O16" si="8">+F6/(I6*216+L6*248)</f>
        <v>0.10752194756651097</v>
      </c>
      <c r="P6" s="33">
        <f t="shared" ref="P6:P16" si="9">+G6/(J6*216+M6*248)</f>
        <v>5.3459562841374701E-2</v>
      </c>
      <c r="Q6" s="41"/>
      <c r="R6" s="57">
        <f t="shared" ref="R6:R70" si="10">+E6/(H6+K6)</f>
        <v>3.8589900416455056</v>
      </c>
      <c r="S6" s="57">
        <f t="shared" ref="S6:S70" si="11">+F6/(I6+L6)</f>
        <v>23.22474067436637</v>
      </c>
      <c r="T6" s="57">
        <f t="shared" ref="T6:T70" si="12">+G6/(J6+M6)</f>
        <v>11.547265573736935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888.40040264968252</v>
      </c>
      <c r="F7" s="55">
        <v>3402.9223399001444</v>
      </c>
      <c r="G7" s="56">
        <f t="shared" si="4"/>
        <v>4291.3227425498271</v>
      </c>
      <c r="H7" s="55">
        <v>161</v>
      </c>
      <c r="I7" s="55">
        <v>118</v>
      </c>
      <c r="J7" s="56">
        <f t="shared" si="5"/>
        <v>279</v>
      </c>
      <c r="K7" s="55">
        <v>0</v>
      </c>
      <c r="L7" s="55">
        <v>0</v>
      </c>
      <c r="M7" s="56">
        <f t="shared" si="6"/>
        <v>0</v>
      </c>
      <c r="N7" s="32">
        <f t="shared" si="7"/>
        <v>2.5546365385601635E-2</v>
      </c>
      <c r="O7" s="32">
        <f t="shared" si="8"/>
        <v>0.13351076349262964</v>
      </c>
      <c r="P7" s="33">
        <f t="shared" si="9"/>
        <v>7.1208727309004169E-2</v>
      </c>
      <c r="Q7" s="41"/>
      <c r="R7" s="57">
        <f t="shared" si="10"/>
        <v>5.5180149232899538</v>
      </c>
      <c r="S7" s="57">
        <f t="shared" si="11"/>
        <v>28.838324914408002</v>
      </c>
      <c r="T7" s="57">
        <f t="shared" si="12"/>
        <v>15.381085098744901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1076.1928562442172</v>
      </c>
      <c r="F8" s="55">
        <v>3877.716884191153</v>
      </c>
      <c r="G8" s="56">
        <f t="shared" si="4"/>
        <v>4953.9097404353706</v>
      </c>
      <c r="H8" s="55">
        <v>179</v>
      </c>
      <c r="I8" s="55">
        <v>117</v>
      </c>
      <c r="J8" s="56">
        <f t="shared" si="5"/>
        <v>296</v>
      </c>
      <c r="K8" s="55">
        <v>0</v>
      </c>
      <c r="L8" s="55">
        <v>0</v>
      </c>
      <c r="M8" s="56">
        <f t="shared" si="6"/>
        <v>0</v>
      </c>
      <c r="N8" s="32">
        <f t="shared" si="7"/>
        <v>2.783449348862552E-2</v>
      </c>
      <c r="O8" s="32">
        <f t="shared" si="8"/>
        <v>0.1534392562595423</v>
      </c>
      <c r="P8" s="33">
        <f t="shared" si="9"/>
        <v>7.748232201631898E-2</v>
      </c>
      <c r="Q8" s="41"/>
      <c r="R8" s="57">
        <f t="shared" si="10"/>
        <v>6.0122505935431123</v>
      </c>
      <c r="S8" s="57">
        <f t="shared" si="11"/>
        <v>33.142879352061136</v>
      </c>
      <c r="T8" s="57">
        <f t="shared" si="12"/>
        <v>16.736181555524901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1540.4531231075102</v>
      </c>
      <c r="F9" s="55">
        <v>4778.9258891587206</v>
      </c>
      <c r="G9" s="56">
        <f t="shared" si="4"/>
        <v>6319.3790122662303</v>
      </c>
      <c r="H9" s="55">
        <v>160</v>
      </c>
      <c r="I9" s="55">
        <v>106</v>
      </c>
      <c r="J9" s="56">
        <f t="shared" si="5"/>
        <v>266</v>
      </c>
      <c r="K9" s="55">
        <v>0</v>
      </c>
      <c r="L9" s="55">
        <v>0</v>
      </c>
      <c r="M9" s="56">
        <f t="shared" si="6"/>
        <v>0</v>
      </c>
      <c r="N9" s="32">
        <f t="shared" si="7"/>
        <v>4.4573296386212678E-2</v>
      </c>
      <c r="O9" s="32">
        <f t="shared" si="8"/>
        <v>0.20872317824767297</v>
      </c>
      <c r="P9" s="33">
        <f t="shared" si="9"/>
        <v>0.10998640720318557</v>
      </c>
      <c r="Q9" s="41"/>
      <c r="R9" s="57">
        <f t="shared" si="10"/>
        <v>9.6278320194219393</v>
      </c>
      <c r="S9" s="57">
        <f t="shared" si="11"/>
        <v>45.084206501497363</v>
      </c>
      <c r="T9" s="57">
        <f t="shared" si="12"/>
        <v>23.757063955888086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1793.6787994965066</v>
      </c>
      <c r="F10" s="55">
        <v>5586.5197079161881</v>
      </c>
      <c r="G10" s="56">
        <f t="shared" si="4"/>
        <v>7380.1985074126951</v>
      </c>
      <c r="H10" s="55">
        <v>160</v>
      </c>
      <c r="I10" s="55">
        <v>102</v>
      </c>
      <c r="J10" s="56">
        <f t="shared" si="5"/>
        <v>262</v>
      </c>
      <c r="K10" s="55">
        <v>0</v>
      </c>
      <c r="L10" s="55">
        <v>0</v>
      </c>
      <c r="M10" s="56">
        <f t="shared" si="6"/>
        <v>0</v>
      </c>
      <c r="N10" s="32">
        <f t="shared" si="7"/>
        <v>5.1900428226172066E-2</v>
      </c>
      <c r="O10" s="32">
        <f t="shared" si="8"/>
        <v>0.25356389378704558</v>
      </c>
      <c r="P10" s="33">
        <f t="shared" si="9"/>
        <v>0.13041063237582512</v>
      </c>
      <c r="Q10" s="41"/>
      <c r="R10" s="57">
        <f t="shared" si="10"/>
        <v>11.210492496853167</v>
      </c>
      <c r="S10" s="57">
        <f t="shared" si="11"/>
        <v>54.769801058001846</v>
      </c>
      <c r="T10" s="57">
        <f t="shared" si="12"/>
        <v>28.168696593178225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2530.4559822821343</v>
      </c>
      <c r="F11" s="55">
        <v>6805.9387402638595</v>
      </c>
      <c r="G11" s="56">
        <f t="shared" si="4"/>
        <v>9336.3947225459942</v>
      </c>
      <c r="H11" s="55">
        <v>160</v>
      </c>
      <c r="I11" s="55">
        <v>100</v>
      </c>
      <c r="J11" s="56">
        <f t="shared" si="5"/>
        <v>260</v>
      </c>
      <c r="K11" s="55">
        <v>0</v>
      </c>
      <c r="L11" s="55">
        <v>0</v>
      </c>
      <c r="M11" s="56">
        <f t="shared" si="6"/>
        <v>0</v>
      </c>
      <c r="N11" s="32">
        <f t="shared" si="7"/>
        <v>7.3219212450293239E-2</v>
      </c>
      <c r="O11" s="32">
        <f t="shared" si="8"/>
        <v>0.31508975649369719</v>
      </c>
      <c r="P11" s="33">
        <f t="shared" si="9"/>
        <v>0.16624634477467939</v>
      </c>
      <c r="Q11" s="41"/>
      <c r="R11" s="57">
        <f t="shared" si="10"/>
        <v>15.81534988926334</v>
      </c>
      <c r="S11" s="57">
        <f t="shared" si="11"/>
        <v>68.059387402638592</v>
      </c>
      <c r="T11" s="57">
        <f t="shared" si="12"/>
        <v>35.909210471330745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2765.5576695745262</v>
      </c>
      <c r="F12" s="55">
        <v>7001.1923161968271</v>
      </c>
      <c r="G12" s="56">
        <f t="shared" si="4"/>
        <v>9766.7499857713537</v>
      </c>
      <c r="H12" s="55">
        <v>154</v>
      </c>
      <c r="I12" s="55">
        <v>100</v>
      </c>
      <c r="J12" s="56">
        <f t="shared" si="5"/>
        <v>254</v>
      </c>
      <c r="K12" s="55">
        <v>0</v>
      </c>
      <c r="L12" s="55">
        <v>0</v>
      </c>
      <c r="M12" s="56">
        <f t="shared" si="6"/>
        <v>0</v>
      </c>
      <c r="N12" s="32">
        <f t="shared" si="7"/>
        <v>8.3139660581244779E-2</v>
      </c>
      <c r="O12" s="32">
        <f t="shared" si="8"/>
        <v>0.32412927389800128</v>
      </c>
      <c r="P12" s="33">
        <f t="shared" si="9"/>
        <v>0.17801746109965286</v>
      </c>
      <c r="Q12" s="41"/>
      <c r="R12" s="57">
        <f t="shared" si="10"/>
        <v>17.958166685548871</v>
      </c>
      <c r="S12" s="57">
        <f t="shared" si="11"/>
        <v>70.011923161968269</v>
      </c>
      <c r="T12" s="57">
        <f t="shared" si="12"/>
        <v>38.451771597525017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2905.5779825846239</v>
      </c>
      <c r="F13" s="55">
        <v>7094.3979479994414</v>
      </c>
      <c r="G13" s="56">
        <f t="shared" si="4"/>
        <v>9999.9759305840653</v>
      </c>
      <c r="H13" s="55">
        <v>120</v>
      </c>
      <c r="I13" s="55">
        <v>102</v>
      </c>
      <c r="J13" s="56">
        <f t="shared" si="5"/>
        <v>222</v>
      </c>
      <c r="K13" s="55">
        <v>0</v>
      </c>
      <c r="L13" s="55">
        <v>0</v>
      </c>
      <c r="M13" s="56">
        <f t="shared" si="6"/>
        <v>0</v>
      </c>
      <c r="N13" s="32">
        <f t="shared" si="7"/>
        <v>0.11209791599477716</v>
      </c>
      <c r="O13" s="32">
        <f t="shared" si="8"/>
        <v>0.32200426416119471</v>
      </c>
      <c r="P13" s="33">
        <f t="shared" si="9"/>
        <v>0.20854137326042846</v>
      </c>
      <c r="Q13" s="41"/>
      <c r="R13" s="57">
        <f t="shared" si="10"/>
        <v>24.213149854871865</v>
      </c>
      <c r="S13" s="57">
        <f t="shared" si="11"/>
        <v>69.552921058818058</v>
      </c>
      <c r="T13" s="57">
        <f t="shared" si="12"/>
        <v>45.044936624252543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3641.4458571020068</v>
      </c>
      <c r="F14" s="55">
        <v>8354.4045904057784</v>
      </c>
      <c r="G14" s="56">
        <f t="shared" si="4"/>
        <v>11995.850447507786</v>
      </c>
      <c r="H14" s="55">
        <v>120</v>
      </c>
      <c r="I14" s="55">
        <v>117</v>
      </c>
      <c r="J14" s="56">
        <f t="shared" si="5"/>
        <v>237</v>
      </c>
      <c r="K14" s="55">
        <v>0</v>
      </c>
      <c r="L14" s="55">
        <v>0</v>
      </c>
      <c r="M14" s="56">
        <f t="shared" si="6"/>
        <v>0</v>
      </c>
      <c r="N14" s="32">
        <f t="shared" si="7"/>
        <v>0.14048788028942927</v>
      </c>
      <c r="O14" s="32">
        <f t="shared" si="8"/>
        <v>0.33057947888595196</v>
      </c>
      <c r="P14" s="33">
        <f t="shared" si="9"/>
        <v>0.23433056820416834</v>
      </c>
      <c r="Q14" s="41"/>
      <c r="R14" s="57">
        <f t="shared" si="10"/>
        <v>30.345382142516723</v>
      </c>
      <c r="S14" s="57">
        <f t="shared" si="11"/>
        <v>71.405167439365627</v>
      </c>
      <c r="T14" s="57">
        <f t="shared" si="12"/>
        <v>50.615402732100364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8367.7261899861296</v>
      </c>
      <c r="F15" s="55">
        <v>13557.666429214982</v>
      </c>
      <c r="G15" s="56">
        <f t="shared" si="4"/>
        <v>21925.392619201113</v>
      </c>
      <c r="H15" s="55">
        <v>279</v>
      </c>
      <c r="I15" s="55">
        <v>239</v>
      </c>
      <c r="J15" s="56">
        <f t="shared" si="5"/>
        <v>518</v>
      </c>
      <c r="K15" s="55">
        <v>153</v>
      </c>
      <c r="L15" s="55">
        <v>118</v>
      </c>
      <c r="M15" s="56">
        <f t="shared" si="6"/>
        <v>271</v>
      </c>
      <c r="N15" s="32">
        <f t="shared" si="7"/>
        <v>8.5204119725339381E-2</v>
      </c>
      <c r="O15" s="32">
        <f t="shared" si="8"/>
        <v>0.167610355420025</v>
      </c>
      <c r="P15" s="33">
        <f t="shared" si="9"/>
        <v>0.12242257012552549</v>
      </c>
      <c r="Q15" s="41"/>
      <c r="R15" s="57">
        <f t="shared" si="10"/>
        <v>19.369736550893819</v>
      </c>
      <c r="S15" s="57">
        <f t="shared" si="11"/>
        <v>37.976656664467733</v>
      </c>
      <c r="T15" s="57">
        <f t="shared" si="12"/>
        <v>27.788837286693425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13714.16249685199</v>
      </c>
      <c r="F16" s="55">
        <v>27977.590687062049</v>
      </c>
      <c r="G16" s="56">
        <f t="shared" si="4"/>
        <v>41691.753183914043</v>
      </c>
      <c r="H16" s="55">
        <v>373</v>
      </c>
      <c r="I16" s="55">
        <v>316</v>
      </c>
      <c r="J16" s="56">
        <f t="shared" si="5"/>
        <v>689</v>
      </c>
      <c r="K16" s="55">
        <v>252</v>
      </c>
      <c r="L16" s="55">
        <v>200</v>
      </c>
      <c r="M16" s="56">
        <f t="shared" si="6"/>
        <v>452</v>
      </c>
      <c r="N16" s="32">
        <f t="shared" si="7"/>
        <v>9.586033171763679E-2</v>
      </c>
      <c r="O16" s="32">
        <f t="shared" si="8"/>
        <v>0.23738791989429514</v>
      </c>
      <c r="P16" s="33">
        <f t="shared" si="9"/>
        <v>0.15978749495597902</v>
      </c>
      <c r="Q16" s="41"/>
      <c r="R16" s="57">
        <f t="shared" si="10"/>
        <v>21.942659994963183</v>
      </c>
      <c r="S16" s="57">
        <f t="shared" si="11"/>
        <v>54.220136990430326</v>
      </c>
      <c r="T16" s="57">
        <f t="shared" si="12"/>
        <v>36.539660985025456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15696.581615577161</v>
      </c>
      <c r="F17" s="55">
        <v>29904.754702053837</v>
      </c>
      <c r="G17" s="56">
        <f t="shared" si="4"/>
        <v>45601.336317630994</v>
      </c>
      <c r="H17" s="55">
        <v>349</v>
      </c>
      <c r="I17" s="55">
        <v>316</v>
      </c>
      <c r="J17" s="56">
        <f t="shared" si="5"/>
        <v>665</v>
      </c>
      <c r="K17" s="55">
        <v>254</v>
      </c>
      <c r="L17" s="55">
        <v>197</v>
      </c>
      <c r="M17" s="56">
        <f t="shared" si="6"/>
        <v>451</v>
      </c>
      <c r="N17" s="32">
        <f t="shared" ref="N17:N81" si="13">+E17/(H17*216+K17*248)</f>
        <v>0.11343427773296787</v>
      </c>
      <c r="O17" s="32">
        <f t="shared" si="0"/>
        <v>0.25535175474805177</v>
      </c>
      <c r="P17" s="33">
        <f t="shared" si="1"/>
        <v>0.17848719437950508</v>
      </c>
      <c r="Q17" s="41"/>
      <c r="R17" s="57">
        <f t="shared" si="10"/>
        <v>26.030815282880862</v>
      </c>
      <c r="S17" s="57">
        <f t="shared" si="11"/>
        <v>58.293868814919762</v>
      </c>
      <c r="T17" s="57">
        <f t="shared" si="12"/>
        <v>40.861412470995518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22899.371452857271</v>
      </c>
      <c r="F18" s="55">
        <v>35033.482350859791</v>
      </c>
      <c r="G18" s="56">
        <f t="shared" si="4"/>
        <v>57932.853803717066</v>
      </c>
      <c r="H18" s="55">
        <v>351</v>
      </c>
      <c r="I18" s="55">
        <v>319</v>
      </c>
      <c r="J18" s="56">
        <f t="shared" si="5"/>
        <v>670</v>
      </c>
      <c r="K18" s="55">
        <v>254</v>
      </c>
      <c r="L18" s="55">
        <v>197</v>
      </c>
      <c r="M18" s="56">
        <f t="shared" si="6"/>
        <v>451</v>
      </c>
      <c r="N18" s="32">
        <f t="shared" si="13"/>
        <v>0.16497155389355997</v>
      </c>
      <c r="O18" s="32">
        <f t="shared" si="0"/>
        <v>0.29749900094140447</v>
      </c>
      <c r="P18" s="33">
        <f t="shared" si="1"/>
        <v>0.22579921815548731</v>
      </c>
      <c r="Q18" s="41"/>
      <c r="R18" s="57">
        <f t="shared" si="10"/>
        <v>37.850200748524415</v>
      </c>
      <c r="S18" s="57">
        <f t="shared" si="11"/>
        <v>67.894345641201141</v>
      </c>
      <c r="T18" s="57">
        <f t="shared" si="12"/>
        <v>51.679619807062501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32748.110519805621</v>
      </c>
      <c r="F19" s="55">
        <v>41023.686612661266</v>
      </c>
      <c r="G19" s="56">
        <f t="shared" si="4"/>
        <v>73771.797132466891</v>
      </c>
      <c r="H19" s="55">
        <v>344</v>
      </c>
      <c r="I19" s="55">
        <v>319</v>
      </c>
      <c r="J19" s="56">
        <f t="shared" si="5"/>
        <v>663</v>
      </c>
      <c r="K19" s="55">
        <v>272</v>
      </c>
      <c r="L19" s="55">
        <v>197</v>
      </c>
      <c r="M19" s="56">
        <f t="shared" si="6"/>
        <v>469</v>
      </c>
      <c r="N19" s="32">
        <f t="shared" si="13"/>
        <v>0.23101093763971234</v>
      </c>
      <c r="O19" s="32">
        <f t="shared" si="0"/>
        <v>0.34836690397980014</v>
      </c>
      <c r="P19" s="33">
        <f t="shared" si="1"/>
        <v>0.2842624735375574</v>
      </c>
      <c r="Q19" s="41"/>
      <c r="R19" s="57">
        <f t="shared" si="10"/>
        <v>53.16251707760653</v>
      </c>
      <c r="S19" s="57">
        <f t="shared" si="11"/>
        <v>79.503268629188497</v>
      </c>
      <c r="T19" s="57">
        <f t="shared" si="12"/>
        <v>65.169432095818806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42876.847210991116</v>
      </c>
      <c r="F20" s="55">
        <v>52910.482368153615</v>
      </c>
      <c r="G20" s="56">
        <f t="shared" si="4"/>
        <v>95787.329579144731</v>
      </c>
      <c r="H20" s="55">
        <v>342</v>
      </c>
      <c r="I20" s="55">
        <v>317</v>
      </c>
      <c r="J20" s="56">
        <f t="shared" si="5"/>
        <v>659</v>
      </c>
      <c r="K20" s="55">
        <v>272</v>
      </c>
      <c r="L20" s="55">
        <v>214</v>
      </c>
      <c r="M20" s="56">
        <f t="shared" si="6"/>
        <v>486</v>
      </c>
      <c r="N20" s="32">
        <f t="shared" si="13"/>
        <v>0.30338536745012396</v>
      </c>
      <c r="O20" s="32">
        <f t="shared" si="0"/>
        <v>0.43531957454217085</v>
      </c>
      <c r="P20" s="33">
        <f t="shared" si="1"/>
        <v>0.36438772322325974</v>
      </c>
      <c r="Q20" s="41"/>
      <c r="R20" s="57">
        <f t="shared" si="10"/>
        <v>69.831998714969245</v>
      </c>
      <c r="S20" s="57">
        <f t="shared" si="11"/>
        <v>99.643092972040705</v>
      </c>
      <c r="T20" s="57">
        <f t="shared" si="12"/>
        <v>83.657056400999764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42962.72024570826</v>
      </c>
      <c r="F21" s="55">
        <v>51904.110408834975</v>
      </c>
      <c r="G21" s="56">
        <f t="shared" si="4"/>
        <v>94866.830654543242</v>
      </c>
      <c r="H21" s="55">
        <v>368</v>
      </c>
      <c r="I21" s="55">
        <v>317</v>
      </c>
      <c r="J21" s="56">
        <f t="shared" si="5"/>
        <v>685</v>
      </c>
      <c r="K21" s="55">
        <v>232</v>
      </c>
      <c r="L21" s="55">
        <v>215</v>
      </c>
      <c r="M21" s="56">
        <f t="shared" si="6"/>
        <v>447</v>
      </c>
      <c r="N21" s="32">
        <f t="shared" si="13"/>
        <v>0.3135415711532889</v>
      </c>
      <c r="O21" s="32">
        <f t="shared" si="0"/>
        <v>0.42617011305204755</v>
      </c>
      <c r="P21" s="33">
        <f t="shared" si="1"/>
        <v>0.36654159964817956</v>
      </c>
      <c r="Q21" s="41"/>
      <c r="R21" s="57">
        <f t="shared" si="10"/>
        <v>71.604533742847096</v>
      </c>
      <c r="S21" s="57">
        <f t="shared" si="11"/>
        <v>97.564117309840185</v>
      </c>
      <c r="T21" s="57">
        <f t="shared" si="12"/>
        <v>83.804620719561171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41954.733071358569</v>
      </c>
      <c r="F22" s="55">
        <v>47824.152354942744</v>
      </c>
      <c r="G22" s="56">
        <f t="shared" si="4"/>
        <v>89778.885426301305</v>
      </c>
      <c r="H22" s="55">
        <v>385</v>
      </c>
      <c r="I22" s="55">
        <v>331</v>
      </c>
      <c r="J22" s="56">
        <f t="shared" si="5"/>
        <v>716</v>
      </c>
      <c r="K22" s="55">
        <v>232</v>
      </c>
      <c r="L22" s="55">
        <v>215</v>
      </c>
      <c r="M22" s="56">
        <f t="shared" si="6"/>
        <v>447</v>
      </c>
      <c r="N22" s="32">
        <f t="shared" si="13"/>
        <v>0.29819421356228015</v>
      </c>
      <c r="O22" s="32">
        <f t="shared" si="0"/>
        <v>0.38315722627662113</v>
      </c>
      <c r="P22" s="33">
        <f t="shared" si="1"/>
        <v>0.3381349446590034</v>
      </c>
      <c r="Q22" s="41"/>
      <c r="R22" s="57">
        <f t="shared" si="10"/>
        <v>67.997946631051164</v>
      </c>
      <c r="S22" s="57">
        <f t="shared" si="11"/>
        <v>87.590022628100257</v>
      </c>
      <c r="T22" s="57">
        <f t="shared" si="12"/>
        <v>77.195946196303794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41469.542355422032</v>
      </c>
      <c r="F23" s="55">
        <v>35937.87546338277</v>
      </c>
      <c r="G23" s="56">
        <f t="shared" si="4"/>
        <v>77407.417818804795</v>
      </c>
      <c r="H23" s="55">
        <v>346</v>
      </c>
      <c r="I23" s="55">
        <v>335</v>
      </c>
      <c r="J23" s="56">
        <f t="shared" si="5"/>
        <v>681</v>
      </c>
      <c r="K23" s="55">
        <v>236</v>
      </c>
      <c r="L23" s="55">
        <v>215</v>
      </c>
      <c r="M23" s="56">
        <f t="shared" si="6"/>
        <v>451</v>
      </c>
      <c r="N23" s="32">
        <f t="shared" si="13"/>
        <v>0.31118338302483817</v>
      </c>
      <c r="O23" s="32">
        <f t="shared" si="0"/>
        <v>0.28594744958133966</v>
      </c>
      <c r="P23" s="33">
        <f t="shared" si="1"/>
        <v>0.29893497365764332</v>
      </c>
      <c r="Q23" s="41"/>
      <c r="R23" s="57">
        <f t="shared" si="10"/>
        <v>71.253509201756074</v>
      </c>
      <c r="S23" s="57">
        <f t="shared" si="11"/>
        <v>65.341591751605037</v>
      </c>
      <c r="T23" s="57">
        <f t="shared" si="12"/>
        <v>68.381111147354062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39000.751347824335</v>
      </c>
      <c r="F24" s="55">
        <v>31532.990662407396</v>
      </c>
      <c r="G24" s="56">
        <f t="shared" si="4"/>
        <v>70533.742010231726</v>
      </c>
      <c r="H24" s="55">
        <v>340</v>
      </c>
      <c r="I24" s="55">
        <v>355</v>
      </c>
      <c r="J24" s="56">
        <f t="shared" si="5"/>
        <v>695</v>
      </c>
      <c r="K24" s="55">
        <v>252</v>
      </c>
      <c r="L24" s="55">
        <v>206</v>
      </c>
      <c r="M24" s="56">
        <f t="shared" si="6"/>
        <v>458</v>
      </c>
      <c r="N24" s="32">
        <f t="shared" si="13"/>
        <v>0.28690524473152318</v>
      </c>
      <c r="O24" s="32">
        <f t="shared" si="0"/>
        <v>0.24679881239752829</v>
      </c>
      <c r="P24" s="33">
        <f t="shared" si="1"/>
        <v>0.26747315933862104</v>
      </c>
      <c r="Q24" s="41"/>
      <c r="R24" s="57">
        <f t="shared" si="10"/>
        <v>65.879647547000559</v>
      </c>
      <c r="S24" s="57">
        <f t="shared" si="11"/>
        <v>56.208539505182522</v>
      </c>
      <c r="T24" s="57">
        <f t="shared" si="12"/>
        <v>61.174104085196639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37299.84831035469</v>
      </c>
      <c r="F25" s="55">
        <v>30488.589566246268</v>
      </c>
      <c r="G25" s="56">
        <f t="shared" si="4"/>
        <v>67788.437876600961</v>
      </c>
      <c r="H25" s="55">
        <v>328</v>
      </c>
      <c r="I25" s="55">
        <v>357</v>
      </c>
      <c r="J25" s="56">
        <f t="shared" si="5"/>
        <v>685</v>
      </c>
      <c r="K25" s="55">
        <v>252</v>
      </c>
      <c r="L25" s="55">
        <v>197</v>
      </c>
      <c r="M25" s="56">
        <f t="shared" si="6"/>
        <v>449</v>
      </c>
      <c r="N25" s="32">
        <f t="shared" si="13"/>
        <v>0.27972648420892343</v>
      </c>
      <c r="O25" s="32">
        <f t="shared" si="0"/>
        <v>0.24203440211995322</v>
      </c>
      <c r="P25" s="33">
        <f t="shared" si="1"/>
        <v>0.2614165093655556</v>
      </c>
      <c r="Q25" s="41"/>
      <c r="R25" s="57">
        <f t="shared" si="10"/>
        <v>64.310083293714982</v>
      </c>
      <c r="S25" s="57">
        <f t="shared" si="11"/>
        <v>55.033555173729724</v>
      </c>
      <c r="T25" s="57">
        <f t="shared" si="12"/>
        <v>59.778163912346528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35938.711486308479</v>
      </c>
      <c r="F26" s="55">
        <v>28468.583946401763</v>
      </c>
      <c r="G26" s="56">
        <f t="shared" si="4"/>
        <v>64407.295432710242</v>
      </c>
      <c r="H26" s="55">
        <v>324</v>
      </c>
      <c r="I26" s="55">
        <v>384</v>
      </c>
      <c r="J26" s="56">
        <f t="shared" si="5"/>
        <v>708</v>
      </c>
      <c r="K26" s="55">
        <v>252</v>
      </c>
      <c r="L26" s="55">
        <v>196</v>
      </c>
      <c r="M26" s="56">
        <f t="shared" si="6"/>
        <v>448</v>
      </c>
      <c r="N26" s="32">
        <f t="shared" si="13"/>
        <v>0.27127650578433332</v>
      </c>
      <c r="O26" s="32">
        <f t="shared" si="0"/>
        <v>0.21640555785090126</v>
      </c>
      <c r="P26" s="33">
        <f t="shared" si="1"/>
        <v>0.24393745997723854</v>
      </c>
      <c r="Q26" s="41"/>
      <c r="R26" s="57">
        <f t="shared" si="10"/>
        <v>62.393596330396662</v>
      </c>
      <c r="S26" s="57">
        <f t="shared" si="11"/>
        <v>49.083765424830624</v>
      </c>
      <c r="T26" s="57">
        <f t="shared" si="12"/>
        <v>55.715653488503669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32872.251791204173</v>
      </c>
      <c r="F27" s="55">
        <v>24963.482727220329</v>
      </c>
      <c r="G27" s="56">
        <f t="shared" si="4"/>
        <v>57835.734518424506</v>
      </c>
      <c r="H27" s="55">
        <v>327</v>
      </c>
      <c r="I27" s="55">
        <v>385</v>
      </c>
      <c r="J27" s="56">
        <f t="shared" si="5"/>
        <v>712</v>
      </c>
      <c r="K27" s="55">
        <v>252</v>
      </c>
      <c r="L27" s="55">
        <v>195</v>
      </c>
      <c r="M27" s="56">
        <f t="shared" si="6"/>
        <v>447</v>
      </c>
      <c r="N27" s="32">
        <f t="shared" si="13"/>
        <v>0.24692214854278718</v>
      </c>
      <c r="O27" s="32">
        <f t="shared" si="0"/>
        <v>0.18980750248798911</v>
      </c>
      <c r="P27" s="33">
        <f t="shared" si="1"/>
        <v>0.21853833967543493</v>
      </c>
      <c r="Q27" s="41"/>
      <c r="R27" s="57">
        <f t="shared" si="10"/>
        <v>56.77418271365142</v>
      </c>
      <c r="S27" s="57">
        <f t="shared" si="11"/>
        <v>43.040487460724705</v>
      </c>
      <c r="T27" s="57">
        <f t="shared" si="12"/>
        <v>49.901410283368861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8919.2087476624783</v>
      </c>
      <c r="F28" s="55">
        <v>10305.774960056362</v>
      </c>
      <c r="G28" s="56">
        <f t="shared" si="4"/>
        <v>19224.983707718842</v>
      </c>
      <c r="H28" s="55">
        <v>197</v>
      </c>
      <c r="I28" s="55">
        <v>158</v>
      </c>
      <c r="J28" s="56">
        <f t="shared" si="5"/>
        <v>355</v>
      </c>
      <c r="K28" s="55">
        <v>0</v>
      </c>
      <c r="L28" s="55">
        <v>0</v>
      </c>
      <c r="M28" s="56">
        <f t="shared" si="6"/>
        <v>0</v>
      </c>
      <c r="N28" s="32">
        <f t="shared" si="13"/>
        <v>0.2096072745737563</v>
      </c>
      <c r="O28" s="32">
        <f t="shared" si="0"/>
        <v>0.30197418424919015</v>
      </c>
      <c r="P28" s="33">
        <f t="shared" si="1"/>
        <v>0.25071705409127337</v>
      </c>
      <c r="Q28" s="41"/>
      <c r="R28" s="57">
        <f t="shared" si="10"/>
        <v>45.275171307931359</v>
      </c>
      <c r="S28" s="57">
        <f t="shared" si="11"/>
        <v>65.226423797825078</v>
      </c>
      <c r="T28" s="57">
        <f t="shared" si="12"/>
        <v>54.154883683715049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8120.9726859085822</v>
      </c>
      <c r="F29" s="55">
        <v>10481.025103994745</v>
      </c>
      <c r="G29" s="56">
        <f t="shared" si="4"/>
        <v>18601.997789903326</v>
      </c>
      <c r="H29" s="55">
        <v>192</v>
      </c>
      <c r="I29" s="55">
        <v>169</v>
      </c>
      <c r="J29" s="56">
        <f t="shared" si="5"/>
        <v>361</v>
      </c>
      <c r="K29" s="55">
        <v>0</v>
      </c>
      <c r="L29" s="55">
        <v>0</v>
      </c>
      <c r="M29" s="56">
        <f t="shared" si="6"/>
        <v>0</v>
      </c>
      <c r="N29" s="32">
        <f t="shared" si="13"/>
        <v>0.1958182071254963</v>
      </c>
      <c r="O29" s="32">
        <f t="shared" si="0"/>
        <v>0.28711990751684047</v>
      </c>
      <c r="P29" s="33">
        <f t="shared" si="1"/>
        <v>0.23856055440011448</v>
      </c>
      <c r="Q29" s="41"/>
      <c r="R29" s="57">
        <f t="shared" si="10"/>
        <v>42.296732739107199</v>
      </c>
      <c r="S29" s="57">
        <f t="shared" si="11"/>
        <v>62.017900023637544</v>
      </c>
      <c r="T29" s="57">
        <f t="shared" si="12"/>
        <v>51.529079750424728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7786.9470550270244</v>
      </c>
      <c r="F30" s="55">
        <v>10079.053740283789</v>
      </c>
      <c r="G30" s="56">
        <f t="shared" si="4"/>
        <v>17866.000795310814</v>
      </c>
      <c r="H30" s="55">
        <v>177</v>
      </c>
      <c r="I30" s="55">
        <v>179</v>
      </c>
      <c r="J30" s="56">
        <f t="shared" si="5"/>
        <v>356</v>
      </c>
      <c r="K30" s="55">
        <v>0</v>
      </c>
      <c r="L30" s="55">
        <v>0</v>
      </c>
      <c r="M30" s="56">
        <f t="shared" si="6"/>
        <v>0</v>
      </c>
      <c r="N30" s="32">
        <f t="shared" si="13"/>
        <v>0.20367616277011469</v>
      </c>
      <c r="O30" s="32">
        <f t="shared" si="0"/>
        <v>0.26068316108741435</v>
      </c>
      <c r="P30" s="33">
        <f t="shared" si="1"/>
        <v>0.23233979394650975</v>
      </c>
      <c r="Q30" s="41"/>
      <c r="R30" s="57">
        <f t="shared" si="10"/>
        <v>43.994051158344767</v>
      </c>
      <c r="S30" s="57">
        <f t="shared" si="11"/>
        <v>56.307562794881505</v>
      </c>
      <c r="T30" s="57">
        <f t="shared" si="12"/>
        <v>50.185395492446105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7025.6950034803858</v>
      </c>
      <c r="F31" s="55">
        <v>9436.3121455910223</v>
      </c>
      <c r="G31" s="56">
        <f t="shared" si="4"/>
        <v>16462.007149071407</v>
      </c>
      <c r="H31" s="55">
        <v>175</v>
      </c>
      <c r="I31" s="55">
        <v>159</v>
      </c>
      <c r="J31" s="56">
        <f t="shared" si="5"/>
        <v>334</v>
      </c>
      <c r="K31" s="55">
        <v>0</v>
      </c>
      <c r="L31" s="55">
        <v>0</v>
      </c>
      <c r="M31" s="56">
        <f t="shared" si="6"/>
        <v>0</v>
      </c>
      <c r="N31" s="32">
        <f t="shared" si="13"/>
        <v>0.18586494718202079</v>
      </c>
      <c r="O31" s="32">
        <f t="shared" si="0"/>
        <v>0.27475868115510782</v>
      </c>
      <c r="P31" s="33">
        <f t="shared" si="1"/>
        <v>0.22818262293567598</v>
      </c>
      <c r="Q31" s="41"/>
      <c r="R31" s="57">
        <f t="shared" si="10"/>
        <v>40.146828591316492</v>
      </c>
      <c r="S31" s="57">
        <f t="shared" si="11"/>
        <v>59.347875129503286</v>
      </c>
      <c r="T31" s="57">
        <f t="shared" si="12"/>
        <v>49.287446554106012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6605.0190358989175</v>
      </c>
      <c r="F32" s="55">
        <v>9149.0767038396007</v>
      </c>
      <c r="G32" s="56">
        <f t="shared" si="4"/>
        <v>15754.095739738517</v>
      </c>
      <c r="H32" s="55">
        <v>185</v>
      </c>
      <c r="I32" s="55">
        <v>159</v>
      </c>
      <c r="J32" s="56">
        <f t="shared" si="5"/>
        <v>344</v>
      </c>
      <c r="K32" s="55">
        <v>0</v>
      </c>
      <c r="L32" s="55">
        <v>0</v>
      </c>
      <c r="M32" s="56">
        <f t="shared" si="6"/>
        <v>0</v>
      </c>
      <c r="N32" s="32">
        <f t="shared" si="13"/>
        <v>0.16529076666413708</v>
      </c>
      <c r="O32" s="32">
        <f t="shared" si="0"/>
        <v>0.26639519869088052</v>
      </c>
      <c r="P32" s="33">
        <f t="shared" si="1"/>
        <v>0.21202217565324233</v>
      </c>
      <c r="Q32" s="41"/>
      <c r="R32" s="57">
        <f t="shared" si="10"/>
        <v>35.702805599453612</v>
      </c>
      <c r="S32" s="57">
        <f t="shared" si="11"/>
        <v>57.541362917230195</v>
      </c>
      <c r="T32" s="57">
        <f t="shared" si="12"/>
        <v>45.796789941100343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5004.0456351697803</v>
      </c>
      <c r="F33" s="55">
        <v>6707.6899866531421</v>
      </c>
      <c r="G33" s="56">
        <f t="shared" si="4"/>
        <v>11711.735621822922</v>
      </c>
      <c r="H33" s="55">
        <v>159</v>
      </c>
      <c r="I33" s="55">
        <v>159</v>
      </c>
      <c r="J33" s="56">
        <f t="shared" si="5"/>
        <v>318</v>
      </c>
      <c r="K33" s="55">
        <v>0</v>
      </c>
      <c r="L33" s="55">
        <v>0</v>
      </c>
      <c r="M33" s="56">
        <f t="shared" si="6"/>
        <v>0</v>
      </c>
      <c r="N33" s="32">
        <f t="shared" si="13"/>
        <v>0.14570363484654614</v>
      </c>
      <c r="O33" s="32">
        <f t="shared" si="0"/>
        <v>0.19530893275836075</v>
      </c>
      <c r="P33" s="33">
        <f t="shared" si="1"/>
        <v>0.17050628380245345</v>
      </c>
      <c r="Q33" s="41"/>
      <c r="R33" s="57">
        <f t="shared" si="10"/>
        <v>31.471985126853966</v>
      </c>
      <c r="S33" s="57">
        <f t="shared" si="11"/>
        <v>42.186729475805926</v>
      </c>
      <c r="T33" s="57">
        <f t="shared" si="12"/>
        <v>36.829357301329942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2583.9856868206011</v>
      </c>
      <c r="F34" s="55">
        <v>3178.523040481979</v>
      </c>
      <c r="G34" s="56">
        <f t="shared" si="4"/>
        <v>5762.5087273025802</v>
      </c>
      <c r="H34" s="55">
        <v>157</v>
      </c>
      <c r="I34" s="55">
        <v>186</v>
      </c>
      <c r="J34" s="56">
        <f t="shared" si="5"/>
        <v>343</v>
      </c>
      <c r="K34" s="55">
        <v>0</v>
      </c>
      <c r="L34" s="55">
        <v>0</v>
      </c>
      <c r="M34" s="56">
        <f t="shared" si="6"/>
        <v>0</v>
      </c>
      <c r="N34" s="32">
        <f t="shared" si="13"/>
        <v>7.6196794256328179E-2</v>
      </c>
      <c r="O34" s="32">
        <f t="shared" si="0"/>
        <v>7.9114970143418437E-2</v>
      </c>
      <c r="P34" s="33">
        <f t="shared" si="1"/>
        <v>7.7779245320464582E-2</v>
      </c>
      <c r="Q34" s="41"/>
      <c r="R34" s="57">
        <f t="shared" si="10"/>
        <v>16.458507559366886</v>
      </c>
      <c r="S34" s="57">
        <f t="shared" si="11"/>
        <v>17.088833550978382</v>
      </c>
      <c r="T34" s="57">
        <f t="shared" si="12"/>
        <v>16.800316989220349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1321.3936870165592</v>
      </c>
      <c r="F35" s="55">
        <v>1638.13326127613</v>
      </c>
      <c r="G35" s="56">
        <f t="shared" si="4"/>
        <v>2959.5269482926892</v>
      </c>
      <c r="H35" s="55">
        <v>165</v>
      </c>
      <c r="I35" s="55">
        <v>183</v>
      </c>
      <c r="J35" s="56">
        <f t="shared" si="5"/>
        <v>348</v>
      </c>
      <c r="K35" s="55">
        <v>0</v>
      </c>
      <c r="L35" s="55">
        <v>0</v>
      </c>
      <c r="M35" s="56">
        <f t="shared" si="6"/>
        <v>0</v>
      </c>
      <c r="N35" s="32">
        <f t="shared" si="13"/>
        <v>3.7076141611014565E-2</v>
      </c>
      <c r="O35" s="32">
        <f t="shared" si="0"/>
        <v>4.1442351276971517E-2</v>
      </c>
      <c r="P35" s="33">
        <f t="shared" si="1"/>
        <v>3.9372165659491927E-2</v>
      </c>
      <c r="Q35" s="41"/>
      <c r="R35" s="57">
        <f t="shared" si="10"/>
        <v>8.0084465879791473</v>
      </c>
      <c r="S35" s="57">
        <f t="shared" si="11"/>
        <v>8.9515478758258471</v>
      </c>
      <c r="T35" s="57">
        <f t="shared" si="12"/>
        <v>8.5043877824502569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59">
        <v>708.96</v>
      </c>
      <c r="E36" s="66">
        <v>324.18611656394677</v>
      </c>
      <c r="F36" s="60">
        <v>386.99999999999994</v>
      </c>
      <c r="G36" s="61">
        <f t="shared" si="4"/>
        <v>711.18611656394671</v>
      </c>
      <c r="H36" s="60">
        <v>163</v>
      </c>
      <c r="I36" s="60">
        <v>175</v>
      </c>
      <c r="J36" s="61">
        <f t="shared" si="5"/>
        <v>338</v>
      </c>
      <c r="K36" s="60">
        <v>0</v>
      </c>
      <c r="L36" s="60">
        <v>0</v>
      </c>
      <c r="M36" s="61">
        <f t="shared" si="6"/>
        <v>0</v>
      </c>
      <c r="N36" s="34">
        <f t="shared" si="13"/>
        <v>9.2077401887056005E-3</v>
      </c>
      <c r="O36" s="34">
        <f t="shared" si="0"/>
        <v>1.0238095238095237E-2</v>
      </c>
      <c r="P36" s="35">
        <f t="shared" si="1"/>
        <v>9.7412080397209447E-3</v>
      </c>
      <c r="Q36" s="41"/>
      <c r="R36" s="57">
        <f t="shared" si="10"/>
        <v>1.9888718807604095</v>
      </c>
      <c r="S36" s="57">
        <f t="shared" si="11"/>
        <v>2.2114285714285713</v>
      </c>
      <c r="T36" s="57">
        <f t="shared" si="12"/>
        <v>2.1041009365797239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65">
        <v>12907.447580599854</v>
      </c>
      <c r="F37" s="63">
        <v>10562.329952925353</v>
      </c>
      <c r="G37" s="64">
        <f t="shared" si="4"/>
        <v>23469.777533525208</v>
      </c>
      <c r="H37" s="63">
        <v>80</v>
      </c>
      <c r="I37" s="63">
        <v>99</v>
      </c>
      <c r="J37" s="64">
        <f t="shared" si="5"/>
        <v>179</v>
      </c>
      <c r="K37" s="63">
        <v>137</v>
      </c>
      <c r="L37" s="63">
        <v>138</v>
      </c>
      <c r="M37" s="64">
        <f t="shared" si="6"/>
        <v>275</v>
      </c>
      <c r="N37" s="30">
        <f t="shared" si="13"/>
        <v>0.25182315398392097</v>
      </c>
      <c r="O37" s="30">
        <f t="shared" si="0"/>
        <v>0.18994263330681471</v>
      </c>
      <c r="P37" s="31">
        <f t="shared" si="1"/>
        <v>0.21962286208194723</v>
      </c>
      <c r="Q37" s="41"/>
      <c r="R37" s="57">
        <f t="shared" si="10"/>
        <v>59.481325256220522</v>
      </c>
      <c r="S37" s="57">
        <f t="shared" si="11"/>
        <v>44.566793050317941</v>
      </c>
      <c r="T37" s="57">
        <f t="shared" si="12"/>
        <v>51.69554522802909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4">
        <v>12226.667658366716</v>
      </c>
      <c r="F38" s="55">
        <v>10413.562117353547</v>
      </c>
      <c r="G38" s="56">
        <f t="shared" si="4"/>
        <v>22640.229775720261</v>
      </c>
      <c r="H38" s="55">
        <v>80</v>
      </c>
      <c r="I38" s="55">
        <v>99</v>
      </c>
      <c r="J38" s="56">
        <f t="shared" si="5"/>
        <v>179</v>
      </c>
      <c r="K38" s="55">
        <v>137</v>
      </c>
      <c r="L38" s="55">
        <v>130</v>
      </c>
      <c r="M38" s="56">
        <f t="shared" si="6"/>
        <v>267</v>
      </c>
      <c r="N38" s="32">
        <f t="shared" si="13"/>
        <v>0.23854119826687054</v>
      </c>
      <c r="O38" s="32">
        <f t="shared" si="0"/>
        <v>0.19419592192588295</v>
      </c>
      <c r="P38" s="33">
        <f t="shared" si="1"/>
        <v>0.21586794217887359</v>
      </c>
      <c r="Q38" s="41"/>
      <c r="R38" s="57">
        <f t="shared" si="10"/>
        <v>56.344090591551684</v>
      </c>
      <c r="S38" s="57">
        <f t="shared" si="11"/>
        <v>45.474070381456542</v>
      </c>
      <c r="T38" s="57">
        <f t="shared" si="12"/>
        <v>50.76284703076292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4">
        <v>11909.620637511063</v>
      </c>
      <c r="F39" s="55">
        <v>10239.3956906276</v>
      </c>
      <c r="G39" s="56">
        <f t="shared" si="4"/>
        <v>22149.016328138663</v>
      </c>
      <c r="H39" s="55">
        <v>80</v>
      </c>
      <c r="I39" s="55">
        <v>99</v>
      </c>
      <c r="J39" s="56">
        <f t="shared" si="5"/>
        <v>179</v>
      </c>
      <c r="K39" s="55">
        <v>135</v>
      </c>
      <c r="L39" s="55">
        <v>140</v>
      </c>
      <c r="M39" s="56">
        <f t="shared" si="6"/>
        <v>275</v>
      </c>
      <c r="N39" s="32">
        <f t="shared" si="13"/>
        <v>0.23462609608965845</v>
      </c>
      <c r="O39" s="32">
        <f t="shared" si="0"/>
        <v>0.18250740928681733</v>
      </c>
      <c r="P39" s="33">
        <f t="shared" si="1"/>
        <v>0.20726359043399706</v>
      </c>
      <c r="Q39" s="41"/>
      <c r="R39" s="57">
        <f t="shared" si="10"/>
        <v>55.39358436051657</v>
      </c>
      <c r="S39" s="57">
        <f t="shared" si="11"/>
        <v>42.842659793420921</v>
      </c>
      <c r="T39" s="57">
        <f t="shared" si="12"/>
        <v>48.786379577397938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4">
        <v>11705.266790475973</v>
      </c>
      <c r="F40" s="55">
        <v>10088.928561016259</v>
      </c>
      <c r="G40" s="56">
        <f t="shared" si="4"/>
        <v>21794.195351492232</v>
      </c>
      <c r="H40" s="55">
        <v>80</v>
      </c>
      <c r="I40" s="55">
        <v>133</v>
      </c>
      <c r="J40" s="56">
        <f t="shared" si="5"/>
        <v>213</v>
      </c>
      <c r="K40" s="55">
        <v>151</v>
      </c>
      <c r="L40" s="55">
        <v>138</v>
      </c>
      <c r="M40" s="56">
        <f t="shared" si="6"/>
        <v>289</v>
      </c>
      <c r="N40" s="32">
        <f t="shared" si="13"/>
        <v>0.21388077018118645</v>
      </c>
      <c r="O40" s="32">
        <f t="shared" si="0"/>
        <v>0.16026382896518393</v>
      </c>
      <c r="P40" s="33">
        <f t="shared" si="1"/>
        <v>0.18519880482233372</v>
      </c>
      <c r="Q40" s="41"/>
      <c r="R40" s="57">
        <f t="shared" si="10"/>
        <v>50.672150608121093</v>
      </c>
      <c r="S40" s="57">
        <f t="shared" si="11"/>
        <v>37.228518675336751</v>
      </c>
      <c r="T40" s="57">
        <f t="shared" si="12"/>
        <v>43.414731775880938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4">
        <v>11533.538044534649</v>
      </c>
      <c r="F41" s="55">
        <v>9954.7140081912876</v>
      </c>
      <c r="G41" s="56">
        <f t="shared" si="4"/>
        <v>21488.252052725937</v>
      </c>
      <c r="H41" s="55">
        <v>80</v>
      </c>
      <c r="I41" s="55">
        <v>131</v>
      </c>
      <c r="J41" s="56">
        <f t="shared" si="5"/>
        <v>211</v>
      </c>
      <c r="K41" s="55">
        <v>137</v>
      </c>
      <c r="L41" s="55">
        <v>138</v>
      </c>
      <c r="M41" s="56">
        <f t="shared" si="6"/>
        <v>275</v>
      </c>
      <c r="N41" s="32">
        <f t="shared" si="13"/>
        <v>0.22501830116541768</v>
      </c>
      <c r="O41" s="32">
        <f t="shared" si="0"/>
        <v>0.15922447229992462</v>
      </c>
      <c r="P41" s="33">
        <f t="shared" si="1"/>
        <v>0.18886454131561961</v>
      </c>
      <c r="Q41" s="41"/>
      <c r="R41" s="57">
        <f t="shared" si="10"/>
        <v>53.14994490568963</v>
      </c>
      <c r="S41" s="57">
        <f t="shared" si="11"/>
        <v>37.006371777662778</v>
      </c>
      <c r="T41" s="57">
        <f t="shared" si="12"/>
        <v>44.214510396555426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4">
        <v>9430.6329580797064</v>
      </c>
      <c r="F42" s="55">
        <v>4812.1792404846647</v>
      </c>
      <c r="G42" s="56">
        <f t="shared" si="4"/>
        <v>14242.81219856437</v>
      </c>
      <c r="H42" s="55">
        <v>0</v>
      </c>
      <c r="I42" s="55">
        <v>0</v>
      </c>
      <c r="J42" s="56">
        <f t="shared" si="5"/>
        <v>0</v>
      </c>
      <c r="K42" s="55">
        <v>137</v>
      </c>
      <c r="L42" s="55">
        <v>138</v>
      </c>
      <c r="M42" s="56">
        <f t="shared" si="6"/>
        <v>275</v>
      </c>
      <c r="N42" s="32">
        <f t="shared" si="13"/>
        <v>0.27756748758181382</v>
      </c>
      <c r="O42" s="32">
        <f t="shared" si="0"/>
        <v>0.14060832282856078</v>
      </c>
      <c r="P42" s="33">
        <f t="shared" si="1"/>
        <v>0.20883888854199956</v>
      </c>
      <c r="Q42" s="41"/>
      <c r="R42" s="57">
        <f t="shared" si="10"/>
        <v>68.836736920289823</v>
      </c>
      <c r="S42" s="57">
        <f t="shared" si="11"/>
        <v>34.870864061483076</v>
      </c>
      <c r="T42" s="57">
        <f t="shared" si="12"/>
        <v>51.792044358415893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4">
        <v>8275.9071202204523</v>
      </c>
      <c r="F43" s="55">
        <v>4456.8314688006994</v>
      </c>
      <c r="G43" s="56">
        <f t="shared" si="4"/>
        <v>12732.738589021152</v>
      </c>
      <c r="H43" s="55">
        <v>0</v>
      </c>
      <c r="I43" s="55">
        <v>0</v>
      </c>
      <c r="J43" s="56">
        <f t="shared" si="5"/>
        <v>0</v>
      </c>
      <c r="K43" s="55">
        <v>137</v>
      </c>
      <c r="L43" s="55">
        <v>138</v>
      </c>
      <c r="M43" s="56">
        <f t="shared" si="6"/>
        <v>275</v>
      </c>
      <c r="N43" s="32">
        <f t="shared" si="13"/>
        <v>0.24358097245763044</v>
      </c>
      <c r="O43" s="32">
        <f t="shared" si="0"/>
        <v>0.13022532342218032</v>
      </c>
      <c r="P43" s="33">
        <f t="shared" si="1"/>
        <v>0.18669704675984095</v>
      </c>
      <c r="Q43" s="41"/>
      <c r="R43" s="57">
        <f t="shared" si="10"/>
        <v>60.408081169492355</v>
      </c>
      <c r="S43" s="57">
        <f t="shared" si="11"/>
        <v>32.295880208700723</v>
      </c>
      <c r="T43" s="57">
        <f t="shared" si="12"/>
        <v>46.300867596440554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4">
        <v>7907.2906498012517</v>
      </c>
      <c r="F44" s="55">
        <v>4300.3217797856814</v>
      </c>
      <c r="G44" s="56">
        <f t="shared" si="4"/>
        <v>12207.612429586934</v>
      </c>
      <c r="H44" s="55">
        <v>0</v>
      </c>
      <c r="I44" s="55">
        <v>0</v>
      </c>
      <c r="J44" s="56">
        <f t="shared" si="5"/>
        <v>0</v>
      </c>
      <c r="K44" s="55">
        <v>137</v>
      </c>
      <c r="L44" s="55">
        <v>127</v>
      </c>
      <c r="M44" s="56">
        <f t="shared" si="6"/>
        <v>264</v>
      </c>
      <c r="N44" s="32">
        <f t="shared" si="13"/>
        <v>0.23273165321995679</v>
      </c>
      <c r="O44" s="32">
        <f t="shared" si="0"/>
        <v>0.13653548957917455</v>
      </c>
      <c r="P44" s="33">
        <f t="shared" si="1"/>
        <v>0.18645546843821686</v>
      </c>
      <c r="Q44" s="41"/>
      <c r="R44" s="57">
        <f t="shared" si="10"/>
        <v>57.717449998549284</v>
      </c>
      <c r="S44" s="57">
        <f t="shared" si="11"/>
        <v>33.860801415635287</v>
      </c>
      <c r="T44" s="57">
        <f t="shared" si="12"/>
        <v>46.240956172677784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4">
        <v>7606.6314916073325</v>
      </c>
      <c r="F45" s="55">
        <v>4251.3462786798664</v>
      </c>
      <c r="G45" s="56">
        <f t="shared" si="4"/>
        <v>11857.977770287198</v>
      </c>
      <c r="H45" s="55">
        <v>0</v>
      </c>
      <c r="I45" s="55">
        <v>0</v>
      </c>
      <c r="J45" s="56">
        <f t="shared" si="5"/>
        <v>0</v>
      </c>
      <c r="K45" s="55">
        <v>137</v>
      </c>
      <c r="L45" s="55">
        <v>118</v>
      </c>
      <c r="M45" s="56">
        <f t="shared" si="6"/>
        <v>255</v>
      </c>
      <c r="N45" s="32">
        <f t="shared" si="13"/>
        <v>0.22388249033456947</v>
      </c>
      <c r="O45" s="32">
        <f t="shared" si="0"/>
        <v>0.14527563828184345</v>
      </c>
      <c r="P45" s="33">
        <f t="shared" si="1"/>
        <v>0.18750755487487664</v>
      </c>
      <c r="Q45" s="41"/>
      <c r="R45" s="57">
        <f t="shared" si="10"/>
        <v>55.522857602973232</v>
      </c>
      <c r="S45" s="57">
        <f t="shared" si="11"/>
        <v>36.02835829389717</v>
      </c>
      <c r="T45" s="57">
        <f t="shared" si="12"/>
        <v>46.501873608969404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4">
        <v>7521.9827813757747</v>
      </c>
      <c r="F46" s="55">
        <v>4266.6847563056699</v>
      </c>
      <c r="G46" s="56">
        <f t="shared" si="4"/>
        <v>11788.667537681446</v>
      </c>
      <c r="H46" s="55">
        <v>0</v>
      </c>
      <c r="I46" s="55">
        <v>0</v>
      </c>
      <c r="J46" s="56">
        <f t="shared" si="5"/>
        <v>0</v>
      </c>
      <c r="K46" s="55">
        <v>136</v>
      </c>
      <c r="L46" s="55">
        <v>118</v>
      </c>
      <c r="M46" s="56">
        <f t="shared" si="6"/>
        <v>254</v>
      </c>
      <c r="N46" s="32">
        <f t="shared" si="13"/>
        <v>0.22301893920113183</v>
      </c>
      <c r="O46" s="32">
        <f t="shared" si="0"/>
        <v>0.14579977980814893</v>
      </c>
      <c r="P46" s="33">
        <f t="shared" si="1"/>
        <v>0.18714547145163585</v>
      </c>
      <c r="Q46" s="41"/>
      <c r="R46" s="57">
        <f t="shared" si="10"/>
        <v>55.308696921880696</v>
      </c>
      <c r="S46" s="57">
        <f t="shared" si="11"/>
        <v>36.158345392420934</v>
      </c>
      <c r="T46" s="57">
        <f t="shared" si="12"/>
        <v>46.412076920005688</v>
      </c>
    </row>
    <row r="47" spans="2:20" x14ac:dyDescent="0.25">
      <c r="B47" s="52" t="str">
        <f>'Média Mensal'!B47</f>
        <v>Modivas Centro</v>
      </c>
      <c r="C47" s="52" t="s">
        <v>105</v>
      </c>
      <c r="D47" s="53">
        <v>852.51</v>
      </c>
      <c r="E47" s="54">
        <v>7418.4561367124388</v>
      </c>
      <c r="F47" s="55">
        <v>4322.7221723800949</v>
      </c>
      <c r="G47" s="56">
        <f t="shared" si="4"/>
        <v>11741.178309092535</v>
      </c>
      <c r="H47" s="55">
        <v>0</v>
      </c>
      <c r="I47" s="55">
        <v>0</v>
      </c>
      <c r="J47" s="56">
        <f t="shared" si="5"/>
        <v>0</v>
      </c>
      <c r="K47" s="55">
        <v>136</v>
      </c>
      <c r="L47" s="55">
        <v>122</v>
      </c>
      <c r="M47" s="56">
        <f t="shared" si="6"/>
        <v>258</v>
      </c>
      <c r="N47" s="32">
        <f t="shared" si="13"/>
        <v>0.21994948223174926</v>
      </c>
      <c r="O47" s="32">
        <f t="shared" si="0"/>
        <v>0.14287156836264195</v>
      </c>
      <c r="P47" s="33">
        <f t="shared" si="1"/>
        <v>0.18350178652620242</v>
      </c>
      <c r="Q47" s="41"/>
      <c r="R47" s="57">
        <f t="shared" si="10"/>
        <v>54.547471593473816</v>
      </c>
      <c r="S47" s="57">
        <f t="shared" si="11"/>
        <v>35.432148953935204</v>
      </c>
      <c r="T47" s="57">
        <f t="shared" si="12"/>
        <v>45.508443058498194</v>
      </c>
    </row>
    <row r="48" spans="2:20" x14ac:dyDescent="0.25">
      <c r="B48" s="52" t="s">
        <v>105</v>
      </c>
      <c r="C48" s="52" t="str">
        <f>'Média Mensal'!C48</f>
        <v>Mindelo</v>
      </c>
      <c r="D48" s="53">
        <v>1834.12</v>
      </c>
      <c r="E48" s="54">
        <v>6987.1979151973992</v>
      </c>
      <c r="F48" s="55">
        <v>3852.1586836500046</v>
      </c>
      <c r="G48" s="56">
        <f t="shared" si="4"/>
        <v>10839.356598847404</v>
      </c>
      <c r="H48" s="55">
        <v>0</v>
      </c>
      <c r="I48" s="55">
        <v>0</v>
      </c>
      <c r="J48" s="56">
        <f t="shared" ref="J48:J58" si="14">+H48+I48</f>
        <v>0</v>
      </c>
      <c r="K48" s="55">
        <v>130</v>
      </c>
      <c r="L48" s="55">
        <v>158</v>
      </c>
      <c r="M48" s="56">
        <f t="shared" ref="M48:M58" si="15">+K48+L48</f>
        <v>288</v>
      </c>
      <c r="N48" s="32">
        <f t="shared" ref="N48" si="16">+E48/(H48*216+K48*248)</f>
        <v>0.21672450109173075</v>
      </c>
      <c r="O48" s="32">
        <f t="shared" ref="O48" si="17">+F48/(I48*216+L48*248)</f>
        <v>9.8309480493313714E-2</v>
      </c>
      <c r="P48" s="33">
        <f t="shared" ref="P48" si="18">+G48/(J48*216+M48*248)</f>
        <v>0.15176070506898806</v>
      </c>
      <c r="Q48" s="41"/>
      <c r="R48" s="57">
        <f t="shared" ref="R48" si="19">+E48/(H48+K48)</f>
        <v>53.747676270749224</v>
      </c>
      <c r="S48" s="57">
        <f t="shared" ref="S48" si="20">+F48/(I48+L48)</f>
        <v>24.380751162341802</v>
      </c>
      <c r="T48" s="57">
        <f t="shared" ref="T48" si="21">+G48/(J48+M48)</f>
        <v>37.636654857109043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4">
        <v>6556.9155539244757</v>
      </c>
      <c r="F49" s="55">
        <v>3911.2738588446737</v>
      </c>
      <c r="G49" s="56">
        <f t="shared" si="4"/>
        <v>10468.189412769148</v>
      </c>
      <c r="H49" s="55">
        <v>0</v>
      </c>
      <c r="I49" s="55">
        <v>0</v>
      </c>
      <c r="J49" s="56">
        <f t="shared" si="14"/>
        <v>0</v>
      </c>
      <c r="K49" s="55">
        <v>109</v>
      </c>
      <c r="L49" s="55">
        <v>158</v>
      </c>
      <c r="M49" s="56">
        <f t="shared" si="15"/>
        <v>267</v>
      </c>
      <c r="N49" s="32">
        <f t="shared" si="13"/>
        <v>0.24256124422626796</v>
      </c>
      <c r="O49" s="32">
        <f t="shared" si="0"/>
        <v>9.9818136454794648E-2</v>
      </c>
      <c r="P49" s="33">
        <f t="shared" si="1"/>
        <v>0.15809154000195041</v>
      </c>
      <c r="Q49" s="41"/>
      <c r="R49" s="57">
        <f t="shared" si="10"/>
        <v>60.155188568114454</v>
      </c>
      <c r="S49" s="57">
        <f t="shared" si="11"/>
        <v>24.754897840789074</v>
      </c>
      <c r="T49" s="57">
        <f t="shared" si="12"/>
        <v>39.206701920483702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4">
        <v>6559.0463372690729</v>
      </c>
      <c r="F50" s="55">
        <v>3747.7783047308585</v>
      </c>
      <c r="G50" s="56">
        <f t="shared" si="4"/>
        <v>10306.82464199993</v>
      </c>
      <c r="H50" s="55">
        <v>0</v>
      </c>
      <c r="I50" s="55">
        <v>0</v>
      </c>
      <c r="J50" s="56">
        <f t="shared" si="14"/>
        <v>0</v>
      </c>
      <c r="K50" s="55">
        <v>112</v>
      </c>
      <c r="L50" s="55">
        <v>158</v>
      </c>
      <c r="M50" s="56">
        <f t="shared" si="15"/>
        <v>270</v>
      </c>
      <c r="N50" s="32">
        <f t="shared" si="13"/>
        <v>0.23614078115168033</v>
      </c>
      <c r="O50" s="32">
        <f t="shared" si="0"/>
        <v>9.5645628438415134E-2</v>
      </c>
      <c r="P50" s="33">
        <f t="shared" si="1"/>
        <v>0.15392509919354735</v>
      </c>
      <c r="Q50" s="41"/>
      <c r="R50" s="57">
        <f t="shared" si="10"/>
        <v>58.562913725616724</v>
      </c>
      <c r="S50" s="57">
        <f t="shared" si="11"/>
        <v>23.720115852726952</v>
      </c>
      <c r="T50" s="57">
        <f t="shared" si="12"/>
        <v>38.173424599999741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4">
        <v>6008.7963622386069</v>
      </c>
      <c r="F51" s="55">
        <v>3613.5445297187425</v>
      </c>
      <c r="G51" s="56">
        <f t="shared" si="4"/>
        <v>9622.3408919573485</v>
      </c>
      <c r="H51" s="55">
        <v>0</v>
      </c>
      <c r="I51" s="55">
        <v>0</v>
      </c>
      <c r="J51" s="56">
        <f t="shared" si="14"/>
        <v>0</v>
      </c>
      <c r="K51" s="55">
        <v>119</v>
      </c>
      <c r="L51" s="55">
        <v>158</v>
      </c>
      <c r="M51" s="56">
        <f t="shared" si="15"/>
        <v>277</v>
      </c>
      <c r="N51" s="32">
        <f t="shared" si="13"/>
        <v>0.2036051898291748</v>
      </c>
      <c r="O51" s="32">
        <f t="shared" si="0"/>
        <v>9.2219899186370524E-2</v>
      </c>
      <c r="P51" s="33">
        <f t="shared" si="1"/>
        <v>0.14007134173688932</v>
      </c>
      <c r="Q51" s="41"/>
      <c r="R51" s="57">
        <f t="shared" si="10"/>
        <v>50.494087077635349</v>
      </c>
      <c r="S51" s="57">
        <f t="shared" si="11"/>
        <v>22.870534998219888</v>
      </c>
      <c r="T51" s="57">
        <f t="shared" si="12"/>
        <v>34.73769275074855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4">
        <v>5961.6326948385577</v>
      </c>
      <c r="F52" s="55">
        <v>3626.0276142902076</v>
      </c>
      <c r="G52" s="56">
        <f t="shared" si="4"/>
        <v>9587.6603091287652</v>
      </c>
      <c r="H52" s="55">
        <v>0</v>
      </c>
      <c r="I52" s="55">
        <v>0</v>
      </c>
      <c r="J52" s="56">
        <f t="shared" si="14"/>
        <v>0</v>
      </c>
      <c r="K52" s="55">
        <v>119</v>
      </c>
      <c r="L52" s="55">
        <v>158</v>
      </c>
      <c r="M52" s="56">
        <f t="shared" si="15"/>
        <v>277</v>
      </c>
      <c r="N52" s="32">
        <f t="shared" si="13"/>
        <v>0.20200707152475458</v>
      </c>
      <c r="O52" s="32">
        <f t="shared" si="0"/>
        <v>9.2538475252404231E-2</v>
      </c>
      <c r="P52" s="33">
        <f t="shared" si="1"/>
        <v>0.13956650036579663</v>
      </c>
      <c r="Q52" s="41"/>
      <c r="R52" s="57">
        <f t="shared" si="10"/>
        <v>50.09775373813914</v>
      </c>
      <c r="S52" s="57">
        <f t="shared" si="11"/>
        <v>22.949541862596252</v>
      </c>
      <c r="T52" s="57">
        <f t="shared" si="12"/>
        <v>34.612492090717566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4">
        <v>5863.7388501574414</v>
      </c>
      <c r="F53" s="55">
        <v>3614.3821047255497</v>
      </c>
      <c r="G53" s="56">
        <f t="shared" si="4"/>
        <v>9478.1209548829902</v>
      </c>
      <c r="H53" s="55">
        <v>0</v>
      </c>
      <c r="I53" s="55">
        <v>0</v>
      </c>
      <c r="J53" s="56">
        <f t="shared" si="14"/>
        <v>0</v>
      </c>
      <c r="K53" s="55">
        <v>120</v>
      </c>
      <c r="L53" s="55">
        <v>182</v>
      </c>
      <c r="M53" s="56">
        <f t="shared" si="15"/>
        <v>302</v>
      </c>
      <c r="N53" s="32">
        <f t="shared" si="13"/>
        <v>0.19703423555636565</v>
      </c>
      <c r="O53" s="32">
        <f t="shared" si="0"/>
        <v>8.007759005506801E-2</v>
      </c>
      <c r="P53" s="33">
        <f t="shared" si="1"/>
        <v>0.12655042932710678</v>
      </c>
      <c r="Q53" s="41"/>
      <c r="R53" s="57">
        <f t="shared" si="10"/>
        <v>48.864490417978679</v>
      </c>
      <c r="S53" s="57">
        <f t="shared" si="11"/>
        <v>19.859242333656866</v>
      </c>
      <c r="T53" s="57">
        <f t="shared" si="12"/>
        <v>31.384506473122485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4">
        <v>5749.912891614048</v>
      </c>
      <c r="F54" s="55">
        <v>3445.637085030668</v>
      </c>
      <c r="G54" s="56">
        <f t="shared" si="4"/>
        <v>9195.5499766447156</v>
      </c>
      <c r="H54" s="55">
        <v>0</v>
      </c>
      <c r="I54" s="55">
        <v>0</v>
      </c>
      <c r="J54" s="56">
        <f t="shared" si="14"/>
        <v>0</v>
      </c>
      <c r="K54" s="55">
        <v>126</v>
      </c>
      <c r="L54" s="55">
        <v>158</v>
      </c>
      <c r="M54" s="56">
        <f t="shared" si="15"/>
        <v>284</v>
      </c>
      <c r="N54" s="32">
        <f t="shared" si="13"/>
        <v>0.18400898910695238</v>
      </c>
      <c r="O54" s="32">
        <f t="shared" si="0"/>
        <v>8.7934796984245306E-2</v>
      </c>
      <c r="P54" s="33">
        <f t="shared" si="1"/>
        <v>0.13055926250347449</v>
      </c>
      <c r="Q54" s="41"/>
      <c r="R54" s="57">
        <f t="shared" si="10"/>
        <v>45.63422929852419</v>
      </c>
      <c r="S54" s="57">
        <f t="shared" si="11"/>
        <v>21.807829652092835</v>
      </c>
      <c r="T54" s="57">
        <f t="shared" si="12"/>
        <v>32.378697100861672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4">
        <v>4363.3746937010628</v>
      </c>
      <c r="F55" s="55">
        <v>2126.3844848580866</v>
      </c>
      <c r="G55" s="56">
        <f t="shared" si="4"/>
        <v>6489.7591785591494</v>
      </c>
      <c r="H55" s="55">
        <v>0</v>
      </c>
      <c r="I55" s="55">
        <v>0</v>
      </c>
      <c r="J55" s="56">
        <f t="shared" si="14"/>
        <v>0</v>
      </c>
      <c r="K55" s="55">
        <v>136</v>
      </c>
      <c r="L55" s="55">
        <v>158</v>
      </c>
      <c r="M55" s="56">
        <f t="shared" si="15"/>
        <v>294</v>
      </c>
      <c r="N55" s="32">
        <f t="shared" si="13"/>
        <v>0.12936950586163018</v>
      </c>
      <c r="O55" s="32">
        <f t="shared" si="0"/>
        <v>5.4266651818550594E-2</v>
      </c>
      <c r="P55" s="33">
        <f t="shared" si="1"/>
        <v>8.9008108110587417E-2</v>
      </c>
      <c r="Q55" s="41"/>
      <c r="R55" s="57">
        <f t="shared" si="10"/>
        <v>32.083637453684283</v>
      </c>
      <c r="S55" s="57">
        <f t="shared" si="11"/>
        <v>13.458129651000547</v>
      </c>
      <c r="T55" s="57">
        <f t="shared" si="12"/>
        <v>22.07401081142568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4">
        <v>4165.2323357155892</v>
      </c>
      <c r="F56" s="55">
        <v>1904.9743749818417</v>
      </c>
      <c r="G56" s="56">
        <f t="shared" si="4"/>
        <v>6070.2067106974309</v>
      </c>
      <c r="H56" s="55">
        <v>0</v>
      </c>
      <c r="I56" s="55">
        <v>0</v>
      </c>
      <c r="J56" s="56">
        <f t="shared" si="14"/>
        <v>0</v>
      </c>
      <c r="K56" s="55">
        <v>137</v>
      </c>
      <c r="L56" s="55">
        <v>158</v>
      </c>
      <c r="M56" s="56">
        <f t="shared" si="15"/>
        <v>295</v>
      </c>
      <c r="N56" s="32">
        <f t="shared" si="13"/>
        <v>0.12259336989979955</v>
      </c>
      <c r="O56" s="32">
        <f t="shared" si="0"/>
        <v>4.8616128393779136E-2</v>
      </c>
      <c r="P56" s="33">
        <f t="shared" si="1"/>
        <v>8.2971660889795393E-2</v>
      </c>
      <c r="Q56" s="41"/>
      <c r="R56" s="57">
        <f t="shared" si="10"/>
        <v>30.403155735150285</v>
      </c>
      <c r="S56" s="57">
        <f t="shared" si="11"/>
        <v>12.056799841657226</v>
      </c>
      <c r="T56" s="57">
        <f t="shared" si="12"/>
        <v>20.576971900669257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4">
        <v>3231.7297724808864</v>
      </c>
      <c r="F57" s="55">
        <v>1641.6690955560036</v>
      </c>
      <c r="G57" s="56">
        <f t="shared" si="4"/>
        <v>4873.3988680368902</v>
      </c>
      <c r="H57" s="55">
        <v>0</v>
      </c>
      <c r="I57" s="55">
        <v>0</v>
      </c>
      <c r="J57" s="56">
        <f t="shared" si="14"/>
        <v>0</v>
      </c>
      <c r="K57" s="55">
        <v>128</v>
      </c>
      <c r="L57" s="55">
        <v>158</v>
      </c>
      <c r="M57" s="56">
        <f t="shared" si="15"/>
        <v>286</v>
      </c>
      <c r="N57" s="32">
        <f t="shared" si="13"/>
        <v>0.10180600341736663</v>
      </c>
      <c r="O57" s="32">
        <f t="shared" si="0"/>
        <v>4.1896414239383513E-2</v>
      </c>
      <c r="P57" s="33">
        <f t="shared" si="1"/>
        <v>6.870909750785148E-2</v>
      </c>
      <c r="Q57" s="41"/>
      <c r="R57" s="57">
        <f t="shared" si="10"/>
        <v>25.247888847506925</v>
      </c>
      <c r="S57" s="57">
        <f t="shared" si="11"/>
        <v>10.390310731367112</v>
      </c>
      <c r="T57" s="57">
        <f t="shared" si="12"/>
        <v>17.039856181947169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6">
        <v>3059.812651853601</v>
      </c>
      <c r="F58" s="60">
        <v>1605.0000000000007</v>
      </c>
      <c r="G58" s="61">
        <f t="shared" si="4"/>
        <v>4664.8126518536019</v>
      </c>
      <c r="H58" s="55">
        <v>0</v>
      </c>
      <c r="I58" s="55">
        <v>0</v>
      </c>
      <c r="J58" s="56">
        <f t="shared" si="14"/>
        <v>0</v>
      </c>
      <c r="K58" s="55">
        <v>100</v>
      </c>
      <c r="L58" s="55">
        <v>158</v>
      </c>
      <c r="M58" s="56">
        <f t="shared" si="15"/>
        <v>258</v>
      </c>
      <c r="N58" s="34">
        <f t="shared" si="13"/>
        <v>0.12337954241345166</v>
      </c>
      <c r="O58" s="34">
        <f t="shared" si="0"/>
        <v>4.096059616169867E-2</v>
      </c>
      <c r="P58" s="35">
        <f t="shared" si="1"/>
        <v>7.2905924166254091E-2</v>
      </c>
      <c r="Q58" s="41"/>
      <c r="R58" s="57">
        <f t="shared" si="10"/>
        <v>30.598126518536009</v>
      </c>
      <c r="S58" s="57">
        <f t="shared" si="11"/>
        <v>10.158227848101269</v>
      </c>
      <c r="T58" s="57">
        <f t="shared" si="12"/>
        <v>18.080669193231014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65">
        <v>9906.2966500312923</v>
      </c>
      <c r="F59" s="63">
        <v>6648.1448830190047</v>
      </c>
      <c r="G59" s="64">
        <f t="shared" si="4"/>
        <v>16554.441533050296</v>
      </c>
      <c r="H59" s="65">
        <v>50</v>
      </c>
      <c r="I59" s="63">
        <v>155</v>
      </c>
      <c r="J59" s="64">
        <f t="shared" si="5"/>
        <v>205</v>
      </c>
      <c r="K59" s="65">
        <v>95</v>
      </c>
      <c r="L59" s="63">
        <v>59</v>
      </c>
      <c r="M59" s="64">
        <f t="shared" si="6"/>
        <v>154</v>
      </c>
      <c r="N59" s="30">
        <f t="shared" si="13"/>
        <v>0.28830898282978151</v>
      </c>
      <c r="O59" s="30">
        <f t="shared" si="0"/>
        <v>0.13818059700322174</v>
      </c>
      <c r="P59" s="31">
        <f t="shared" si="1"/>
        <v>0.20072802324486244</v>
      </c>
      <c r="Q59" s="41"/>
      <c r="R59" s="57">
        <f t="shared" si="10"/>
        <v>68.31928724159512</v>
      </c>
      <c r="S59" s="57">
        <f t="shared" si="11"/>
        <v>31.066097584200957</v>
      </c>
      <c r="T59" s="57">
        <f t="shared" si="12"/>
        <v>46.112650509889406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9508.3851732497969</v>
      </c>
      <c r="F60" s="55">
        <v>6685.0803334096354</v>
      </c>
      <c r="G60" s="56">
        <f t="shared" si="4"/>
        <v>16193.465506659431</v>
      </c>
      <c r="H60" s="54">
        <v>50</v>
      </c>
      <c r="I60" s="55">
        <v>154</v>
      </c>
      <c r="J60" s="56">
        <f t="shared" ref="J60:J84" si="22">+H60+I60</f>
        <v>204</v>
      </c>
      <c r="K60" s="54">
        <v>95</v>
      </c>
      <c r="L60" s="55">
        <v>59</v>
      </c>
      <c r="M60" s="56">
        <f t="shared" ref="M60:M84" si="23">+K60+L60</f>
        <v>154</v>
      </c>
      <c r="N60" s="32">
        <f t="shared" si="13"/>
        <v>0.27672832285360294</v>
      </c>
      <c r="O60" s="32">
        <f t="shared" si="0"/>
        <v>0.13957491927112151</v>
      </c>
      <c r="P60" s="33">
        <f t="shared" si="1"/>
        <v>0.19686667849955544</v>
      </c>
      <c r="Q60" s="41"/>
      <c r="R60" s="57">
        <f t="shared" si="10"/>
        <v>65.575070160343429</v>
      </c>
      <c r="S60" s="57">
        <f t="shared" si="11"/>
        <v>31.385353677979509</v>
      </c>
      <c r="T60" s="57">
        <f t="shared" si="12"/>
        <v>45.233143873350365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9020.3748533476864</v>
      </c>
      <c r="F61" s="55">
        <v>6560.5607043735708</v>
      </c>
      <c r="G61" s="56">
        <f t="shared" si="4"/>
        <v>15580.935557721257</v>
      </c>
      <c r="H61" s="54">
        <v>50</v>
      </c>
      <c r="I61" s="55">
        <v>154</v>
      </c>
      <c r="J61" s="56">
        <f t="shared" si="22"/>
        <v>204</v>
      </c>
      <c r="K61" s="54">
        <v>95</v>
      </c>
      <c r="L61" s="55">
        <v>42</v>
      </c>
      <c r="M61" s="56">
        <f t="shared" si="23"/>
        <v>137</v>
      </c>
      <c r="N61" s="32">
        <f t="shared" si="13"/>
        <v>0.26252546138963001</v>
      </c>
      <c r="O61" s="32">
        <f t="shared" si="0"/>
        <v>0.15019598682173926</v>
      </c>
      <c r="P61" s="33">
        <f t="shared" si="1"/>
        <v>0.19965319781805815</v>
      </c>
      <c r="Q61" s="41"/>
      <c r="R61" s="57">
        <f t="shared" si="10"/>
        <v>62.209481747225425</v>
      </c>
      <c r="S61" s="57">
        <f t="shared" si="11"/>
        <v>33.47224849170189</v>
      </c>
      <c r="T61" s="57">
        <f t="shared" si="12"/>
        <v>45.691893131147381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8587.9186883207931</v>
      </c>
      <c r="F62" s="55">
        <v>6468.1376944734857</v>
      </c>
      <c r="G62" s="56">
        <f t="shared" si="4"/>
        <v>15056.056382794279</v>
      </c>
      <c r="H62" s="54">
        <v>50</v>
      </c>
      <c r="I62" s="55">
        <v>154</v>
      </c>
      <c r="J62" s="56">
        <f t="shared" si="22"/>
        <v>204</v>
      </c>
      <c r="K62" s="54">
        <v>95</v>
      </c>
      <c r="L62" s="55">
        <v>40</v>
      </c>
      <c r="M62" s="56">
        <f t="shared" si="23"/>
        <v>135</v>
      </c>
      <c r="N62" s="32">
        <f t="shared" si="13"/>
        <v>0.24993942631899863</v>
      </c>
      <c r="O62" s="32">
        <f t="shared" si="0"/>
        <v>0.14978088399577358</v>
      </c>
      <c r="P62" s="33">
        <f t="shared" si="1"/>
        <v>0.19416146165782366</v>
      </c>
      <c r="Q62" s="41"/>
      <c r="R62" s="57">
        <f t="shared" si="10"/>
        <v>59.227025436695122</v>
      </c>
      <c r="S62" s="57">
        <f t="shared" si="11"/>
        <v>33.340915950894257</v>
      </c>
      <c r="T62" s="57">
        <f t="shared" si="12"/>
        <v>44.413145671959526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8257.8993272971293</v>
      </c>
      <c r="F63" s="55">
        <v>6375.2675518777387</v>
      </c>
      <c r="G63" s="56">
        <f t="shared" si="4"/>
        <v>14633.166879174867</v>
      </c>
      <c r="H63" s="54">
        <v>48</v>
      </c>
      <c r="I63" s="55">
        <v>154</v>
      </c>
      <c r="J63" s="56">
        <f t="shared" si="22"/>
        <v>202</v>
      </c>
      <c r="K63" s="54">
        <v>92</v>
      </c>
      <c r="L63" s="55">
        <v>39</v>
      </c>
      <c r="M63" s="56">
        <f t="shared" si="23"/>
        <v>131</v>
      </c>
      <c r="N63" s="32">
        <f t="shared" si="13"/>
        <v>0.24885183604439276</v>
      </c>
      <c r="O63" s="32">
        <f t="shared" si="0"/>
        <v>0.14848303409441352</v>
      </c>
      <c r="P63" s="33">
        <f t="shared" si="1"/>
        <v>0.19223813556456734</v>
      </c>
      <c r="Q63" s="41"/>
      <c r="R63" s="57">
        <f t="shared" si="10"/>
        <v>58.984995194979497</v>
      </c>
      <c r="S63" s="57">
        <f t="shared" si="11"/>
        <v>33.032474362060825</v>
      </c>
      <c r="T63" s="57">
        <f t="shared" si="12"/>
        <v>43.943444081606209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7678.0833351553993</v>
      </c>
      <c r="F64" s="55">
        <v>6301.0160621755704</v>
      </c>
      <c r="G64" s="56">
        <f t="shared" si="4"/>
        <v>13979.099397330971</v>
      </c>
      <c r="H64" s="54">
        <v>44</v>
      </c>
      <c r="I64" s="55">
        <v>161</v>
      </c>
      <c r="J64" s="56">
        <f t="shared" si="22"/>
        <v>205</v>
      </c>
      <c r="K64" s="54">
        <v>74</v>
      </c>
      <c r="L64" s="55">
        <v>66</v>
      </c>
      <c r="M64" s="56">
        <f t="shared" si="23"/>
        <v>140</v>
      </c>
      <c r="N64" s="3">
        <f t="shared" si="13"/>
        <v>0.27563481243378085</v>
      </c>
      <c r="O64" s="3">
        <f t="shared" si="0"/>
        <v>0.12320147157390056</v>
      </c>
      <c r="P64" s="4">
        <f t="shared" si="1"/>
        <v>0.17695062528267053</v>
      </c>
      <c r="Q64" s="41"/>
      <c r="R64" s="57">
        <f t="shared" si="10"/>
        <v>65.068502840299999</v>
      </c>
      <c r="S64" s="57">
        <f t="shared" si="11"/>
        <v>27.75778000958401</v>
      </c>
      <c r="T64" s="57">
        <f t="shared" si="12"/>
        <v>40.51912868791586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6697.3064516280656</v>
      </c>
      <c r="F65" s="55">
        <v>5822.6270554755492</v>
      </c>
      <c r="G65" s="56">
        <f t="shared" si="4"/>
        <v>12519.933507103615</v>
      </c>
      <c r="H65" s="54">
        <v>42</v>
      </c>
      <c r="I65" s="55">
        <v>161</v>
      </c>
      <c r="J65" s="56">
        <f t="shared" si="22"/>
        <v>203</v>
      </c>
      <c r="K65" s="54">
        <v>69</v>
      </c>
      <c r="L65" s="55">
        <v>66</v>
      </c>
      <c r="M65" s="56">
        <f t="shared" si="23"/>
        <v>135</v>
      </c>
      <c r="N65" s="3">
        <f t="shared" si="13"/>
        <v>0.25577858431210149</v>
      </c>
      <c r="O65" s="3">
        <f t="shared" si="0"/>
        <v>0.11384770560526258</v>
      </c>
      <c r="P65" s="4">
        <f t="shared" si="1"/>
        <v>0.16190685789240139</v>
      </c>
      <c r="Q65" s="41"/>
      <c r="R65" s="57">
        <f t="shared" si="10"/>
        <v>60.336094158811399</v>
      </c>
      <c r="S65" s="57">
        <f t="shared" si="11"/>
        <v>25.650339451434139</v>
      </c>
      <c r="T65" s="57">
        <f t="shared" si="12"/>
        <v>37.041223393797679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3026.9094064277424</v>
      </c>
      <c r="F66" s="55">
        <v>2944.2889892767248</v>
      </c>
      <c r="G66" s="56">
        <f t="shared" si="4"/>
        <v>5971.1983957044667</v>
      </c>
      <c r="H66" s="54">
        <v>33</v>
      </c>
      <c r="I66" s="55">
        <v>79</v>
      </c>
      <c r="J66" s="56">
        <f t="shared" si="22"/>
        <v>112</v>
      </c>
      <c r="K66" s="54">
        <v>21</v>
      </c>
      <c r="L66" s="55">
        <v>39</v>
      </c>
      <c r="M66" s="56">
        <f t="shared" si="23"/>
        <v>60</v>
      </c>
      <c r="N66" s="3">
        <f t="shared" si="13"/>
        <v>0.24537203359498561</v>
      </c>
      <c r="O66" s="3">
        <f t="shared" si="0"/>
        <v>0.11012451336313303</v>
      </c>
      <c r="P66" s="4">
        <f t="shared" si="1"/>
        <v>0.15282551176557296</v>
      </c>
      <c r="Q66" s="41"/>
      <c r="R66" s="57">
        <f t="shared" si="10"/>
        <v>56.053877896810043</v>
      </c>
      <c r="S66" s="57">
        <f t="shared" si="11"/>
        <v>24.951601604040039</v>
      </c>
      <c r="T66" s="57">
        <f t="shared" si="12"/>
        <v>34.71626974246783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2964.6286824353333</v>
      </c>
      <c r="F67" s="55">
        <v>2723.2677430889294</v>
      </c>
      <c r="G67" s="56">
        <f t="shared" si="4"/>
        <v>5687.8964255242627</v>
      </c>
      <c r="H67" s="54">
        <v>3</v>
      </c>
      <c r="I67" s="55">
        <v>51</v>
      </c>
      <c r="J67" s="56">
        <f t="shared" si="22"/>
        <v>54</v>
      </c>
      <c r="K67" s="54">
        <v>40</v>
      </c>
      <c r="L67" s="55">
        <v>39</v>
      </c>
      <c r="M67" s="56">
        <f t="shared" si="23"/>
        <v>79</v>
      </c>
      <c r="N67" s="3">
        <f t="shared" si="13"/>
        <v>0.2805288306619354</v>
      </c>
      <c r="O67" s="3">
        <f t="shared" si="0"/>
        <v>0.13163513839370308</v>
      </c>
      <c r="P67" s="4">
        <f t="shared" si="1"/>
        <v>0.18197774588956561</v>
      </c>
      <c r="Q67" s="41"/>
      <c r="R67" s="57">
        <f t="shared" si="10"/>
        <v>68.944853079891473</v>
      </c>
      <c r="S67" s="57">
        <f t="shared" si="11"/>
        <v>30.258530478765881</v>
      </c>
      <c r="T67" s="57">
        <f t="shared" si="12"/>
        <v>42.766138537776413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2891.4204855335602</v>
      </c>
      <c r="F68" s="55">
        <v>2481.8863600288219</v>
      </c>
      <c r="G68" s="56">
        <f t="shared" si="4"/>
        <v>5373.3068455623816</v>
      </c>
      <c r="H68" s="54">
        <v>0</v>
      </c>
      <c r="I68" s="55">
        <v>39</v>
      </c>
      <c r="J68" s="56">
        <f t="shared" si="22"/>
        <v>39</v>
      </c>
      <c r="K68" s="54">
        <v>40</v>
      </c>
      <c r="L68" s="55">
        <v>79</v>
      </c>
      <c r="M68" s="56">
        <f t="shared" si="23"/>
        <v>119</v>
      </c>
      <c r="N68" s="3">
        <f t="shared" si="13"/>
        <v>0.29147383926749598</v>
      </c>
      <c r="O68" s="3">
        <f t="shared" si="0"/>
        <v>8.8588176757168111E-2</v>
      </c>
      <c r="P68" s="4">
        <f t="shared" si="1"/>
        <v>0.14164136560423823</v>
      </c>
      <c r="Q68" s="41"/>
      <c r="R68" s="57">
        <f t="shared" si="10"/>
        <v>72.285512138339001</v>
      </c>
      <c r="S68" s="57">
        <f t="shared" si="11"/>
        <v>21.03293525448154</v>
      </c>
      <c r="T68" s="57">
        <f t="shared" si="12"/>
        <v>34.008271174445454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59">
        <v>702.48</v>
      </c>
      <c r="E69" s="66">
        <v>1475.2928134905353</v>
      </c>
      <c r="F69" s="60">
        <v>1688.9999999999995</v>
      </c>
      <c r="G69" s="61">
        <f t="shared" si="4"/>
        <v>3164.2928134905351</v>
      </c>
      <c r="H69" s="66">
        <v>0</v>
      </c>
      <c r="I69" s="60">
        <v>39</v>
      </c>
      <c r="J69" s="61">
        <f t="shared" si="22"/>
        <v>39</v>
      </c>
      <c r="K69" s="66">
        <v>40</v>
      </c>
      <c r="L69" s="60">
        <v>79</v>
      </c>
      <c r="M69" s="61">
        <f t="shared" si="23"/>
        <v>119</v>
      </c>
      <c r="N69" s="6">
        <f t="shared" si="13"/>
        <v>0.14871903361799751</v>
      </c>
      <c r="O69" s="6">
        <f t="shared" si="0"/>
        <v>6.0286978869217571E-2</v>
      </c>
      <c r="P69" s="7">
        <f t="shared" si="1"/>
        <v>8.3411345779484794E-2</v>
      </c>
      <c r="Q69" s="41"/>
      <c r="R69" s="57">
        <f t="shared" si="10"/>
        <v>36.88232033726338</v>
      </c>
      <c r="S69" s="57">
        <f t="shared" si="11"/>
        <v>14.313559322033894</v>
      </c>
      <c r="T69" s="57">
        <f t="shared" si="12"/>
        <v>20.027169705636297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65">
        <v>5533</v>
      </c>
      <c r="F70" s="63">
        <v>10832.644342517273</v>
      </c>
      <c r="G70" s="64">
        <f t="shared" si="4"/>
        <v>16365.644342517273</v>
      </c>
      <c r="H70" s="65">
        <v>400</v>
      </c>
      <c r="I70" s="63">
        <v>400</v>
      </c>
      <c r="J70" s="56">
        <f t="shared" si="22"/>
        <v>800</v>
      </c>
      <c r="K70" s="65">
        <v>0</v>
      </c>
      <c r="L70" s="63">
        <v>0</v>
      </c>
      <c r="M70" s="56">
        <f t="shared" si="23"/>
        <v>0</v>
      </c>
      <c r="N70" s="15">
        <f t="shared" si="13"/>
        <v>6.4039351851851847E-2</v>
      </c>
      <c r="O70" s="15">
        <f t="shared" si="0"/>
        <v>0.12537782803839437</v>
      </c>
      <c r="P70" s="16">
        <f t="shared" si="1"/>
        <v>9.4708589945123101E-2</v>
      </c>
      <c r="Q70" s="41"/>
      <c r="R70" s="57">
        <f t="shared" si="10"/>
        <v>13.8325</v>
      </c>
      <c r="S70" s="57">
        <f t="shared" si="11"/>
        <v>27.081610856293182</v>
      </c>
      <c r="T70" s="57">
        <f t="shared" si="12"/>
        <v>20.457055428146592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4">
        <v>7950.2113786242689</v>
      </c>
      <c r="F71" s="55">
        <v>16070.636241809405</v>
      </c>
      <c r="G71" s="56">
        <f t="shared" ref="G71:G84" si="24">+E71+F71</f>
        <v>24020.847620433673</v>
      </c>
      <c r="H71" s="54">
        <v>400</v>
      </c>
      <c r="I71" s="55">
        <v>396</v>
      </c>
      <c r="J71" s="56">
        <f t="shared" si="22"/>
        <v>796</v>
      </c>
      <c r="K71" s="54">
        <v>0</v>
      </c>
      <c r="L71" s="55">
        <v>0</v>
      </c>
      <c r="M71" s="56">
        <f t="shared" si="23"/>
        <v>0</v>
      </c>
      <c r="N71" s="3">
        <f t="shared" si="13"/>
        <v>9.2016335400743859E-2</v>
      </c>
      <c r="O71" s="3">
        <f t="shared" si="0"/>
        <v>0.18788154977798127</v>
      </c>
      <c r="P71" s="4">
        <f t="shared" si="1"/>
        <v>0.13970807521655543</v>
      </c>
      <c r="Q71" s="41"/>
      <c r="R71" s="57">
        <f t="shared" ref="R71:R86" si="25">+E71/(H71+K71)</f>
        <v>19.875528446560672</v>
      </c>
      <c r="S71" s="57">
        <f t="shared" ref="S71:S86" si="26">+F71/(I71+L71)</f>
        <v>40.582414752043952</v>
      </c>
      <c r="T71" s="57">
        <f t="shared" ref="T71:T86" si="27">+G71/(J71+M71)</f>
        <v>30.176944246775971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4">
        <v>14333.541507114291</v>
      </c>
      <c r="F72" s="55">
        <v>24647.736448773379</v>
      </c>
      <c r="G72" s="56">
        <f t="shared" si="24"/>
        <v>38981.277955887672</v>
      </c>
      <c r="H72" s="54">
        <v>392</v>
      </c>
      <c r="I72" s="55">
        <v>402</v>
      </c>
      <c r="J72" s="56">
        <f t="shared" si="22"/>
        <v>794</v>
      </c>
      <c r="K72" s="54">
        <v>0</v>
      </c>
      <c r="L72" s="55">
        <v>0</v>
      </c>
      <c r="M72" s="56">
        <f t="shared" si="23"/>
        <v>0</v>
      </c>
      <c r="N72" s="3">
        <f t="shared" si="13"/>
        <v>0.16928313382362872</v>
      </c>
      <c r="O72" s="3">
        <f t="shared" si="0"/>
        <v>0.28385545016553088</v>
      </c>
      <c r="P72" s="4">
        <f t="shared" si="1"/>
        <v>0.227290780132753</v>
      </c>
      <c r="Q72" s="41"/>
      <c r="R72" s="57">
        <f t="shared" si="25"/>
        <v>36.565156905903805</v>
      </c>
      <c r="S72" s="57">
        <f t="shared" si="26"/>
        <v>61.312777235754673</v>
      </c>
      <c r="T72" s="57">
        <f t="shared" si="27"/>
        <v>49.094808508674653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4">
        <v>16893.475251217198</v>
      </c>
      <c r="F73" s="55">
        <v>27648.568996442955</v>
      </c>
      <c r="G73" s="56">
        <f t="shared" si="24"/>
        <v>44542.044247660153</v>
      </c>
      <c r="H73" s="54">
        <v>398</v>
      </c>
      <c r="I73" s="55">
        <v>400</v>
      </c>
      <c r="J73" s="56">
        <f t="shared" si="22"/>
        <v>798</v>
      </c>
      <c r="K73" s="54">
        <v>0</v>
      </c>
      <c r="L73" s="55">
        <v>0</v>
      </c>
      <c r="M73" s="56">
        <f t="shared" si="23"/>
        <v>0</v>
      </c>
      <c r="N73" s="3">
        <f t="shared" ref="N73" si="28">+E73/(H73*216+K73*248)</f>
        <v>0.19650887831771355</v>
      </c>
      <c r="O73" s="3">
        <f t="shared" ref="O73" si="29">+F73/(I73*216+L73*248)</f>
        <v>0.32000658560697864</v>
      </c>
      <c r="P73" s="4">
        <f t="shared" ref="P73" si="30">+G73/(J73*216+M73*248)</f>
        <v>0.2584124909940369</v>
      </c>
      <c r="Q73" s="41"/>
      <c r="R73" s="57">
        <f t="shared" si="25"/>
        <v>42.445917716626127</v>
      </c>
      <c r="S73" s="57">
        <f t="shared" si="26"/>
        <v>69.121422491107381</v>
      </c>
      <c r="T73" s="57">
        <f t="shared" si="27"/>
        <v>55.81709805471197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4">
        <v>17560.518854607952</v>
      </c>
      <c r="F74" s="55">
        <v>32090.905880306273</v>
      </c>
      <c r="G74" s="56">
        <f t="shared" si="24"/>
        <v>49651.424734914224</v>
      </c>
      <c r="H74" s="54">
        <v>398</v>
      </c>
      <c r="I74" s="55">
        <v>400</v>
      </c>
      <c r="J74" s="56">
        <f t="shared" si="22"/>
        <v>798</v>
      </c>
      <c r="K74" s="54">
        <v>0</v>
      </c>
      <c r="L74" s="55">
        <v>0</v>
      </c>
      <c r="M74" s="56">
        <f t="shared" si="23"/>
        <v>0</v>
      </c>
      <c r="N74" s="3">
        <f t="shared" si="13"/>
        <v>0.20426808643457975</v>
      </c>
      <c r="O74" s="3">
        <f t="shared" si="0"/>
        <v>0.3714225217628041</v>
      </c>
      <c r="P74" s="4">
        <f t="shared" si="1"/>
        <v>0.28805477080962955</v>
      </c>
      <c r="Q74" s="41"/>
      <c r="R74" s="57">
        <f t="shared" si="25"/>
        <v>44.121906669869226</v>
      </c>
      <c r="S74" s="57">
        <f t="shared" si="26"/>
        <v>80.227264700765687</v>
      </c>
      <c r="T74" s="57">
        <f t="shared" si="27"/>
        <v>62.219830494879979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4">
        <v>18277.69936142625</v>
      </c>
      <c r="F75" s="55">
        <v>33305.195728181439</v>
      </c>
      <c r="G75" s="56">
        <f t="shared" si="24"/>
        <v>51582.895089607686</v>
      </c>
      <c r="H75" s="54">
        <v>404</v>
      </c>
      <c r="I75" s="55">
        <v>400</v>
      </c>
      <c r="J75" s="56">
        <f t="shared" si="22"/>
        <v>804</v>
      </c>
      <c r="K75" s="54">
        <v>0</v>
      </c>
      <c r="L75" s="55">
        <v>0</v>
      </c>
      <c r="M75" s="56">
        <f t="shared" si="23"/>
        <v>0</v>
      </c>
      <c r="N75" s="3">
        <f t="shared" si="13"/>
        <v>0.20945291714138992</v>
      </c>
      <c r="O75" s="3">
        <f t="shared" si="0"/>
        <v>0.38547680240950738</v>
      </c>
      <c r="P75" s="4">
        <f t="shared" si="1"/>
        <v>0.29702698941408517</v>
      </c>
      <c r="Q75" s="41"/>
      <c r="R75" s="57">
        <f t="shared" si="25"/>
        <v>45.24183010254022</v>
      </c>
      <c r="S75" s="57">
        <f t="shared" si="26"/>
        <v>83.262989320453599</v>
      </c>
      <c r="T75" s="57">
        <f t="shared" si="27"/>
        <v>64.157829713442396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4">
        <v>24346.726085234008</v>
      </c>
      <c r="F76" s="55">
        <v>39565.328016302483</v>
      </c>
      <c r="G76" s="56">
        <f t="shared" si="24"/>
        <v>63912.054101536487</v>
      </c>
      <c r="H76" s="54">
        <v>398</v>
      </c>
      <c r="I76" s="55">
        <v>400</v>
      </c>
      <c r="J76" s="56">
        <f t="shared" si="22"/>
        <v>798</v>
      </c>
      <c r="K76" s="54">
        <v>0</v>
      </c>
      <c r="L76" s="55">
        <v>0</v>
      </c>
      <c r="M76" s="56">
        <f t="shared" si="23"/>
        <v>0</v>
      </c>
      <c r="N76" s="3">
        <f t="shared" si="13"/>
        <v>0.28320684539868335</v>
      </c>
      <c r="O76" s="3">
        <f t="shared" si="0"/>
        <v>0.45793203722572318</v>
      </c>
      <c r="P76" s="4">
        <f t="shared" si="1"/>
        <v>0.37078839518667323</v>
      </c>
      <c r="Q76" s="41"/>
      <c r="R76" s="57">
        <f t="shared" si="25"/>
        <v>61.172678606115596</v>
      </c>
      <c r="S76" s="57">
        <f t="shared" si="26"/>
        <v>98.913320040756204</v>
      </c>
      <c r="T76" s="57">
        <f t="shared" si="27"/>
        <v>80.090293360321411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4">
        <v>27957.180363416373</v>
      </c>
      <c r="F77" s="55">
        <v>40744.67727127258</v>
      </c>
      <c r="G77" s="56">
        <f t="shared" si="24"/>
        <v>68701.85763468896</v>
      </c>
      <c r="H77" s="54">
        <v>398</v>
      </c>
      <c r="I77" s="55">
        <v>400</v>
      </c>
      <c r="J77" s="56">
        <f t="shared" si="22"/>
        <v>798</v>
      </c>
      <c r="K77" s="54">
        <v>0</v>
      </c>
      <c r="L77" s="55">
        <v>0</v>
      </c>
      <c r="M77" s="56">
        <f t="shared" si="23"/>
        <v>0</v>
      </c>
      <c r="N77" s="3">
        <f t="shared" si="13"/>
        <v>0.32520449892304548</v>
      </c>
      <c r="O77" s="3">
        <f t="shared" si="0"/>
        <v>0.47158191286195117</v>
      </c>
      <c r="P77" s="4">
        <f t="shared" si="1"/>
        <v>0.39857663623578021</v>
      </c>
      <c r="Q77" s="41"/>
      <c r="R77" s="57">
        <f t="shared" si="25"/>
        <v>70.244171767377821</v>
      </c>
      <c r="S77" s="57">
        <f t="shared" si="26"/>
        <v>101.86169317818145</v>
      </c>
      <c r="T77" s="57">
        <f t="shared" si="27"/>
        <v>86.092553426928518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4">
        <v>25195.808922704302</v>
      </c>
      <c r="F78" s="55">
        <v>38468.507788993338</v>
      </c>
      <c r="G78" s="56">
        <f t="shared" si="24"/>
        <v>63664.31671169764</v>
      </c>
      <c r="H78" s="54">
        <v>398</v>
      </c>
      <c r="I78" s="55">
        <v>398</v>
      </c>
      <c r="J78" s="56">
        <f t="shared" si="22"/>
        <v>796</v>
      </c>
      <c r="K78" s="54">
        <v>0</v>
      </c>
      <c r="L78" s="55">
        <v>0</v>
      </c>
      <c r="M78" s="56">
        <f t="shared" si="23"/>
        <v>0</v>
      </c>
      <c r="N78" s="3">
        <f t="shared" si="13"/>
        <v>0.29308357671115187</v>
      </c>
      <c r="O78" s="3">
        <f t="shared" si="0"/>
        <v>0.44747473233055718</v>
      </c>
      <c r="P78" s="4">
        <f t="shared" si="1"/>
        <v>0.37027915452085453</v>
      </c>
      <c r="Q78" s="41"/>
      <c r="R78" s="57">
        <f t="shared" si="25"/>
        <v>63.306052569608802</v>
      </c>
      <c r="S78" s="57">
        <f t="shared" si="26"/>
        <v>96.654542183400352</v>
      </c>
      <c r="T78" s="57">
        <f t="shared" si="27"/>
        <v>79.980297376504566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4">
        <v>23891.443208531371</v>
      </c>
      <c r="F79" s="55">
        <v>37217.249885815952</v>
      </c>
      <c r="G79" s="56">
        <f t="shared" si="24"/>
        <v>61108.693094347327</v>
      </c>
      <c r="H79" s="54">
        <v>398</v>
      </c>
      <c r="I79" s="55">
        <v>398</v>
      </c>
      <c r="J79" s="56">
        <f t="shared" si="22"/>
        <v>796</v>
      </c>
      <c r="K79" s="54">
        <v>0</v>
      </c>
      <c r="L79" s="55">
        <v>0</v>
      </c>
      <c r="M79" s="56">
        <f t="shared" si="23"/>
        <v>0</v>
      </c>
      <c r="N79" s="3">
        <f t="shared" si="13"/>
        <v>0.2779108878714332</v>
      </c>
      <c r="O79" s="3">
        <f t="shared" si="0"/>
        <v>0.43291980604196856</v>
      </c>
      <c r="P79" s="4">
        <f t="shared" si="1"/>
        <v>0.35541534695670091</v>
      </c>
      <c r="Q79" s="41"/>
      <c r="R79" s="57">
        <f t="shared" si="25"/>
        <v>60.028751780229577</v>
      </c>
      <c r="S79" s="57">
        <f t="shared" si="26"/>
        <v>93.51067810506521</v>
      </c>
      <c r="T79" s="57">
        <f t="shared" si="27"/>
        <v>76.769714942647397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4">
        <v>19192.086333380532</v>
      </c>
      <c r="F80" s="55">
        <v>30517.187777235067</v>
      </c>
      <c r="G80" s="56">
        <f t="shared" si="24"/>
        <v>49709.274110615603</v>
      </c>
      <c r="H80" s="54">
        <v>398</v>
      </c>
      <c r="I80" s="55">
        <v>400</v>
      </c>
      <c r="J80" s="56">
        <f t="shared" si="22"/>
        <v>798</v>
      </c>
      <c r="K80" s="54">
        <v>0</v>
      </c>
      <c r="L80" s="55">
        <v>0</v>
      </c>
      <c r="M80" s="56">
        <f t="shared" si="23"/>
        <v>0</v>
      </c>
      <c r="N80" s="3">
        <f t="shared" si="13"/>
        <v>0.2232468631744432</v>
      </c>
      <c r="O80" s="3">
        <f t="shared" si="0"/>
        <v>0.3532081918661466</v>
      </c>
      <c r="P80" s="4">
        <f t="shared" si="1"/>
        <v>0.28839038632817926</v>
      </c>
      <c r="Q80" s="41"/>
      <c r="R80" s="57">
        <f t="shared" si="25"/>
        <v>48.221322445679725</v>
      </c>
      <c r="S80" s="57">
        <f t="shared" si="26"/>
        <v>76.292969443087671</v>
      </c>
      <c r="T80" s="57">
        <f t="shared" si="27"/>
        <v>62.292323446886719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4">
        <v>16521.085497694487</v>
      </c>
      <c r="F81" s="55">
        <v>28277.102547001043</v>
      </c>
      <c r="G81" s="56">
        <f t="shared" si="24"/>
        <v>44798.188044695533</v>
      </c>
      <c r="H81" s="54">
        <v>400</v>
      </c>
      <c r="I81" s="55">
        <v>400</v>
      </c>
      <c r="J81" s="56">
        <f t="shared" si="22"/>
        <v>800</v>
      </c>
      <c r="K81" s="54">
        <v>0</v>
      </c>
      <c r="L81" s="55">
        <v>0</v>
      </c>
      <c r="M81" s="56">
        <f t="shared" si="23"/>
        <v>0</v>
      </c>
      <c r="N81" s="3">
        <f t="shared" si="13"/>
        <v>0.19121626733442693</v>
      </c>
      <c r="O81" s="3">
        <f t="shared" ref="O81:O86" si="31">+F81/(I81*216+L81*248)</f>
        <v>0.32728127947917873</v>
      </c>
      <c r="P81" s="4">
        <f t="shared" ref="P81:P86" si="32">+G81/(J81*216+M81*248)</f>
        <v>0.25924877340680286</v>
      </c>
      <c r="Q81" s="41"/>
      <c r="R81" s="57">
        <f t="shared" si="25"/>
        <v>41.302713744236215</v>
      </c>
      <c r="S81" s="57">
        <f t="shared" si="26"/>
        <v>70.692756367502611</v>
      </c>
      <c r="T81" s="57">
        <f t="shared" si="27"/>
        <v>55.997735055869413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4">
        <v>14442.368039980511</v>
      </c>
      <c r="F82" s="55">
        <v>26720.94487898744</v>
      </c>
      <c r="G82" s="56">
        <f t="shared" si="24"/>
        <v>41163.312918967953</v>
      </c>
      <c r="H82" s="54">
        <v>394</v>
      </c>
      <c r="I82" s="55">
        <v>398</v>
      </c>
      <c r="J82" s="56">
        <f t="shared" si="22"/>
        <v>792</v>
      </c>
      <c r="K82" s="54">
        <v>0</v>
      </c>
      <c r="L82" s="55">
        <v>0</v>
      </c>
      <c r="M82" s="56">
        <f t="shared" si="23"/>
        <v>0</v>
      </c>
      <c r="N82" s="3">
        <f t="shared" ref="N82:N86" si="33">+E82/(H82*216+K82*248)</f>
        <v>0.16970257614190298</v>
      </c>
      <c r="O82" s="3">
        <f t="shared" si="31"/>
        <v>0.31082431694336776</v>
      </c>
      <c r="P82" s="4">
        <f t="shared" si="32"/>
        <v>0.24061981457496232</v>
      </c>
      <c r="Q82" s="41"/>
      <c r="R82" s="57">
        <f t="shared" si="25"/>
        <v>36.65575644665104</v>
      </c>
      <c r="S82" s="57">
        <f t="shared" si="26"/>
        <v>67.138052459767437</v>
      </c>
      <c r="T82" s="57">
        <f t="shared" si="27"/>
        <v>51.973879948191858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4">
        <v>11334.462815746849</v>
      </c>
      <c r="F83" s="55">
        <v>19672.911378519668</v>
      </c>
      <c r="G83" s="56">
        <f t="shared" si="24"/>
        <v>31007.374194266515</v>
      </c>
      <c r="H83" s="54">
        <v>398</v>
      </c>
      <c r="I83" s="55">
        <v>404</v>
      </c>
      <c r="J83" s="56">
        <f t="shared" si="22"/>
        <v>802</v>
      </c>
      <c r="K83" s="54">
        <v>0</v>
      </c>
      <c r="L83" s="55">
        <v>0</v>
      </c>
      <c r="M83" s="56">
        <f t="shared" si="23"/>
        <v>0</v>
      </c>
      <c r="N83" s="3">
        <f t="shared" si="33"/>
        <v>0.13184513790883642</v>
      </c>
      <c r="O83" s="3">
        <f t="shared" si="31"/>
        <v>0.22544132034423894</v>
      </c>
      <c r="P83" s="4">
        <f t="shared" si="32"/>
        <v>0.17899333953465016</v>
      </c>
      <c r="Q83" s="41"/>
      <c r="R83" s="57">
        <f t="shared" si="25"/>
        <v>28.478549788308666</v>
      </c>
      <c r="S83" s="57">
        <f t="shared" si="26"/>
        <v>48.695325194355611</v>
      </c>
      <c r="T83" s="57">
        <f t="shared" si="27"/>
        <v>38.662561339484434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9">
        <v>351.77</v>
      </c>
      <c r="E84" s="66">
        <v>6192.4709942671307</v>
      </c>
      <c r="F84" s="60">
        <v>8160.0000000000009</v>
      </c>
      <c r="G84" s="61">
        <f t="shared" si="24"/>
        <v>14352.470994267132</v>
      </c>
      <c r="H84" s="66">
        <v>402</v>
      </c>
      <c r="I84" s="60">
        <v>402</v>
      </c>
      <c r="J84" s="56">
        <f t="shared" si="22"/>
        <v>804</v>
      </c>
      <c r="K84" s="66">
        <v>0</v>
      </c>
      <c r="L84" s="60">
        <v>0</v>
      </c>
      <c r="M84" s="56">
        <f t="shared" si="23"/>
        <v>0</v>
      </c>
      <c r="N84" s="6">
        <f t="shared" si="33"/>
        <v>7.1315540287764087E-2</v>
      </c>
      <c r="O84" s="6">
        <f t="shared" si="31"/>
        <v>9.3974571586511901E-2</v>
      </c>
      <c r="P84" s="7">
        <f t="shared" si="32"/>
        <v>8.2645055937137987E-2</v>
      </c>
      <c r="Q84" s="41"/>
      <c r="R84" s="57">
        <f t="shared" si="25"/>
        <v>15.404156702157042</v>
      </c>
      <c r="S84" s="57">
        <f t="shared" si="26"/>
        <v>20.298507462686569</v>
      </c>
      <c r="T84" s="57">
        <f t="shared" si="27"/>
        <v>17.851332082421806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70">
        <v>2258.2815987204813</v>
      </c>
      <c r="F85" s="63">
        <v>5353.9292559078804</v>
      </c>
      <c r="G85" s="64">
        <f t="shared" ref="G85:G86" si="34">+E85+F85</f>
        <v>7612.2108546283616</v>
      </c>
      <c r="H85" s="70">
        <v>85</v>
      </c>
      <c r="I85" s="63">
        <v>102</v>
      </c>
      <c r="J85" s="64">
        <f t="shared" ref="J85:J86" si="35">+H85+I85</f>
        <v>187</v>
      </c>
      <c r="K85" s="70">
        <v>0</v>
      </c>
      <c r="L85" s="63">
        <v>0</v>
      </c>
      <c r="M85" s="64">
        <f t="shared" ref="M85:M86" si="36">+K85+L85</f>
        <v>0</v>
      </c>
      <c r="N85" s="3">
        <f t="shared" si="33"/>
        <v>0.12300008707627894</v>
      </c>
      <c r="O85" s="3">
        <f t="shared" si="31"/>
        <v>0.24300695605972586</v>
      </c>
      <c r="P85" s="4">
        <f t="shared" si="32"/>
        <v>0.18845837924906816</v>
      </c>
      <c r="Q85" s="41"/>
      <c r="R85" s="57">
        <f t="shared" si="25"/>
        <v>26.56801880847625</v>
      </c>
      <c r="S85" s="57">
        <f t="shared" si="26"/>
        <v>52.489502508900785</v>
      </c>
      <c r="T85" s="57">
        <f t="shared" si="27"/>
        <v>40.707009917798729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71">
        <v>1975.7619730685842</v>
      </c>
      <c r="F86" s="60">
        <v>4947.9999999999982</v>
      </c>
      <c r="G86" s="61">
        <f t="shared" si="34"/>
        <v>6923.7619730685819</v>
      </c>
      <c r="H86" s="71">
        <v>113</v>
      </c>
      <c r="I86" s="60">
        <v>100</v>
      </c>
      <c r="J86" s="61">
        <f t="shared" si="35"/>
        <v>213</v>
      </c>
      <c r="K86" s="71">
        <v>0</v>
      </c>
      <c r="L86" s="60">
        <v>0</v>
      </c>
      <c r="M86" s="61">
        <f t="shared" si="36"/>
        <v>0</v>
      </c>
      <c r="N86" s="6">
        <f t="shared" si="33"/>
        <v>8.0947311253219606E-2</v>
      </c>
      <c r="O86" s="6">
        <f t="shared" si="31"/>
        <v>0.22907407407407399</v>
      </c>
      <c r="P86" s="7">
        <f t="shared" si="32"/>
        <v>0.15049039238977094</v>
      </c>
      <c r="Q86" s="41"/>
      <c r="R86" s="57">
        <f t="shared" si="25"/>
        <v>17.484619230695436</v>
      </c>
      <c r="S86" s="57">
        <f t="shared" si="26"/>
        <v>49.479999999999983</v>
      </c>
      <c r="T86" s="57">
        <f t="shared" si="27"/>
        <v>32.505924756190524</v>
      </c>
    </row>
    <row r="87" spans="2:20" ht="18.75" x14ac:dyDescent="0.3">
      <c r="B87" s="68" t="s">
        <v>104</v>
      </c>
      <c r="Q87" s="41"/>
    </row>
    <row r="88" spans="2:20" x14ac:dyDescent="0.25">
      <c r="B88" s="69"/>
    </row>
    <row r="90" spans="2:20" x14ac:dyDescent="0.25">
      <c r="C90" t="s">
        <v>110</v>
      </c>
      <c r="D90" s="1">
        <f>(SUMPRODUCT((G5:G86)*(D5:D86)))/1000</f>
        <v>1561001.0733870179</v>
      </c>
    </row>
    <row r="91" spans="2:20" x14ac:dyDescent="0.25">
      <c r="C91" t="s">
        <v>112</v>
      </c>
      <c r="D91" s="77">
        <f>SUMPRODUCT(((((J5:J86)*216)+((M5:M86)*248))*((D5:D86))/1000))</f>
        <v>7338536.9566400014</v>
      </c>
    </row>
    <row r="92" spans="2:20" x14ac:dyDescent="0.25">
      <c r="C92" t="s">
        <v>111</v>
      </c>
      <c r="D92" s="39">
        <f>+D90/D91</f>
        <v>0.21271284489132461</v>
      </c>
    </row>
    <row r="93" spans="2:20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topLeftCell="A70" zoomScale="75" zoomScaleNormal="75" workbookViewId="0">
      <selection activeCell="P2" sqref="P2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8" t="s">
        <v>84</v>
      </c>
      <c r="I2" s="119"/>
      <c r="J2" s="119"/>
      <c r="K2" s="119"/>
      <c r="L2" s="119"/>
      <c r="M2" s="119"/>
      <c r="N2" s="119"/>
      <c r="O2" s="120"/>
      <c r="P2" s="102">
        <v>0.27565934302805029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2" t="s">
        <v>2</v>
      </c>
      <c r="H4" s="25" t="s">
        <v>5</v>
      </c>
      <c r="I4" s="26" t="s">
        <v>6</v>
      </c>
      <c r="J4" s="72" t="s">
        <v>2</v>
      </c>
      <c r="K4" s="25" t="s">
        <v>5</v>
      </c>
      <c r="L4" s="26" t="s">
        <v>6</v>
      </c>
      <c r="M4" s="72" t="s">
        <v>2</v>
      </c>
      <c r="N4" s="25" t="s">
        <v>5</v>
      </c>
      <c r="O4" s="26" t="s">
        <v>6</v>
      </c>
      <c r="P4" s="72" t="s">
        <v>2</v>
      </c>
      <c r="R4" s="25" t="s">
        <v>5</v>
      </c>
      <c r="S4" s="26" t="s">
        <v>6</v>
      </c>
      <c r="T4" s="72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530.99999999999989</v>
      </c>
      <c r="F5" s="55">
        <v>2447.8698420954229</v>
      </c>
      <c r="G5" s="56">
        <f>+E5+F5</f>
        <v>2978.8698420954229</v>
      </c>
      <c r="H5" s="55">
        <v>181</v>
      </c>
      <c r="I5" s="55">
        <v>177</v>
      </c>
      <c r="J5" s="56">
        <f>+H5+I5</f>
        <v>358</v>
      </c>
      <c r="K5" s="55">
        <v>0</v>
      </c>
      <c r="L5" s="55">
        <v>0</v>
      </c>
      <c r="M5" s="56">
        <f>+K5+L5</f>
        <v>0</v>
      </c>
      <c r="N5" s="32">
        <f>+E5/(H5*216+K5*248)</f>
        <v>1.3581952117863717E-2</v>
      </c>
      <c r="O5" s="32">
        <f t="shared" ref="O5:O80" si="0">+F5/(I5*216+L5*248)</f>
        <v>6.4026727403625833E-2</v>
      </c>
      <c r="P5" s="33">
        <f t="shared" ref="P5:P80" si="1">+G5/(J5*216+M5*248)</f>
        <v>3.8522525373673483E-2</v>
      </c>
      <c r="Q5" s="41"/>
      <c r="R5" s="57">
        <f>+E5/(H5+K5)</f>
        <v>2.9337016574585628</v>
      </c>
      <c r="S5" s="57">
        <f t="shared" ref="S5" si="2">+F5/(I5+L5)</f>
        <v>13.82977311918318</v>
      </c>
      <c r="T5" s="57">
        <f t="shared" ref="T5" si="3">+G5/(J5+M5)</f>
        <v>8.3208654807134721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781.32308869057385</v>
      </c>
      <c r="F6" s="55">
        <v>4522.0911249013989</v>
      </c>
      <c r="G6" s="56">
        <f t="shared" ref="G6:G70" si="4">+E6+F6</f>
        <v>5303.4142135919728</v>
      </c>
      <c r="H6" s="55">
        <v>181</v>
      </c>
      <c r="I6" s="55">
        <v>175</v>
      </c>
      <c r="J6" s="56">
        <f t="shared" ref="J6:J59" si="5">+H6+I6</f>
        <v>356</v>
      </c>
      <c r="K6" s="55">
        <v>0</v>
      </c>
      <c r="L6" s="55">
        <v>0</v>
      </c>
      <c r="M6" s="56">
        <f t="shared" ref="M6:M59" si="6">+K6+L6</f>
        <v>0</v>
      </c>
      <c r="N6" s="32">
        <f t="shared" ref="N6:N16" si="7">+E6/(H6*216+K6*248)</f>
        <v>1.9984732164174693E-2</v>
      </c>
      <c r="O6" s="32">
        <f t="shared" ref="O6:O16" si="8">+F6/(I6*216+L6*248)</f>
        <v>0.11963204034130685</v>
      </c>
      <c r="P6" s="33">
        <f t="shared" ref="P6:P16" si="9">+G6/(J6*216+M6*248)</f>
        <v>6.8968661745630114E-2</v>
      </c>
      <c r="Q6" s="41"/>
      <c r="R6" s="57">
        <f t="shared" ref="R6:R70" si="10">+E6/(H6+K6)</f>
        <v>4.3167021474617338</v>
      </c>
      <c r="S6" s="57">
        <f t="shared" ref="S6:S70" si="11">+F6/(I6+L6)</f>
        <v>25.840520713722281</v>
      </c>
      <c r="T6" s="57">
        <f t="shared" ref="T6:T70" si="12">+G6/(J6+M6)</f>
        <v>14.897230937056104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1028.8143799287936</v>
      </c>
      <c r="F7" s="55">
        <v>6183.2013404533145</v>
      </c>
      <c r="G7" s="56">
        <f t="shared" si="4"/>
        <v>7212.0157203821082</v>
      </c>
      <c r="H7" s="55">
        <v>181</v>
      </c>
      <c r="I7" s="55">
        <v>174</v>
      </c>
      <c r="J7" s="56">
        <f t="shared" si="5"/>
        <v>355</v>
      </c>
      <c r="K7" s="55">
        <v>0</v>
      </c>
      <c r="L7" s="55">
        <v>0</v>
      </c>
      <c r="M7" s="56">
        <f t="shared" si="6"/>
        <v>0</v>
      </c>
      <c r="N7" s="32">
        <f t="shared" si="7"/>
        <v>2.6315080313300432E-2</v>
      </c>
      <c r="O7" s="32">
        <f t="shared" si="8"/>
        <v>0.16451685133177188</v>
      </c>
      <c r="P7" s="33">
        <f t="shared" si="9"/>
        <v>9.4053413150523055E-2</v>
      </c>
      <c r="Q7" s="41"/>
      <c r="R7" s="57">
        <f t="shared" si="10"/>
        <v>5.6840573476728933</v>
      </c>
      <c r="S7" s="57">
        <f t="shared" si="11"/>
        <v>35.535639887662725</v>
      </c>
      <c r="T7" s="57">
        <f t="shared" si="12"/>
        <v>20.315537240512981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1274.2598123690138</v>
      </c>
      <c r="F8" s="55">
        <v>7215.2742734354133</v>
      </c>
      <c r="G8" s="56">
        <f t="shared" si="4"/>
        <v>8489.5340858044274</v>
      </c>
      <c r="H8" s="55">
        <v>182</v>
      </c>
      <c r="I8" s="55">
        <v>175</v>
      </c>
      <c r="J8" s="56">
        <f t="shared" si="5"/>
        <v>357</v>
      </c>
      <c r="K8" s="55">
        <v>0</v>
      </c>
      <c r="L8" s="55">
        <v>0</v>
      </c>
      <c r="M8" s="56">
        <f t="shared" si="6"/>
        <v>0</v>
      </c>
      <c r="N8" s="32">
        <f t="shared" si="7"/>
        <v>3.2414016391153183E-2</v>
      </c>
      <c r="O8" s="32">
        <f t="shared" si="8"/>
        <v>0.19088027178400566</v>
      </c>
      <c r="P8" s="33">
        <f t="shared" si="9"/>
        <v>0.11009355334843381</v>
      </c>
      <c r="Q8" s="41"/>
      <c r="R8" s="57">
        <f t="shared" si="10"/>
        <v>7.0014275404890869</v>
      </c>
      <c r="S8" s="57">
        <f t="shared" si="11"/>
        <v>41.230138705345219</v>
      </c>
      <c r="T8" s="57">
        <f t="shared" si="12"/>
        <v>23.780207523261701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1782.0590568820521</v>
      </c>
      <c r="F9" s="55">
        <v>8908.041138757053</v>
      </c>
      <c r="G9" s="56">
        <f t="shared" si="4"/>
        <v>10690.100195639105</v>
      </c>
      <c r="H9" s="55">
        <v>180</v>
      </c>
      <c r="I9" s="55">
        <v>177</v>
      </c>
      <c r="J9" s="56">
        <f t="shared" si="5"/>
        <v>357</v>
      </c>
      <c r="K9" s="55">
        <v>0</v>
      </c>
      <c r="L9" s="55">
        <v>0</v>
      </c>
      <c r="M9" s="56">
        <f t="shared" si="6"/>
        <v>0</v>
      </c>
      <c r="N9" s="32">
        <f t="shared" si="7"/>
        <v>4.5834852286061011E-2</v>
      </c>
      <c r="O9" s="32">
        <f t="shared" si="8"/>
        <v>0.23299961128784927</v>
      </c>
      <c r="P9" s="33">
        <f t="shared" si="9"/>
        <v>0.13863082523652745</v>
      </c>
      <c r="Q9" s="41"/>
      <c r="R9" s="57">
        <f t="shared" si="10"/>
        <v>9.9003280937891791</v>
      </c>
      <c r="S9" s="57">
        <f t="shared" si="11"/>
        <v>50.327916038175438</v>
      </c>
      <c r="T9" s="57">
        <f t="shared" si="12"/>
        <v>29.944258251089931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2064.2913617825616</v>
      </c>
      <c r="F10" s="55">
        <v>10264.267954891537</v>
      </c>
      <c r="G10" s="56">
        <f t="shared" si="4"/>
        <v>12328.559316674098</v>
      </c>
      <c r="H10" s="55">
        <v>180</v>
      </c>
      <c r="I10" s="55">
        <v>177</v>
      </c>
      <c r="J10" s="56">
        <f t="shared" si="5"/>
        <v>357</v>
      </c>
      <c r="K10" s="55">
        <v>0</v>
      </c>
      <c r="L10" s="55">
        <v>0</v>
      </c>
      <c r="M10" s="56">
        <f t="shared" si="6"/>
        <v>0</v>
      </c>
      <c r="N10" s="32">
        <f t="shared" si="7"/>
        <v>5.309391362609469E-2</v>
      </c>
      <c r="O10" s="32">
        <f t="shared" si="8"/>
        <v>0.26847321497414567</v>
      </c>
      <c r="P10" s="33">
        <f t="shared" si="9"/>
        <v>0.1598786092524393</v>
      </c>
      <c r="Q10" s="41"/>
      <c r="R10" s="57">
        <f t="shared" si="10"/>
        <v>11.468285343236452</v>
      </c>
      <c r="S10" s="57">
        <f t="shared" si="11"/>
        <v>57.990214434415464</v>
      </c>
      <c r="T10" s="57">
        <f t="shared" si="12"/>
        <v>34.533779598526884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2825.8897456986374</v>
      </c>
      <c r="F11" s="55">
        <v>12533.295846554554</v>
      </c>
      <c r="G11" s="56">
        <f t="shared" si="4"/>
        <v>15359.185592253192</v>
      </c>
      <c r="H11" s="55">
        <v>180</v>
      </c>
      <c r="I11" s="55">
        <v>177</v>
      </c>
      <c r="J11" s="56">
        <f t="shared" si="5"/>
        <v>357</v>
      </c>
      <c r="K11" s="55">
        <v>0</v>
      </c>
      <c r="L11" s="55">
        <v>0</v>
      </c>
      <c r="M11" s="56">
        <f t="shared" si="6"/>
        <v>0</v>
      </c>
      <c r="N11" s="32">
        <f t="shared" si="7"/>
        <v>7.2682349426405279E-2</v>
      </c>
      <c r="O11" s="32">
        <f t="shared" si="8"/>
        <v>0.32782213450916914</v>
      </c>
      <c r="P11" s="33">
        <f t="shared" si="9"/>
        <v>0.19918022606407812</v>
      </c>
      <c r="Q11" s="41"/>
      <c r="R11" s="57">
        <f t="shared" si="10"/>
        <v>15.69938747610354</v>
      </c>
      <c r="S11" s="57">
        <f t="shared" si="11"/>
        <v>70.809581053980537</v>
      </c>
      <c r="T11" s="57">
        <f t="shared" si="12"/>
        <v>43.022928829840872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3137.2663261404709</v>
      </c>
      <c r="F12" s="55">
        <v>12776.696440636859</v>
      </c>
      <c r="G12" s="56">
        <f t="shared" si="4"/>
        <v>15913.962766777329</v>
      </c>
      <c r="H12" s="55">
        <v>186</v>
      </c>
      <c r="I12" s="55">
        <v>177</v>
      </c>
      <c r="J12" s="56">
        <f t="shared" si="5"/>
        <v>363</v>
      </c>
      <c r="K12" s="55">
        <v>0</v>
      </c>
      <c r="L12" s="55">
        <v>0</v>
      </c>
      <c r="M12" s="56">
        <f t="shared" si="6"/>
        <v>0</v>
      </c>
      <c r="N12" s="32">
        <f t="shared" si="7"/>
        <v>7.8088070642683957E-2</v>
      </c>
      <c r="O12" s="32">
        <f t="shared" si="8"/>
        <v>0.33418854469127585</v>
      </c>
      <c r="P12" s="33">
        <f t="shared" si="9"/>
        <v>0.20296350840191471</v>
      </c>
      <c r="Q12" s="41"/>
      <c r="R12" s="57">
        <f t="shared" si="10"/>
        <v>16.867023258819735</v>
      </c>
      <c r="S12" s="57">
        <f t="shared" si="11"/>
        <v>72.184725653315581</v>
      </c>
      <c r="T12" s="57">
        <f t="shared" si="12"/>
        <v>43.840117814813581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3323.3182435321842</v>
      </c>
      <c r="F13" s="55">
        <v>12945.772664208369</v>
      </c>
      <c r="G13" s="56">
        <f t="shared" si="4"/>
        <v>16269.090907740552</v>
      </c>
      <c r="H13" s="55">
        <v>186</v>
      </c>
      <c r="I13" s="55">
        <v>175</v>
      </c>
      <c r="J13" s="56">
        <f t="shared" si="5"/>
        <v>361</v>
      </c>
      <c r="K13" s="55">
        <v>0</v>
      </c>
      <c r="L13" s="55">
        <v>0</v>
      </c>
      <c r="M13" s="56">
        <f t="shared" si="6"/>
        <v>0</v>
      </c>
      <c r="N13" s="32">
        <f t="shared" si="7"/>
        <v>8.2718992521211274E-2</v>
      </c>
      <c r="O13" s="32">
        <f t="shared" si="8"/>
        <v>0.34248075831239072</v>
      </c>
      <c r="P13" s="33">
        <f t="shared" si="9"/>
        <v>0.20864228618729547</v>
      </c>
      <c r="Q13" s="41"/>
      <c r="R13" s="57">
        <f t="shared" si="10"/>
        <v>17.867302384581635</v>
      </c>
      <c r="S13" s="57">
        <f t="shared" si="11"/>
        <v>73.975843795476393</v>
      </c>
      <c r="T13" s="57">
        <f t="shared" si="12"/>
        <v>45.066733816455823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4195.1130399406229</v>
      </c>
      <c r="F14" s="55">
        <v>14686.163105723939</v>
      </c>
      <c r="G14" s="56">
        <f t="shared" si="4"/>
        <v>18881.27614566456</v>
      </c>
      <c r="H14" s="55">
        <v>180</v>
      </c>
      <c r="I14" s="55">
        <v>188</v>
      </c>
      <c r="J14" s="56">
        <f t="shared" si="5"/>
        <v>368</v>
      </c>
      <c r="K14" s="55">
        <v>0</v>
      </c>
      <c r="L14" s="55">
        <v>0</v>
      </c>
      <c r="M14" s="56">
        <f t="shared" si="6"/>
        <v>0</v>
      </c>
      <c r="N14" s="32">
        <f t="shared" si="7"/>
        <v>0.10789899794085964</v>
      </c>
      <c r="O14" s="32">
        <f t="shared" si="8"/>
        <v>0.36165689287145242</v>
      </c>
      <c r="P14" s="33">
        <f t="shared" si="9"/>
        <v>0.237536183394532</v>
      </c>
      <c r="Q14" s="41"/>
      <c r="R14" s="57">
        <f t="shared" si="10"/>
        <v>23.306183555225683</v>
      </c>
      <c r="S14" s="57">
        <f t="shared" si="11"/>
        <v>78.11788886023372</v>
      </c>
      <c r="T14" s="57">
        <f t="shared" si="12"/>
        <v>51.307815613218914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9788.1753333184515</v>
      </c>
      <c r="F15" s="55">
        <v>22282.406663615511</v>
      </c>
      <c r="G15" s="56">
        <f t="shared" si="4"/>
        <v>32070.581996933965</v>
      </c>
      <c r="H15" s="55">
        <v>260</v>
      </c>
      <c r="I15" s="55">
        <v>256</v>
      </c>
      <c r="J15" s="56">
        <f t="shared" si="5"/>
        <v>516</v>
      </c>
      <c r="K15" s="55">
        <v>158</v>
      </c>
      <c r="L15" s="55">
        <v>158</v>
      </c>
      <c r="M15" s="56">
        <f t="shared" si="6"/>
        <v>316</v>
      </c>
      <c r="N15" s="32">
        <f t="shared" si="7"/>
        <v>0.10266168121033785</v>
      </c>
      <c r="O15" s="32">
        <f t="shared" si="8"/>
        <v>0.23584257687992707</v>
      </c>
      <c r="P15" s="33">
        <f t="shared" si="9"/>
        <v>0.16894903698654523</v>
      </c>
      <c r="Q15" s="41"/>
      <c r="R15" s="57">
        <f t="shared" si="10"/>
        <v>23.416687400283376</v>
      </c>
      <c r="S15" s="57">
        <f t="shared" si="11"/>
        <v>53.822238317911861</v>
      </c>
      <c r="T15" s="57">
        <f t="shared" si="12"/>
        <v>38.546372592468707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17703.722636985796</v>
      </c>
      <c r="F16" s="55">
        <v>46911.939318440935</v>
      </c>
      <c r="G16" s="56">
        <f t="shared" si="4"/>
        <v>64615.661955426731</v>
      </c>
      <c r="H16" s="55">
        <v>371</v>
      </c>
      <c r="I16" s="55">
        <v>387</v>
      </c>
      <c r="J16" s="56">
        <f t="shared" si="5"/>
        <v>758</v>
      </c>
      <c r="K16" s="55">
        <v>290</v>
      </c>
      <c r="L16" s="55">
        <v>251</v>
      </c>
      <c r="M16" s="56">
        <f t="shared" si="6"/>
        <v>541</v>
      </c>
      <c r="N16" s="32">
        <f t="shared" si="7"/>
        <v>0.11642896457216943</v>
      </c>
      <c r="O16" s="32">
        <f t="shared" si="8"/>
        <v>0.32166716482748858</v>
      </c>
      <c r="P16" s="33">
        <f t="shared" si="9"/>
        <v>0.21690677939759759</v>
      </c>
      <c r="Q16" s="41"/>
      <c r="R16" s="57">
        <f t="shared" si="10"/>
        <v>26.783241508299238</v>
      </c>
      <c r="S16" s="57">
        <f t="shared" si="11"/>
        <v>73.529685452101774</v>
      </c>
      <c r="T16" s="57">
        <f t="shared" si="12"/>
        <v>49.742618903330815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20199.42797157586</v>
      </c>
      <c r="F17" s="55">
        <v>49069.393306187812</v>
      </c>
      <c r="G17" s="56">
        <f t="shared" si="4"/>
        <v>69268.821277763665</v>
      </c>
      <c r="H17" s="55">
        <v>408</v>
      </c>
      <c r="I17" s="55">
        <v>397</v>
      </c>
      <c r="J17" s="56">
        <f t="shared" si="5"/>
        <v>805</v>
      </c>
      <c r="K17" s="55">
        <v>286</v>
      </c>
      <c r="L17" s="55">
        <v>251</v>
      </c>
      <c r="M17" s="56">
        <f t="shared" si="6"/>
        <v>537</v>
      </c>
      <c r="N17" s="32">
        <f t="shared" ref="N17:N81" si="13">+E17/(H17*216+K17*248)</f>
        <v>0.1269956994490988</v>
      </c>
      <c r="O17" s="32">
        <f t="shared" si="0"/>
        <v>0.33154995477153926</v>
      </c>
      <c r="P17" s="33">
        <f t="shared" si="1"/>
        <v>0.22559018966495906</v>
      </c>
      <c r="Q17" s="41"/>
      <c r="R17" s="57">
        <f t="shared" si="10"/>
        <v>29.105803993625159</v>
      </c>
      <c r="S17" s="57">
        <f t="shared" si="11"/>
        <v>75.724372386092298</v>
      </c>
      <c r="T17" s="57">
        <f t="shared" si="12"/>
        <v>51.616111235293346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31513.937113302763</v>
      </c>
      <c r="F18" s="55">
        <v>54807.087266506918</v>
      </c>
      <c r="G18" s="56">
        <f t="shared" si="4"/>
        <v>86321.024379809678</v>
      </c>
      <c r="H18" s="55">
        <v>401</v>
      </c>
      <c r="I18" s="55">
        <v>395</v>
      </c>
      <c r="J18" s="56">
        <f t="shared" si="5"/>
        <v>796</v>
      </c>
      <c r="K18" s="55">
        <v>264</v>
      </c>
      <c r="L18" s="55">
        <v>251</v>
      </c>
      <c r="M18" s="56">
        <f t="shared" si="6"/>
        <v>515</v>
      </c>
      <c r="N18" s="32">
        <f t="shared" si="13"/>
        <v>0.20720857078338042</v>
      </c>
      <c r="O18" s="32">
        <f t="shared" si="0"/>
        <v>0.37140225026094353</v>
      </c>
      <c r="P18" s="33">
        <f t="shared" si="1"/>
        <v>0.28806706483370825</v>
      </c>
      <c r="Q18" s="41"/>
      <c r="R18" s="57">
        <f t="shared" si="10"/>
        <v>47.389379117748518</v>
      </c>
      <c r="S18" s="57">
        <f t="shared" si="11"/>
        <v>84.840692363013801</v>
      </c>
      <c r="T18" s="57">
        <f t="shared" si="12"/>
        <v>65.843649412516911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45202.693163869139</v>
      </c>
      <c r="F19" s="55">
        <v>60436.942309692538</v>
      </c>
      <c r="G19" s="56">
        <f t="shared" si="4"/>
        <v>105639.63547356168</v>
      </c>
      <c r="H19" s="55">
        <v>404</v>
      </c>
      <c r="I19" s="55">
        <v>413</v>
      </c>
      <c r="J19" s="56">
        <f t="shared" si="5"/>
        <v>817</v>
      </c>
      <c r="K19" s="55">
        <v>264</v>
      </c>
      <c r="L19" s="55">
        <v>251</v>
      </c>
      <c r="M19" s="56">
        <f t="shared" si="6"/>
        <v>515</v>
      </c>
      <c r="N19" s="32">
        <f t="shared" si="13"/>
        <v>0.29595310315753415</v>
      </c>
      <c r="O19" s="32">
        <f t="shared" si="0"/>
        <v>0.39903960430549162</v>
      </c>
      <c r="P19" s="33">
        <f t="shared" si="1"/>
        <v>0.34727946649997921</v>
      </c>
      <c r="Q19" s="41"/>
      <c r="R19" s="57">
        <f t="shared" si="10"/>
        <v>67.66870234112146</v>
      </c>
      <c r="S19" s="57">
        <f t="shared" si="11"/>
        <v>91.019491430259848</v>
      </c>
      <c r="T19" s="57">
        <f t="shared" si="12"/>
        <v>79.30903564081207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62024.191444074859</v>
      </c>
      <c r="F20" s="55">
        <v>77972.697491805055</v>
      </c>
      <c r="G20" s="56">
        <f t="shared" si="4"/>
        <v>139996.88893587992</v>
      </c>
      <c r="H20" s="55">
        <v>399</v>
      </c>
      <c r="I20" s="55">
        <v>422</v>
      </c>
      <c r="J20" s="56">
        <f t="shared" si="5"/>
        <v>821</v>
      </c>
      <c r="K20" s="55">
        <v>264</v>
      </c>
      <c r="L20" s="55">
        <v>250</v>
      </c>
      <c r="M20" s="56">
        <f t="shared" si="6"/>
        <v>514</v>
      </c>
      <c r="N20" s="32">
        <f t="shared" si="13"/>
        <v>0.40897947620980946</v>
      </c>
      <c r="O20" s="32">
        <f t="shared" si="0"/>
        <v>0.50911968170056576</v>
      </c>
      <c r="P20" s="33">
        <f t="shared" si="1"/>
        <v>0.45929532340319124</v>
      </c>
      <c r="Q20" s="41"/>
      <c r="R20" s="57">
        <f t="shared" si="10"/>
        <v>93.550816657729797</v>
      </c>
      <c r="S20" s="57">
        <f t="shared" si="11"/>
        <v>116.03079983899562</v>
      </c>
      <c r="T20" s="57">
        <f t="shared" si="12"/>
        <v>104.86658347256923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62502.44882027826</v>
      </c>
      <c r="F21" s="55">
        <v>76218.53705252576</v>
      </c>
      <c r="G21" s="56">
        <f t="shared" si="4"/>
        <v>138720.98587280401</v>
      </c>
      <c r="H21" s="55">
        <v>399</v>
      </c>
      <c r="I21" s="55">
        <v>424</v>
      </c>
      <c r="J21" s="56">
        <f t="shared" si="5"/>
        <v>823</v>
      </c>
      <c r="K21" s="55">
        <v>292</v>
      </c>
      <c r="L21" s="55">
        <v>252</v>
      </c>
      <c r="M21" s="56">
        <f t="shared" si="6"/>
        <v>544</v>
      </c>
      <c r="N21" s="32">
        <f t="shared" si="13"/>
        <v>0.39408858020351994</v>
      </c>
      <c r="O21" s="32">
        <f t="shared" si="0"/>
        <v>0.49466859457765938</v>
      </c>
      <c r="P21" s="33">
        <f t="shared" si="1"/>
        <v>0.44365161146476911</v>
      </c>
      <c r="Q21" s="41"/>
      <c r="R21" s="57">
        <f t="shared" si="10"/>
        <v>90.452169059736988</v>
      </c>
      <c r="S21" s="57">
        <f t="shared" si="11"/>
        <v>112.74931516645823</v>
      </c>
      <c r="T21" s="57">
        <f t="shared" si="12"/>
        <v>101.47840956313388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61894.722195715833</v>
      </c>
      <c r="F22" s="55">
        <v>69740.238028451524</v>
      </c>
      <c r="G22" s="56">
        <f t="shared" si="4"/>
        <v>131634.96022416736</v>
      </c>
      <c r="H22" s="55">
        <v>399</v>
      </c>
      <c r="I22" s="55">
        <v>436</v>
      </c>
      <c r="J22" s="56">
        <f t="shared" si="5"/>
        <v>835</v>
      </c>
      <c r="K22" s="55">
        <v>264</v>
      </c>
      <c r="L22" s="55">
        <v>252</v>
      </c>
      <c r="M22" s="56">
        <f t="shared" si="6"/>
        <v>516</v>
      </c>
      <c r="N22" s="32">
        <f t="shared" si="13"/>
        <v>0.40812577277335438</v>
      </c>
      <c r="O22" s="32">
        <f t="shared" si="0"/>
        <v>0.44513530195856005</v>
      </c>
      <c r="P22" s="33">
        <f t="shared" si="1"/>
        <v>0.42693158008409016</v>
      </c>
      <c r="Q22" s="41"/>
      <c r="R22" s="57">
        <f t="shared" si="10"/>
        <v>93.355538756735797</v>
      </c>
      <c r="S22" s="57">
        <f t="shared" si="11"/>
        <v>101.36662504135396</v>
      </c>
      <c r="T22" s="57">
        <f t="shared" si="12"/>
        <v>97.435203718850744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63253.754915566722</v>
      </c>
      <c r="F23" s="55">
        <v>50985.022194286954</v>
      </c>
      <c r="G23" s="56">
        <f t="shared" si="4"/>
        <v>114238.77710985368</v>
      </c>
      <c r="H23" s="55">
        <v>439</v>
      </c>
      <c r="I23" s="55">
        <v>426</v>
      </c>
      <c r="J23" s="56">
        <f t="shared" si="5"/>
        <v>865</v>
      </c>
      <c r="K23" s="55">
        <v>254</v>
      </c>
      <c r="L23" s="55">
        <v>252</v>
      </c>
      <c r="M23" s="56">
        <f t="shared" si="6"/>
        <v>506</v>
      </c>
      <c r="N23" s="32">
        <f t="shared" si="13"/>
        <v>0.40080698354771838</v>
      </c>
      <c r="O23" s="32">
        <f t="shared" si="0"/>
        <v>0.32997451456383292</v>
      </c>
      <c r="P23" s="33">
        <f t="shared" si="1"/>
        <v>0.36576540402990981</v>
      </c>
      <c r="Q23" s="41"/>
      <c r="R23" s="57">
        <f t="shared" si="10"/>
        <v>91.275259618422396</v>
      </c>
      <c r="S23" s="57">
        <f t="shared" si="11"/>
        <v>75.199147779184301</v>
      </c>
      <c r="T23" s="57">
        <f t="shared" si="12"/>
        <v>83.325147417836376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60713.761856194527</v>
      </c>
      <c r="F24" s="55">
        <v>44610.944769109112</v>
      </c>
      <c r="G24" s="56">
        <f t="shared" si="4"/>
        <v>105324.70662530363</v>
      </c>
      <c r="H24" s="55">
        <v>442</v>
      </c>
      <c r="I24" s="55">
        <v>423</v>
      </c>
      <c r="J24" s="56">
        <f t="shared" si="5"/>
        <v>865</v>
      </c>
      <c r="K24" s="55">
        <v>224</v>
      </c>
      <c r="L24" s="55">
        <v>252</v>
      </c>
      <c r="M24" s="56">
        <f t="shared" si="6"/>
        <v>476</v>
      </c>
      <c r="N24" s="32">
        <f t="shared" si="13"/>
        <v>0.40201399682298528</v>
      </c>
      <c r="O24" s="32">
        <f t="shared" si="0"/>
        <v>0.28993750824825243</v>
      </c>
      <c r="P24" s="33">
        <f t="shared" si="1"/>
        <v>0.34545376212020029</v>
      </c>
      <c r="Q24" s="41"/>
      <c r="R24" s="57">
        <f t="shared" si="10"/>
        <v>91.161804588880671</v>
      </c>
      <c r="S24" s="57">
        <f t="shared" si="11"/>
        <v>66.090288546828319</v>
      </c>
      <c r="T24" s="57">
        <f t="shared" si="12"/>
        <v>78.541913963686525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57588.325765106041</v>
      </c>
      <c r="F25" s="55">
        <v>43244.9707699789</v>
      </c>
      <c r="G25" s="56">
        <f t="shared" si="4"/>
        <v>100833.29653508494</v>
      </c>
      <c r="H25" s="55">
        <v>424</v>
      </c>
      <c r="I25" s="55">
        <v>442</v>
      </c>
      <c r="J25" s="56">
        <f t="shared" si="5"/>
        <v>866</v>
      </c>
      <c r="K25" s="55">
        <v>224</v>
      </c>
      <c r="L25" s="55">
        <v>252</v>
      </c>
      <c r="M25" s="56">
        <f t="shared" si="6"/>
        <v>476</v>
      </c>
      <c r="N25" s="32">
        <f t="shared" si="13"/>
        <v>0.39139521099599039</v>
      </c>
      <c r="O25" s="32">
        <f t="shared" si="0"/>
        <v>0.27375779126138777</v>
      </c>
      <c r="P25" s="33">
        <f t="shared" si="1"/>
        <v>0.33048828116014523</v>
      </c>
      <c r="Q25" s="41"/>
      <c r="R25" s="57">
        <f t="shared" si="10"/>
        <v>88.870873094299441</v>
      </c>
      <c r="S25" s="57">
        <f t="shared" si="11"/>
        <v>62.312637997087755</v>
      </c>
      <c r="T25" s="57">
        <f t="shared" si="12"/>
        <v>75.136584601404579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55955.573773555225</v>
      </c>
      <c r="F26" s="55">
        <v>40420.088049748243</v>
      </c>
      <c r="G26" s="56">
        <f t="shared" si="4"/>
        <v>96375.661823303468</v>
      </c>
      <c r="H26" s="55">
        <v>442</v>
      </c>
      <c r="I26" s="55">
        <v>408</v>
      </c>
      <c r="J26" s="56">
        <f t="shared" si="5"/>
        <v>850</v>
      </c>
      <c r="K26" s="55">
        <v>224</v>
      </c>
      <c r="L26" s="55">
        <v>254</v>
      </c>
      <c r="M26" s="56">
        <f t="shared" si="6"/>
        <v>478</v>
      </c>
      <c r="N26" s="32">
        <f t="shared" si="13"/>
        <v>0.37050782507121532</v>
      </c>
      <c r="O26" s="32">
        <f t="shared" si="0"/>
        <v>0.26747014326196561</v>
      </c>
      <c r="P26" s="33">
        <f t="shared" si="1"/>
        <v>0.31897261512160913</v>
      </c>
      <c r="Q26" s="41"/>
      <c r="R26" s="57">
        <f t="shared" si="10"/>
        <v>84.017378038371206</v>
      </c>
      <c r="S26" s="57">
        <f t="shared" si="11"/>
        <v>61.057534818350817</v>
      </c>
      <c r="T26" s="57">
        <f t="shared" si="12"/>
        <v>72.572034505499602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51621.316755651002</v>
      </c>
      <c r="F27" s="55">
        <v>35911.766696685387</v>
      </c>
      <c r="G27" s="56">
        <f t="shared" si="4"/>
        <v>87533.083452336388</v>
      </c>
      <c r="H27" s="55">
        <v>421</v>
      </c>
      <c r="I27" s="55">
        <v>396</v>
      </c>
      <c r="J27" s="56">
        <f t="shared" si="5"/>
        <v>817</v>
      </c>
      <c r="K27" s="55">
        <v>224</v>
      </c>
      <c r="L27" s="55">
        <v>284</v>
      </c>
      <c r="M27" s="56">
        <f t="shared" si="6"/>
        <v>508</v>
      </c>
      <c r="N27" s="32">
        <f t="shared" si="13"/>
        <v>0.35239280183804134</v>
      </c>
      <c r="O27" s="32">
        <f t="shared" si="0"/>
        <v>0.23025086361744324</v>
      </c>
      <c r="P27" s="33">
        <f t="shared" si="1"/>
        <v>0.28940766079144203</v>
      </c>
      <c r="Q27" s="41"/>
      <c r="R27" s="57">
        <f t="shared" si="10"/>
        <v>80.033049233567439</v>
      </c>
      <c r="S27" s="57">
        <f t="shared" si="11"/>
        <v>52.811421612772627</v>
      </c>
      <c r="T27" s="57">
        <f t="shared" si="12"/>
        <v>66.062704492329345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13119.795588893952</v>
      </c>
      <c r="F28" s="55">
        <v>16222.718197856977</v>
      </c>
      <c r="G28" s="56">
        <f t="shared" si="4"/>
        <v>29342.513786750929</v>
      </c>
      <c r="H28" s="55">
        <v>160</v>
      </c>
      <c r="I28" s="55">
        <v>178</v>
      </c>
      <c r="J28" s="56">
        <f t="shared" si="5"/>
        <v>338</v>
      </c>
      <c r="K28" s="55">
        <v>0</v>
      </c>
      <c r="L28" s="55">
        <v>0</v>
      </c>
      <c r="M28" s="56">
        <f t="shared" si="6"/>
        <v>0</v>
      </c>
      <c r="N28" s="32">
        <f t="shared" si="13"/>
        <v>0.37962371495642222</v>
      </c>
      <c r="O28" s="32">
        <f t="shared" si="0"/>
        <v>0.42193919574118227</v>
      </c>
      <c r="P28" s="33">
        <f t="shared" si="1"/>
        <v>0.40190819891999408</v>
      </c>
      <c r="Q28" s="41"/>
      <c r="R28" s="57">
        <f t="shared" si="10"/>
        <v>81.998722430587208</v>
      </c>
      <c r="S28" s="57">
        <f t="shared" si="11"/>
        <v>91.138866280095371</v>
      </c>
      <c r="T28" s="57">
        <f t="shared" si="12"/>
        <v>86.812170966718725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11622.512610950816</v>
      </c>
      <c r="F29" s="55">
        <v>16714.547305211556</v>
      </c>
      <c r="G29" s="56">
        <f t="shared" si="4"/>
        <v>28337.059916162372</v>
      </c>
      <c r="H29" s="55">
        <v>161</v>
      </c>
      <c r="I29" s="55">
        <v>197</v>
      </c>
      <c r="J29" s="56">
        <f t="shared" si="5"/>
        <v>358</v>
      </c>
      <c r="K29" s="55">
        <v>0</v>
      </c>
      <c r="L29" s="55">
        <v>0</v>
      </c>
      <c r="M29" s="56">
        <f t="shared" si="6"/>
        <v>0</v>
      </c>
      <c r="N29" s="32">
        <f t="shared" si="13"/>
        <v>0.33421073760498093</v>
      </c>
      <c r="O29" s="32">
        <f t="shared" si="0"/>
        <v>0.39280286015255583</v>
      </c>
      <c r="P29" s="33">
        <f t="shared" si="1"/>
        <v>0.36645277152082523</v>
      </c>
      <c r="Q29" s="41"/>
      <c r="R29" s="57">
        <f t="shared" si="10"/>
        <v>72.189519322675878</v>
      </c>
      <c r="S29" s="57">
        <f t="shared" si="11"/>
        <v>84.845417792952063</v>
      </c>
      <c r="T29" s="57">
        <f t="shared" si="12"/>
        <v>79.153798648498253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11122.640009957564</v>
      </c>
      <c r="F30" s="55">
        <v>16433.727379236283</v>
      </c>
      <c r="G30" s="56">
        <f t="shared" si="4"/>
        <v>27556.367389193845</v>
      </c>
      <c r="H30" s="55">
        <v>160</v>
      </c>
      <c r="I30" s="55">
        <v>195</v>
      </c>
      <c r="J30" s="56">
        <f t="shared" si="5"/>
        <v>355</v>
      </c>
      <c r="K30" s="55">
        <v>0</v>
      </c>
      <c r="L30" s="55">
        <v>0</v>
      </c>
      <c r="M30" s="56">
        <f t="shared" si="6"/>
        <v>0</v>
      </c>
      <c r="N30" s="32">
        <f t="shared" si="13"/>
        <v>0.3218356484362721</v>
      </c>
      <c r="O30" s="32">
        <f t="shared" si="0"/>
        <v>0.39016446769316909</v>
      </c>
      <c r="P30" s="33">
        <f t="shared" si="1"/>
        <v>0.35936838014076483</v>
      </c>
      <c r="Q30" s="41"/>
      <c r="R30" s="57">
        <f t="shared" si="10"/>
        <v>69.516500062234769</v>
      </c>
      <c r="S30" s="57">
        <f t="shared" si="11"/>
        <v>84.275525021724533</v>
      </c>
      <c r="T30" s="57">
        <f t="shared" si="12"/>
        <v>77.623570110405197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10094.666596669133</v>
      </c>
      <c r="F31" s="55">
        <v>15842.162765057281</v>
      </c>
      <c r="G31" s="56">
        <f t="shared" si="4"/>
        <v>25936.829361726413</v>
      </c>
      <c r="H31" s="55">
        <v>166</v>
      </c>
      <c r="I31" s="55">
        <v>195</v>
      </c>
      <c r="J31" s="56">
        <f t="shared" si="5"/>
        <v>361</v>
      </c>
      <c r="K31" s="55">
        <v>0</v>
      </c>
      <c r="L31" s="55">
        <v>0</v>
      </c>
      <c r="M31" s="56">
        <f t="shared" si="6"/>
        <v>0</v>
      </c>
      <c r="N31" s="32">
        <f t="shared" si="13"/>
        <v>0.2815335396215175</v>
      </c>
      <c r="O31" s="32">
        <f t="shared" si="0"/>
        <v>0.37611972376679204</v>
      </c>
      <c r="P31" s="33">
        <f t="shared" si="1"/>
        <v>0.33262579975539158</v>
      </c>
      <c r="Q31" s="41"/>
      <c r="R31" s="57">
        <f t="shared" si="10"/>
        <v>60.811244558247786</v>
      </c>
      <c r="S31" s="57">
        <f t="shared" si="11"/>
        <v>81.241860333627088</v>
      </c>
      <c r="T31" s="57">
        <f t="shared" si="12"/>
        <v>71.847172747164578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9059.4240341807235</v>
      </c>
      <c r="F32" s="55">
        <v>15068.640213749433</v>
      </c>
      <c r="G32" s="56">
        <f t="shared" si="4"/>
        <v>24128.064247930157</v>
      </c>
      <c r="H32" s="55">
        <v>168</v>
      </c>
      <c r="I32" s="55">
        <v>195</v>
      </c>
      <c r="J32" s="56">
        <f t="shared" si="5"/>
        <v>363</v>
      </c>
      <c r="K32" s="55">
        <v>0</v>
      </c>
      <c r="L32" s="55">
        <v>0</v>
      </c>
      <c r="M32" s="56">
        <f t="shared" si="6"/>
        <v>0</v>
      </c>
      <c r="N32" s="32">
        <f t="shared" si="13"/>
        <v>0.24965344009536827</v>
      </c>
      <c r="O32" s="32">
        <f t="shared" si="0"/>
        <v>0.35775499082975865</v>
      </c>
      <c r="P32" s="33">
        <f t="shared" si="1"/>
        <v>0.30772452106838788</v>
      </c>
      <c r="Q32" s="41"/>
      <c r="R32" s="57">
        <f t="shared" si="10"/>
        <v>53.925143060599545</v>
      </c>
      <c r="S32" s="57">
        <f t="shared" si="11"/>
        <v>77.275078019227863</v>
      </c>
      <c r="T32" s="57">
        <f t="shared" si="12"/>
        <v>66.468496550771775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6631.5976617440574</v>
      </c>
      <c r="F33" s="55">
        <v>10632.780198556002</v>
      </c>
      <c r="G33" s="56">
        <f t="shared" si="4"/>
        <v>17264.377860300061</v>
      </c>
      <c r="H33" s="55">
        <v>174</v>
      </c>
      <c r="I33" s="55">
        <v>197</v>
      </c>
      <c r="J33" s="56">
        <f t="shared" si="5"/>
        <v>371</v>
      </c>
      <c r="K33" s="55">
        <v>0</v>
      </c>
      <c r="L33" s="55">
        <v>0</v>
      </c>
      <c r="M33" s="56">
        <f t="shared" si="6"/>
        <v>0</v>
      </c>
      <c r="N33" s="32">
        <f t="shared" si="13"/>
        <v>0.17644736222179805</v>
      </c>
      <c r="O33" s="32">
        <f t="shared" si="0"/>
        <v>0.24987733123134051</v>
      </c>
      <c r="P33" s="33">
        <f t="shared" si="1"/>
        <v>0.21543847784142034</v>
      </c>
      <c r="Q33" s="41"/>
      <c r="R33" s="57">
        <f t="shared" si="10"/>
        <v>38.112630239908377</v>
      </c>
      <c r="S33" s="57">
        <f t="shared" si="11"/>
        <v>53.97350354596955</v>
      </c>
      <c r="T33" s="57">
        <f t="shared" si="12"/>
        <v>46.534711213746796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3575.6725824559226</v>
      </c>
      <c r="F34" s="55">
        <v>4769.0056404986417</v>
      </c>
      <c r="G34" s="56">
        <f t="shared" si="4"/>
        <v>8344.6782229545643</v>
      </c>
      <c r="H34" s="55">
        <v>162</v>
      </c>
      <c r="I34" s="55">
        <v>197</v>
      </c>
      <c r="J34" s="56">
        <f t="shared" si="5"/>
        <v>359</v>
      </c>
      <c r="K34" s="55">
        <v>0</v>
      </c>
      <c r="L34" s="55">
        <v>0</v>
      </c>
      <c r="M34" s="56">
        <f t="shared" si="6"/>
        <v>0</v>
      </c>
      <c r="N34" s="32">
        <f t="shared" si="13"/>
        <v>0.10218543045427304</v>
      </c>
      <c r="O34" s="32">
        <f t="shared" si="0"/>
        <v>0.11207477064529615</v>
      </c>
      <c r="P34" s="33">
        <f t="shared" si="1"/>
        <v>0.10761217145046122</v>
      </c>
      <c r="Q34" s="41"/>
      <c r="R34" s="57">
        <f t="shared" si="10"/>
        <v>22.072052978122979</v>
      </c>
      <c r="S34" s="57">
        <f t="shared" si="11"/>
        <v>24.208150459383969</v>
      </c>
      <c r="T34" s="57">
        <f t="shared" si="12"/>
        <v>23.244229033299622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1977.5274709314278</v>
      </c>
      <c r="F35" s="55">
        <v>2584.1744869162867</v>
      </c>
      <c r="G35" s="56">
        <f t="shared" si="4"/>
        <v>4561.7019578477148</v>
      </c>
      <c r="H35" s="55">
        <v>160</v>
      </c>
      <c r="I35" s="55">
        <v>197</v>
      </c>
      <c r="J35" s="56">
        <f t="shared" si="5"/>
        <v>357</v>
      </c>
      <c r="K35" s="55">
        <v>0</v>
      </c>
      <c r="L35" s="55">
        <v>0</v>
      </c>
      <c r="M35" s="56">
        <f t="shared" si="6"/>
        <v>0</v>
      </c>
      <c r="N35" s="32">
        <f t="shared" si="13"/>
        <v>5.7220123580191781E-2</v>
      </c>
      <c r="O35" s="32">
        <f t="shared" si="0"/>
        <v>6.0729800876957292E-2</v>
      </c>
      <c r="P35" s="33">
        <f t="shared" si="1"/>
        <v>5.9156836262160423E-2</v>
      </c>
      <c r="Q35" s="41"/>
      <c r="R35" s="57">
        <f t="shared" si="10"/>
        <v>12.359546693321423</v>
      </c>
      <c r="S35" s="57">
        <f t="shared" si="11"/>
        <v>13.117636989422776</v>
      </c>
      <c r="T35" s="57">
        <f t="shared" si="12"/>
        <v>12.777876632626652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59">
        <v>708.96</v>
      </c>
      <c r="E36" s="66">
        <v>499.24494094047191</v>
      </c>
      <c r="F36" s="60">
        <v>615</v>
      </c>
      <c r="G36" s="61">
        <f t="shared" si="4"/>
        <v>1114.2449409404719</v>
      </c>
      <c r="H36" s="60">
        <v>161</v>
      </c>
      <c r="I36" s="60">
        <v>199</v>
      </c>
      <c r="J36" s="61">
        <f t="shared" si="5"/>
        <v>360</v>
      </c>
      <c r="K36" s="60">
        <v>0</v>
      </c>
      <c r="L36" s="60">
        <v>0</v>
      </c>
      <c r="M36" s="61">
        <f t="shared" si="6"/>
        <v>0</v>
      </c>
      <c r="N36" s="34">
        <f t="shared" si="13"/>
        <v>1.4356019695780766E-2</v>
      </c>
      <c r="O36" s="34">
        <f t="shared" si="0"/>
        <v>1.4307649357900614E-2</v>
      </c>
      <c r="P36" s="35">
        <f t="shared" si="1"/>
        <v>1.4329281647897015E-2</v>
      </c>
      <c r="Q36" s="41"/>
      <c r="R36" s="57">
        <f t="shared" si="10"/>
        <v>3.1009002542886455</v>
      </c>
      <c r="S36" s="57">
        <f t="shared" si="11"/>
        <v>3.0904522613065328</v>
      </c>
      <c r="T36" s="57">
        <f t="shared" si="12"/>
        <v>3.0951248359457555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65">
        <v>19781.110872588866</v>
      </c>
      <c r="F37" s="63">
        <v>13034.683249485472</v>
      </c>
      <c r="G37" s="64">
        <f t="shared" si="4"/>
        <v>32815.794122074338</v>
      </c>
      <c r="H37" s="63">
        <v>99</v>
      </c>
      <c r="I37" s="63">
        <v>98</v>
      </c>
      <c r="J37" s="64">
        <f t="shared" si="5"/>
        <v>197</v>
      </c>
      <c r="K37" s="63">
        <v>158</v>
      </c>
      <c r="L37" s="63">
        <v>167</v>
      </c>
      <c r="M37" s="64">
        <f t="shared" si="6"/>
        <v>325</v>
      </c>
      <c r="N37" s="30">
        <f t="shared" si="13"/>
        <v>0.32659343007180136</v>
      </c>
      <c r="O37" s="30">
        <f t="shared" si="0"/>
        <v>0.20827501037781976</v>
      </c>
      <c r="P37" s="31">
        <f t="shared" si="1"/>
        <v>0.26646578311415436</v>
      </c>
      <c r="Q37" s="41"/>
      <c r="R37" s="57">
        <f t="shared" si="10"/>
        <v>76.969303006182358</v>
      </c>
      <c r="S37" s="57">
        <f t="shared" si="11"/>
        <v>49.187483960322531</v>
      </c>
      <c r="T37" s="57">
        <f t="shared" si="12"/>
        <v>62.865505980985319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4">
        <v>18757.751586282247</v>
      </c>
      <c r="F38" s="55">
        <v>12945.100903029537</v>
      </c>
      <c r="G38" s="56">
        <f t="shared" si="4"/>
        <v>31702.852489311786</v>
      </c>
      <c r="H38" s="55">
        <v>99</v>
      </c>
      <c r="I38" s="55">
        <v>98</v>
      </c>
      <c r="J38" s="56">
        <f t="shared" si="5"/>
        <v>197</v>
      </c>
      <c r="K38" s="55">
        <v>158</v>
      </c>
      <c r="L38" s="55">
        <v>171</v>
      </c>
      <c r="M38" s="56">
        <f t="shared" si="6"/>
        <v>329</v>
      </c>
      <c r="N38" s="32">
        <f t="shared" si="13"/>
        <v>0.30969739113529005</v>
      </c>
      <c r="O38" s="32">
        <f t="shared" si="0"/>
        <v>0.20361615866096541</v>
      </c>
      <c r="P38" s="33">
        <f t="shared" si="1"/>
        <v>0.25537160466322806</v>
      </c>
      <c r="Q38" s="41"/>
      <c r="R38" s="57">
        <f t="shared" si="10"/>
        <v>72.987360257907582</v>
      </c>
      <c r="S38" s="57">
        <f t="shared" si="11"/>
        <v>48.123051684124675</v>
      </c>
      <c r="T38" s="57">
        <f t="shared" si="12"/>
        <v>60.271582679299975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4">
        <v>18172.60708189994</v>
      </c>
      <c r="F39" s="55">
        <v>12867.502053089762</v>
      </c>
      <c r="G39" s="56">
        <f t="shared" si="4"/>
        <v>31040.109134989703</v>
      </c>
      <c r="H39" s="55">
        <v>99</v>
      </c>
      <c r="I39" s="55">
        <v>98</v>
      </c>
      <c r="J39" s="56">
        <f t="shared" si="5"/>
        <v>197</v>
      </c>
      <c r="K39" s="55">
        <v>162</v>
      </c>
      <c r="L39" s="55">
        <v>159</v>
      </c>
      <c r="M39" s="56">
        <f t="shared" si="6"/>
        <v>321</v>
      </c>
      <c r="N39" s="32">
        <f t="shared" si="13"/>
        <v>0.29520154454028491</v>
      </c>
      <c r="O39" s="32">
        <f t="shared" si="0"/>
        <v>0.21233501737771884</v>
      </c>
      <c r="P39" s="33">
        <f t="shared" si="1"/>
        <v>0.25409388617378603</v>
      </c>
      <c r="Q39" s="41"/>
      <c r="R39" s="57">
        <f t="shared" si="10"/>
        <v>69.626847057087886</v>
      </c>
      <c r="S39" s="57">
        <f t="shared" si="11"/>
        <v>50.068101373890123</v>
      </c>
      <c r="T39" s="57">
        <f t="shared" si="12"/>
        <v>59.922990608088227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4">
        <v>17771.87015495951</v>
      </c>
      <c r="F40" s="55">
        <v>12709.705806910602</v>
      </c>
      <c r="G40" s="56">
        <f t="shared" si="4"/>
        <v>30481.575961870112</v>
      </c>
      <c r="H40" s="55">
        <v>99</v>
      </c>
      <c r="I40" s="55">
        <v>104</v>
      </c>
      <c r="J40" s="56">
        <f t="shared" si="5"/>
        <v>203</v>
      </c>
      <c r="K40" s="55">
        <v>174</v>
      </c>
      <c r="L40" s="55">
        <v>159</v>
      </c>
      <c r="M40" s="56">
        <f t="shared" si="6"/>
        <v>333</v>
      </c>
      <c r="N40" s="32">
        <f t="shared" si="13"/>
        <v>0.27537917061732226</v>
      </c>
      <c r="O40" s="32">
        <f t="shared" si="0"/>
        <v>0.20533969573010538</v>
      </c>
      <c r="P40" s="33">
        <f t="shared" si="1"/>
        <v>0.24109067294569503</v>
      </c>
      <c r="Q40" s="41"/>
      <c r="R40" s="57">
        <f t="shared" si="10"/>
        <v>65.098425476042166</v>
      </c>
      <c r="S40" s="57">
        <f t="shared" si="11"/>
        <v>48.325877592815978</v>
      </c>
      <c r="T40" s="57">
        <f t="shared" si="12"/>
        <v>56.868611869160659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4">
        <v>17489.81572848374</v>
      </c>
      <c r="F41" s="55">
        <v>12455.656809230508</v>
      </c>
      <c r="G41" s="56">
        <f t="shared" si="4"/>
        <v>29945.472537714246</v>
      </c>
      <c r="H41" s="55">
        <v>99</v>
      </c>
      <c r="I41" s="55">
        <v>98</v>
      </c>
      <c r="J41" s="56">
        <f t="shared" si="5"/>
        <v>197</v>
      </c>
      <c r="K41" s="55">
        <v>158</v>
      </c>
      <c r="L41" s="55">
        <v>159</v>
      </c>
      <c r="M41" s="56">
        <f t="shared" si="6"/>
        <v>317</v>
      </c>
      <c r="N41" s="32">
        <f t="shared" si="13"/>
        <v>0.28876330287418672</v>
      </c>
      <c r="O41" s="32">
        <f t="shared" si="0"/>
        <v>0.20553889124142752</v>
      </c>
      <c r="P41" s="33">
        <f t="shared" si="1"/>
        <v>0.24714010743524895</v>
      </c>
      <c r="Q41" s="41"/>
      <c r="R41" s="57">
        <f t="shared" si="10"/>
        <v>68.053757698380309</v>
      </c>
      <c r="S41" s="57">
        <f t="shared" si="11"/>
        <v>48.465590697394973</v>
      </c>
      <c r="T41" s="57">
        <f t="shared" si="12"/>
        <v>58.259674197887641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4">
        <v>15327.316616569116</v>
      </c>
      <c r="F42" s="55">
        <v>8248.648835028871</v>
      </c>
      <c r="G42" s="56">
        <f t="shared" si="4"/>
        <v>23575.965451597986</v>
      </c>
      <c r="H42" s="55">
        <v>0</v>
      </c>
      <c r="I42" s="55">
        <v>0</v>
      </c>
      <c r="J42" s="56">
        <f t="shared" si="5"/>
        <v>0</v>
      </c>
      <c r="K42" s="55">
        <v>158</v>
      </c>
      <c r="L42" s="55">
        <v>159</v>
      </c>
      <c r="M42" s="56">
        <f t="shared" si="6"/>
        <v>317</v>
      </c>
      <c r="N42" s="32">
        <f t="shared" si="13"/>
        <v>0.39116263313008159</v>
      </c>
      <c r="O42" s="32">
        <f t="shared" si="0"/>
        <v>0.209186671612621</v>
      </c>
      <c r="P42" s="33">
        <f t="shared" si="1"/>
        <v>0.29988762404088209</v>
      </c>
      <c r="Q42" s="41"/>
      <c r="R42" s="57">
        <f t="shared" si="10"/>
        <v>97.008333016260224</v>
      </c>
      <c r="S42" s="57">
        <f t="shared" si="11"/>
        <v>51.878294559930005</v>
      </c>
      <c r="T42" s="57">
        <f t="shared" si="12"/>
        <v>74.372130762138752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4">
        <v>13435.308422323338</v>
      </c>
      <c r="F43" s="55">
        <v>7391.1918125761003</v>
      </c>
      <c r="G43" s="56">
        <f t="shared" si="4"/>
        <v>20826.500234899439</v>
      </c>
      <c r="H43" s="55">
        <v>0</v>
      </c>
      <c r="I43" s="55">
        <v>0</v>
      </c>
      <c r="J43" s="56">
        <f t="shared" si="5"/>
        <v>0</v>
      </c>
      <c r="K43" s="55">
        <v>158</v>
      </c>
      <c r="L43" s="55">
        <v>159</v>
      </c>
      <c r="M43" s="56">
        <f t="shared" si="6"/>
        <v>317</v>
      </c>
      <c r="N43" s="32">
        <f t="shared" si="13"/>
        <v>0.34287740971629588</v>
      </c>
      <c r="O43" s="32">
        <f t="shared" si="0"/>
        <v>0.18744146410468909</v>
      </c>
      <c r="P43" s="33">
        <f t="shared" si="1"/>
        <v>0.26491426980384958</v>
      </c>
      <c r="Q43" s="41"/>
      <c r="R43" s="57">
        <f t="shared" si="10"/>
        <v>85.033597609641376</v>
      </c>
      <c r="S43" s="57">
        <f t="shared" si="11"/>
        <v>46.485483097962899</v>
      </c>
      <c r="T43" s="57">
        <f t="shared" si="12"/>
        <v>65.698738911354695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4">
        <v>12889.00307994749</v>
      </c>
      <c r="F44" s="55">
        <v>7231.1495850059318</v>
      </c>
      <c r="G44" s="56">
        <f t="shared" si="4"/>
        <v>20120.152664953421</v>
      </c>
      <c r="H44" s="55">
        <v>0</v>
      </c>
      <c r="I44" s="55">
        <v>0</v>
      </c>
      <c r="J44" s="56">
        <f t="shared" si="5"/>
        <v>0</v>
      </c>
      <c r="K44" s="55">
        <v>158</v>
      </c>
      <c r="L44" s="55">
        <v>159</v>
      </c>
      <c r="M44" s="56">
        <f t="shared" si="6"/>
        <v>317</v>
      </c>
      <c r="N44" s="32">
        <f t="shared" si="13"/>
        <v>0.328935358308174</v>
      </c>
      <c r="O44" s="32">
        <f t="shared" si="0"/>
        <v>0.18338277503058256</v>
      </c>
      <c r="P44" s="33">
        <f t="shared" si="1"/>
        <v>0.25592948846231584</v>
      </c>
      <c r="Q44" s="41"/>
      <c r="R44" s="57">
        <f t="shared" si="10"/>
        <v>81.575968860427153</v>
      </c>
      <c r="S44" s="57">
        <f t="shared" si="11"/>
        <v>45.478928207584474</v>
      </c>
      <c r="T44" s="57">
        <f t="shared" si="12"/>
        <v>63.470513138654326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4">
        <v>12485.672429359194</v>
      </c>
      <c r="F45" s="55">
        <v>7104.5484285771217</v>
      </c>
      <c r="G45" s="56">
        <f t="shared" si="4"/>
        <v>19590.220857936314</v>
      </c>
      <c r="H45" s="55">
        <v>0</v>
      </c>
      <c r="I45" s="55">
        <v>0</v>
      </c>
      <c r="J45" s="56">
        <f t="shared" si="5"/>
        <v>0</v>
      </c>
      <c r="K45" s="55">
        <v>156</v>
      </c>
      <c r="L45" s="55">
        <v>159</v>
      </c>
      <c r="M45" s="56">
        <f t="shared" si="6"/>
        <v>315</v>
      </c>
      <c r="N45" s="32">
        <f t="shared" si="13"/>
        <v>0.32272726502686089</v>
      </c>
      <c r="O45" s="32">
        <f t="shared" si="0"/>
        <v>0.18017215531997163</v>
      </c>
      <c r="P45" s="33">
        <f t="shared" si="1"/>
        <v>0.25077087631766914</v>
      </c>
      <c r="Q45" s="41"/>
      <c r="R45" s="57">
        <f t="shared" si="10"/>
        <v>80.036361726661497</v>
      </c>
      <c r="S45" s="57">
        <f t="shared" si="11"/>
        <v>44.682694519352964</v>
      </c>
      <c r="T45" s="57">
        <f t="shared" si="12"/>
        <v>62.191177326781947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4">
        <v>12268.003324728705</v>
      </c>
      <c r="F46" s="55">
        <v>7114.4558311367891</v>
      </c>
      <c r="G46" s="56">
        <f t="shared" si="4"/>
        <v>19382.459155865494</v>
      </c>
      <c r="H46" s="55">
        <v>0</v>
      </c>
      <c r="I46" s="55">
        <v>0</v>
      </c>
      <c r="J46" s="56">
        <f t="shared" si="5"/>
        <v>0</v>
      </c>
      <c r="K46" s="55">
        <v>156</v>
      </c>
      <c r="L46" s="55">
        <v>159</v>
      </c>
      <c r="M46" s="56">
        <f t="shared" si="6"/>
        <v>315</v>
      </c>
      <c r="N46" s="32">
        <f t="shared" si="13"/>
        <v>0.31710099577979489</v>
      </c>
      <c r="O46" s="32">
        <f t="shared" si="0"/>
        <v>0.18042340817449759</v>
      </c>
      <c r="P46" s="33">
        <f t="shared" si="1"/>
        <v>0.24811135632188291</v>
      </c>
      <c r="Q46" s="41"/>
      <c r="R46" s="57">
        <f t="shared" si="10"/>
        <v>78.641046953389136</v>
      </c>
      <c r="S46" s="57">
        <f t="shared" si="11"/>
        <v>44.745005227275406</v>
      </c>
      <c r="T46" s="57">
        <f t="shared" si="12"/>
        <v>61.531616367826963</v>
      </c>
    </row>
    <row r="47" spans="2:20" x14ac:dyDescent="0.25">
      <c r="B47" s="52" t="str">
        <f>'Média Mensal'!B47</f>
        <v>Modivas Centro</v>
      </c>
      <c r="C47" s="52" t="s">
        <v>105</v>
      </c>
      <c r="D47" s="53">
        <v>852.51</v>
      </c>
      <c r="E47" s="54">
        <v>11999.31106542519</v>
      </c>
      <c r="F47" s="55">
        <v>7264.8047698604432</v>
      </c>
      <c r="G47" s="56">
        <f t="shared" si="4"/>
        <v>19264.115835285633</v>
      </c>
      <c r="H47" s="55">
        <v>0</v>
      </c>
      <c r="I47" s="55">
        <v>0</v>
      </c>
      <c r="J47" s="56">
        <f t="shared" si="5"/>
        <v>0</v>
      </c>
      <c r="K47" s="55">
        <v>156</v>
      </c>
      <c r="L47" s="55">
        <v>177</v>
      </c>
      <c r="M47" s="56">
        <f t="shared" si="6"/>
        <v>333</v>
      </c>
      <c r="N47" s="32">
        <f t="shared" si="13"/>
        <v>0.31015588982178427</v>
      </c>
      <c r="O47" s="32">
        <f t="shared" si="0"/>
        <v>0.16550038203618653</v>
      </c>
      <c r="P47" s="33">
        <f t="shared" si="1"/>
        <v>0.23326692622403411</v>
      </c>
      <c r="Q47" s="41"/>
      <c r="R47" s="57">
        <f t="shared" si="10"/>
        <v>76.918660675802499</v>
      </c>
      <c r="S47" s="57">
        <f t="shared" si="11"/>
        <v>41.044094744974252</v>
      </c>
      <c r="T47" s="57">
        <f t="shared" si="12"/>
        <v>57.850197703560461</v>
      </c>
    </row>
    <row r="48" spans="2:20" x14ac:dyDescent="0.25">
      <c r="B48" s="52" t="s">
        <v>105</v>
      </c>
      <c r="C48" s="52" t="str">
        <f>'Média Mensal'!C48</f>
        <v>Mindelo</v>
      </c>
      <c r="D48" s="53">
        <v>1834.12</v>
      </c>
      <c r="E48" s="54">
        <v>11307.277718913758</v>
      </c>
      <c r="F48" s="55">
        <v>6613.6985791602629</v>
      </c>
      <c r="G48" s="56">
        <f t="shared" si="4"/>
        <v>17920.97629807402</v>
      </c>
      <c r="H48" s="55">
        <v>0</v>
      </c>
      <c r="I48" s="55">
        <v>0</v>
      </c>
      <c r="J48" s="56">
        <f t="shared" ref="J48:J58" si="14">+H48+I48</f>
        <v>0</v>
      </c>
      <c r="K48" s="55">
        <v>155</v>
      </c>
      <c r="L48" s="55">
        <v>157</v>
      </c>
      <c r="M48" s="56">
        <f t="shared" ref="M48:M58" si="15">+K48+L48</f>
        <v>312</v>
      </c>
      <c r="N48" s="32">
        <f t="shared" ref="N48" si="16">+E48/(H48*216+K48*248)</f>
        <v>0.29415394690202284</v>
      </c>
      <c r="O48" s="32">
        <f t="shared" ref="O48" si="17">+F48/(I48*216+L48*248)</f>
        <v>0.16986076071399894</v>
      </c>
      <c r="P48" s="33">
        <f t="shared" ref="P48" si="18">+G48/(J48*216+M48*248)</f>
        <v>0.2316089782112544</v>
      </c>
      <c r="Q48" s="41"/>
      <c r="R48" s="57">
        <f t="shared" ref="R48" si="19">+E48/(H48+K48)</f>
        <v>72.950178831701663</v>
      </c>
      <c r="S48" s="57">
        <f t="shared" ref="S48" si="20">+F48/(I48+L48)</f>
        <v>42.125468657071735</v>
      </c>
      <c r="T48" s="57">
        <f t="shared" ref="T48" si="21">+G48/(J48+M48)</f>
        <v>57.439026596391088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4">
        <v>10733.230363657338</v>
      </c>
      <c r="F49" s="55">
        <v>6156.7366739244135</v>
      </c>
      <c r="G49" s="56">
        <f t="shared" si="4"/>
        <v>16889.967037581751</v>
      </c>
      <c r="H49" s="55">
        <v>0</v>
      </c>
      <c r="I49" s="55">
        <v>0</v>
      </c>
      <c r="J49" s="56">
        <f t="shared" si="14"/>
        <v>0</v>
      </c>
      <c r="K49" s="55">
        <v>156</v>
      </c>
      <c r="L49" s="55">
        <v>159</v>
      </c>
      <c r="M49" s="56">
        <f t="shared" si="15"/>
        <v>315</v>
      </c>
      <c r="N49" s="32">
        <f t="shared" si="13"/>
        <v>0.27743047879594029</v>
      </c>
      <c r="O49" s="32">
        <f t="shared" si="0"/>
        <v>0.15613554153794923</v>
      </c>
      <c r="P49" s="33">
        <f t="shared" si="1"/>
        <v>0.21620541522762099</v>
      </c>
      <c r="Q49" s="41"/>
      <c r="R49" s="57">
        <f t="shared" si="10"/>
        <v>68.802758741393191</v>
      </c>
      <c r="S49" s="57">
        <f t="shared" si="11"/>
        <v>38.721614301411407</v>
      </c>
      <c r="T49" s="57">
        <f t="shared" si="12"/>
        <v>53.618942976450008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4">
        <v>10807.191804437738</v>
      </c>
      <c r="F50" s="55">
        <v>5948.1090570302167</v>
      </c>
      <c r="G50" s="56">
        <f t="shared" si="4"/>
        <v>16755.300861467957</v>
      </c>
      <c r="H50" s="55">
        <v>0</v>
      </c>
      <c r="I50" s="55">
        <v>0</v>
      </c>
      <c r="J50" s="56">
        <f t="shared" si="14"/>
        <v>0</v>
      </c>
      <c r="K50" s="55">
        <v>156</v>
      </c>
      <c r="L50" s="55">
        <v>159</v>
      </c>
      <c r="M50" s="56">
        <f t="shared" si="15"/>
        <v>315</v>
      </c>
      <c r="N50" s="32">
        <f t="shared" si="13"/>
        <v>0.27934221992446595</v>
      </c>
      <c r="O50" s="32">
        <f t="shared" si="0"/>
        <v>0.15084472147063849</v>
      </c>
      <c r="P50" s="33">
        <f t="shared" si="1"/>
        <v>0.21448157784777211</v>
      </c>
      <c r="Q50" s="41"/>
      <c r="R50" s="57">
        <f t="shared" si="10"/>
        <v>69.276870541267556</v>
      </c>
      <c r="S50" s="57">
        <f t="shared" si="11"/>
        <v>37.409490924718341</v>
      </c>
      <c r="T50" s="57">
        <f t="shared" si="12"/>
        <v>53.19143130624748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4">
        <v>9869.2758941920056</v>
      </c>
      <c r="F51" s="55">
        <v>5459.783210168287</v>
      </c>
      <c r="G51" s="56">
        <f t="shared" si="4"/>
        <v>15329.059104360293</v>
      </c>
      <c r="H51" s="55">
        <v>0</v>
      </c>
      <c r="I51" s="55">
        <v>0</v>
      </c>
      <c r="J51" s="56">
        <f t="shared" si="14"/>
        <v>0</v>
      </c>
      <c r="K51" s="55">
        <v>158</v>
      </c>
      <c r="L51" s="55">
        <v>157</v>
      </c>
      <c r="M51" s="56">
        <f t="shared" si="15"/>
        <v>315</v>
      </c>
      <c r="N51" s="32">
        <f t="shared" si="13"/>
        <v>0.25187004629930598</v>
      </c>
      <c r="O51" s="32">
        <f t="shared" si="0"/>
        <v>0.14022455337395437</v>
      </c>
      <c r="P51" s="33">
        <f t="shared" si="1"/>
        <v>0.19622451490476564</v>
      </c>
      <c r="Q51" s="41"/>
      <c r="R51" s="57">
        <f t="shared" si="10"/>
        <v>62.463771482227884</v>
      </c>
      <c r="S51" s="57">
        <f t="shared" si="11"/>
        <v>34.775689236740682</v>
      </c>
      <c r="T51" s="57">
        <f t="shared" si="12"/>
        <v>48.663679696381884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4">
        <v>9781.9686632031226</v>
      </c>
      <c r="F52" s="55">
        <v>5478.7646685712125</v>
      </c>
      <c r="G52" s="56">
        <f t="shared" si="4"/>
        <v>15260.733331774336</v>
      </c>
      <c r="H52" s="55">
        <v>0</v>
      </c>
      <c r="I52" s="55">
        <v>0</v>
      </c>
      <c r="J52" s="56">
        <f t="shared" si="14"/>
        <v>0</v>
      </c>
      <c r="K52" s="55">
        <v>158</v>
      </c>
      <c r="L52" s="55">
        <v>157</v>
      </c>
      <c r="M52" s="56">
        <f t="shared" si="15"/>
        <v>315</v>
      </c>
      <c r="N52" s="32">
        <f t="shared" si="13"/>
        <v>0.24964191157623322</v>
      </c>
      <c r="O52" s="32">
        <f t="shared" si="0"/>
        <v>0.14071205744224399</v>
      </c>
      <c r="P52" s="33">
        <f t="shared" si="1"/>
        <v>0.19534988903961004</v>
      </c>
      <c r="Q52" s="41"/>
      <c r="R52" s="57">
        <f t="shared" si="10"/>
        <v>61.911194070905836</v>
      </c>
      <c r="S52" s="57">
        <f t="shared" si="11"/>
        <v>34.896590245676514</v>
      </c>
      <c r="T52" s="57">
        <f t="shared" si="12"/>
        <v>48.446772481823288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4">
        <v>9561.3699035505197</v>
      </c>
      <c r="F53" s="55">
        <v>5424.8547311146785</v>
      </c>
      <c r="G53" s="56">
        <f t="shared" si="4"/>
        <v>14986.224634665199</v>
      </c>
      <c r="H53" s="55">
        <v>0</v>
      </c>
      <c r="I53" s="55">
        <v>0</v>
      </c>
      <c r="J53" s="56">
        <f t="shared" si="14"/>
        <v>0</v>
      </c>
      <c r="K53" s="55">
        <v>158</v>
      </c>
      <c r="L53" s="55">
        <v>171</v>
      </c>
      <c r="M53" s="56">
        <f t="shared" si="15"/>
        <v>329</v>
      </c>
      <c r="N53" s="32">
        <f t="shared" si="13"/>
        <v>0.24401209431274296</v>
      </c>
      <c r="O53" s="32">
        <f t="shared" si="0"/>
        <v>0.12792055110155345</v>
      </c>
      <c r="P53" s="33">
        <f t="shared" si="1"/>
        <v>0.18367272078960192</v>
      </c>
      <c r="Q53" s="41"/>
      <c r="R53" s="57">
        <f t="shared" si="10"/>
        <v>60.514999389560252</v>
      </c>
      <c r="S53" s="57">
        <f t="shared" si="11"/>
        <v>31.724296673185254</v>
      </c>
      <c r="T53" s="57">
        <f t="shared" si="12"/>
        <v>45.550834755821271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4">
        <v>9435.6753903166573</v>
      </c>
      <c r="F54" s="55">
        <v>5109.2191929844512</v>
      </c>
      <c r="G54" s="56">
        <f t="shared" si="4"/>
        <v>14544.894583301109</v>
      </c>
      <c r="H54" s="55">
        <v>0</v>
      </c>
      <c r="I54" s="55">
        <v>0</v>
      </c>
      <c r="J54" s="56">
        <f t="shared" si="14"/>
        <v>0</v>
      </c>
      <c r="K54" s="55">
        <v>156</v>
      </c>
      <c r="L54" s="55">
        <v>157</v>
      </c>
      <c r="M54" s="56">
        <f t="shared" si="15"/>
        <v>313</v>
      </c>
      <c r="N54" s="32">
        <f t="shared" si="13"/>
        <v>0.24389152683820972</v>
      </c>
      <c r="O54" s="32">
        <f t="shared" si="0"/>
        <v>0.13122095728848499</v>
      </c>
      <c r="P54" s="33">
        <f t="shared" si="1"/>
        <v>0.18737625712796441</v>
      </c>
      <c r="Q54" s="41"/>
      <c r="R54" s="57">
        <f t="shared" si="10"/>
        <v>60.485098655876008</v>
      </c>
      <c r="S54" s="57">
        <f t="shared" si="11"/>
        <v>32.542797407544278</v>
      </c>
      <c r="T54" s="57">
        <f t="shared" si="12"/>
        <v>46.469311767735171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4">
        <v>7200.2467595538019</v>
      </c>
      <c r="F55" s="55">
        <v>2921.3888392159747</v>
      </c>
      <c r="G55" s="56">
        <f t="shared" si="4"/>
        <v>10121.635598769777</v>
      </c>
      <c r="H55" s="55">
        <v>0</v>
      </c>
      <c r="I55" s="55">
        <v>0</v>
      </c>
      <c r="J55" s="56">
        <f t="shared" si="14"/>
        <v>0</v>
      </c>
      <c r="K55" s="55">
        <v>152</v>
      </c>
      <c r="L55" s="55">
        <v>157</v>
      </c>
      <c r="M55" s="56">
        <f t="shared" si="15"/>
        <v>309</v>
      </c>
      <c r="N55" s="32">
        <f t="shared" si="13"/>
        <v>0.1910082438336641</v>
      </c>
      <c r="O55" s="32">
        <f t="shared" si="0"/>
        <v>7.5030533162522464E-2</v>
      </c>
      <c r="P55" s="33">
        <f t="shared" si="1"/>
        <v>0.13208105750560833</v>
      </c>
      <c r="Q55" s="41"/>
      <c r="R55" s="57">
        <f t="shared" si="10"/>
        <v>47.370044470748695</v>
      </c>
      <c r="S55" s="57">
        <f t="shared" si="11"/>
        <v>18.607572224305571</v>
      </c>
      <c r="T55" s="57">
        <f t="shared" si="12"/>
        <v>32.756102261390865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4">
        <v>6895.1074718438867</v>
      </c>
      <c r="F56" s="55">
        <v>2536.4951015450051</v>
      </c>
      <c r="G56" s="56">
        <f t="shared" si="4"/>
        <v>9431.6025733888928</v>
      </c>
      <c r="H56" s="55">
        <v>0</v>
      </c>
      <c r="I56" s="55">
        <v>0</v>
      </c>
      <c r="J56" s="56">
        <f t="shared" si="14"/>
        <v>0</v>
      </c>
      <c r="K56" s="55">
        <v>122</v>
      </c>
      <c r="L56" s="55">
        <v>157</v>
      </c>
      <c r="M56" s="56">
        <f t="shared" si="15"/>
        <v>279</v>
      </c>
      <c r="N56" s="32">
        <f t="shared" si="13"/>
        <v>0.227892235320065</v>
      </c>
      <c r="O56" s="32">
        <f t="shared" si="0"/>
        <v>6.5145240947837607E-2</v>
      </c>
      <c r="P56" s="33">
        <f t="shared" si="1"/>
        <v>0.13631059332565748</v>
      </c>
      <c r="Q56" s="41"/>
      <c r="R56" s="57">
        <f t="shared" si="10"/>
        <v>56.517274359376124</v>
      </c>
      <c r="S56" s="57">
        <f t="shared" si="11"/>
        <v>16.156019755063728</v>
      </c>
      <c r="T56" s="57">
        <f t="shared" si="12"/>
        <v>33.805027144763059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4">
        <v>5047.9806879696398</v>
      </c>
      <c r="F57" s="55">
        <v>1999.3295717044989</v>
      </c>
      <c r="G57" s="56">
        <f t="shared" si="4"/>
        <v>7047.3102596741392</v>
      </c>
      <c r="H57" s="55">
        <v>0</v>
      </c>
      <c r="I57" s="55">
        <v>0</v>
      </c>
      <c r="J57" s="56">
        <f t="shared" si="14"/>
        <v>0</v>
      </c>
      <c r="K57" s="55">
        <v>129</v>
      </c>
      <c r="L57" s="55">
        <v>157</v>
      </c>
      <c r="M57" s="56">
        <f t="shared" si="15"/>
        <v>286</v>
      </c>
      <c r="N57" s="32">
        <f t="shared" si="13"/>
        <v>0.15778884370997873</v>
      </c>
      <c r="O57" s="32">
        <f t="shared" si="0"/>
        <v>5.1349126045420662E-2</v>
      </c>
      <c r="P57" s="33">
        <f t="shared" si="1"/>
        <v>9.9358649047966097E-2</v>
      </c>
      <c r="Q57" s="41"/>
      <c r="R57" s="57">
        <f t="shared" si="10"/>
        <v>39.131633240074727</v>
      </c>
      <c r="S57" s="57">
        <f t="shared" si="11"/>
        <v>12.734583259264324</v>
      </c>
      <c r="T57" s="57">
        <f t="shared" si="12"/>
        <v>24.640944963895592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6">
        <v>4780.949232535655</v>
      </c>
      <c r="F58" s="60">
        <v>1894.0000000000002</v>
      </c>
      <c r="G58" s="61">
        <f t="shared" si="4"/>
        <v>6674.949232535655</v>
      </c>
      <c r="H58" s="55">
        <v>0</v>
      </c>
      <c r="I58" s="55">
        <v>0</v>
      </c>
      <c r="J58" s="56">
        <f t="shared" si="14"/>
        <v>0</v>
      </c>
      <c r="K58" s="55">
        <v>157</v>
      </c>
      <c r="L58" s="55">
        <v>157</v>
      </c>
      <c r="M58" s="56">
        <f t="shared" si="15"/>
        <v>314</v>
      </c>
      <c r="N58" s="34">
        <f t="shared" si="13"/>
        <v>0.12278994330531269</v>
      </c>
      <c r="O58" s="34">
        <f t="shared" si="0"/>
        <v>4.8643928498048085E-2</v>
      </c>
      <c r="P58" s="35">
        <f t="shared" si="1"/>
        <v>8.5716935901680391E-2</v>
      </c>
      <c r="Q58" s="41"/>
      <c r="R58" s="57">
        <f t="shared" si="10"/>
        <v>30.451905939717548</v>
      </c>
      <c r="S58" s="57">
        <f t="shared" si="11"/>
        <v>12.063694267515926</v>
      </c>
      <c r="T58" s="57">
        <f t="shared" si="12"/>
        <v>21.257800103616734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65">
        <v>16438.93517337399</v>
      </c>
      <c r="F59" s="63">
        <v>11337.177609484261</v>
      </c>
      <c r="G59" s="64">
        <f t="shared" si="4"/>
        <v>27776.11278285825</v>
      </c>
      <c r="H59" s="65">
        <v>156</v>
      </c>
      <c r="I59" s="63">
        <v>90</v>
      </c>
      <c r="J59" s="64">
        <f t="shared" si="5"/>
        <v>246</v>
      </c>
      <c r="K59" s="65">
        <v>81</v>
      </c>
      <c r="L59" s="63">
        <v>133</v>
      </c>
      <c r="M59" s="64">
        <f t="shared" si="6"/>
        <v>214</v>
      </c>
      <c r="N59" s="30">
        <f t="shared" si="13"/>
        <v>0.30564731469161815</v>
      </c>
      <c r="O59" s="30">
        <f t="shared" si="0"/>
        <v>0.21625930126438769</v>
      </c>
      <c r="P59" s="31">
        <f t="shared" si="1"/>
        <v>0.26152561749452252</v>
      </c>
      <c r="Q59" s="41"/>
      <c r="R59" s="57">
        <f t="shared" si="10"/>
        <v>69.36259566824468</v>
      </c>
      <c r="S59" s="57">
        <f t="shared" si="11"/>
        <v>50.839361477507893</v>
      </c>
      <c r="T59" s="57">
        <f t="shared" si="12"/>
        <v>60.382853875778807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15855.947458464394</v>
      </c>
      <c r="F60" s="55">
        <v>11507.541949470327</v>
      </c>
      <c r="G60" s="56">
        <f t="shared" si="4"/>
        <v>27363.489407934721</v>
      </c>
      <c r="H60" s="54">
        <v>154</v>
      </c>
      <c r="I60" s="55">
        <v>90</v>
      </c>
      <c r="J60" s="56">
        <f t="shared" ref="J60:J84" si="22">+H60+I60</f>
        <v>244</v>
      </c>
      <c r="K60" s="54">
        <v>80</v>
      </c>
      <c r="L60" s="55">
        <v>133</v>
      </c>
      <c r="M60" s="56">
        <f t="shared" ref="M60:M84" si="23">+K60+L60</f>
        <v>213</v>
      </c>
      <c r="N60" s="32">
        <f t="shared" si="13"/>
        <v>0.29858292140826292</v>
      </c>
      <c r="O60" s="32">
        <f t="shared" si="0"/>
        <v>0.219509040696443</v>
      </c>
      <c r="P60" s="33">
        <f t="shared" si="1"/>
        <v>0.25930074869167163</v>
      </c>
      <c r="Q60" s="41"/>
      <c r="R60" s="57">
        <f t="shared" si="10"/>
        <v>67.760459224206812</v>
      </c>
      <c r="S60" s="57">
        <f t="shared" si="11"/>
        <v>51.60332712766963</v>
      </c>
      <c r="T60" s="57">
        <f t="shared" si="12"/>
        <v>59.87634443749392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15096.431155041129</v>
      </c>
      <c r="F61" s="55">
        <v>11298.058604506525</v>
      </c>
      <c r="G61" s="56">
        <f t="shared" si="4"/>
        <v>26394.489759547654</v>
      </c>
      <c r="H61" s="54">
        <v>154</v>
      </c>
      <c r="I61" s="55">
        <v>90</v>
      </c>
      <c r="J61" s="56">
        <f t="shared" si="22"/>
        <v>244</v>
      </c>
      <c r="K61" s="54">
        <v>80</v>
      </c>
      <c r="L61" s="55">
        <v>133</v>
      </c>
      <c r="M61" s="56">
        <f t="shared" si="23"/>
        <v>213</v>
      </c>
      <c r="N61" s="32">
        <f t="shared" si="13"/>
        <v>0.28428049026516139</v>
      </c>
      <c r="O61" s="32">
        <f t="shared" si="0"/>
        <v>0.21551309714074707</v>
      </c>
      <c r="P61" s="33">
        <f t="shared" si="1"/>
        <v>0.25011835493468704</v>
      </c>
      <c r="Q61" s="41"/>
      <c r="R61" s="57">
        <f t="shared" si="10"/>
        <v>64.514663055731319</v>
      </c>
      <c r="S61" s="57">
        <f t="shared" si="11"/>
        <v>50.663939930522531</v>
      </c>
      <c r="T61" s="57">
        <f t="shared" si="12"/>
        <v>57.755995097478454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14436.278991837333</v>
      </c>
      <c r="F62" s="55">
        <v>11278.219446459221</v>
      </c>
      <c r="G62" s="56">
        <f t="shared" si="4"/>
        <v>25714.498438296556</v>
      </c>
      <c r="H62" s="54">
        <v>154</v>
      </c>
      <c r="I62" s="55">
        <v>90</v>
      </c>
      <c r="J62" s="56">
        <f t="shared" si="22"/>
        <v>244</v>
      </c>
      <c r="K62" s="54">
        <v>80</v>
      </c>
      <c r="L62" s="55">
        <v>133</v>
      </c>
      <c r="M62" s="56">
        <f t="shared" si="23"/>
        <v>213</v>
      </c>
      <c r="N62" s="32">
        <f t="shared" si="13"/>
        <v>0.27184918258205282</v>
      </c>
      <c r="O62" s="32">
        <f t="shared" si="0"/>
        <v>0.21513466058406877</v>
      </c>
      <c r="P62" s="33">
        <f t="shared" si="1"/>
        <v>0.2436746497450587</v>
      </c>
      <c r="Q62" s="41"/>
      <c r="R62" s="57">
        <f t="shared" si="10"/>
        <v>61.693499965116807</v>
      </c>
      <c r="S62" s="57">
        <f t="shared" si="11"/>
        <v>50.574975096229693</v>
      </c>
      <c r="T62" s="57">
        <f t="shared" si="12"/>
        <v>56.268049099117192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13884.042870007015</v>
      </c>
      <c r="F63" s="55">
        <v>11049.946470622639</v>
      </c>
      <c r="G63" s="56">
        <f t="shared" si="4"/>
        <v>24933.989340629654</v>
      </c>
      <c r="H63" s="54">
        <v>150</v>
      </c>
      <c r="I63" s="55">
        <v>90</v>
      </c>
      <c r="J63" s="56">
        <f t="shared" si="22"/>
        <v>240</v>
      </c>
      <c r="K63" s="54">
        <v>83</v>
      </c>
      <c r="L63" s="55">
        <v>133</v>
      </c>
      <c r="M63" s="56">
        <f t="shared" si="23"/>
        <v>216</v>
      </c>
      <c r="N63" s="32">
        <f t="shared" si="13"/>
        <v>0.26204218009223568</v>
      </c>
      <c r="O63" s="32">
        <f t="shared" si="0"/>
        <v>0.2107803004467923</v>
      </c>
      <c r="P63" s="33">
        <f t="shared" si="1"/>
        <v>0.23654740950050901</v>
      </c>
      <c r="Q63" s="41"/>
      <c r="R63" s="57">
        <f t="shared" si="10"/>
        <v>59.588166824064444</v>
      </c>
      <c r="S63" s="57">
        <f t="shared" si="11"/>
        <v>49.551329464675511</v>
      </c>
      <c r="T63" s="57">
        <f t="shared" si="12"/>
        <v>54.679801185591344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12972.812332756239</v>
      </c>
      <c r="F64" s="55">
        <v>10970.207272087147</v>
      </c>
      <c r="G64" s="56">
        <f t="shared" si="4"/>
        <v>23943.019604843386</v>
      </c>
      <c r="H64" s="54">
        <v>136</v>
      </c>
      <c r="I64" s="55">
        <v>83</v>
      </c>
      <c r="J64" s="56">
        <f t="shared" si="22"/>
        <v>219</v>
      </c>
      <c r="K64" s="54">
        <v>101</v>
      </c>
      <c r="L64" s="55">
        <v>145</v>
      </c>
      <c r="M64" s="56">
        <f t="shared" si="23"/>
        <v>246</v>
      </c>
      <c r="N64" s="3">
        <f t="shared" si="13"/>
        <v>0.23836565362259737</v>
      </c>
      <c r="O64" s="3">
        <f t="shared" si="0"/>
        <v>0.20357421452061958</v>
      </c>
      <c r="P64" s="4">
        <f t="shared" si="1"/>
        <v>0.22105601969166286</v>
      </c>
      <c r="Q64" s="41"/>
      <c r="R64" s="57">
        <f t="shared" si="10"/>
        <v>54.73760477956219</v>
      </c>
      <c r="S64" s="57">
        <f t="shared" si="11"/>
        <v>48.114944175820824</v>
      </c>
      <c r="T64" s="57">
        <f t="shared" si="12"/>
        <v>51.490364741598682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10896.280935340144</v>
      </c>
      <c r="F65" s="55">
        <v>10205.899652161901</v>
      </c>
      <c r="G65" s="56">
        <f t="shared" si="4"/>
        <v>21102.180587502044</v>
      </c>
      <c r="H65" s="54">
        <v>124</v>
      </c>
      <c r="I65" s="55">
        <v>83</v>
      </c>
      <c r="J65" s="56">
        <f t="shared" si="22"/>
        <v>207</v>
      </c>
      <c r="K65" s="54">
        <v>105</v>
      </c>
      <c r="L65" s="55">
        <v>145</v>
      </c>
      <c r="M65" s="56">
        <f t="shared" si="23"/>
        <v>250</v>
      </c>
      <c r="N65" s="3">
        <f t="shared" si="13"/>
        <v>0.20627519565614388</v>
      </c>
      <c r="O65" s="3">
        <f t="shared" si="0"/>
        <v>0.18939095257129418</v>
      </c>
      <c r="P65" s="4">
        <f t="shared" si="1"/>
        <v>0.19774889972544835</v>
      </c>
      <c r="Q65" s="41"/>
      <c r="R65" s="57">
        <f t="shared" si="10"/>
        <v>47.582012818079235</v>
      </c>
      <c r="S65" s="57">
        <f t="shared" si="11"/>
        <v>44.762717772639917</v>
      </c>
      <c r="T65" s="57">
        <f t="shared" si="12"/>
        <v>46.175449863242982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4887.7506672507043</v>
      </c>
      <c r="F66" s="55">
        <v>5245.6183792615693</v>
      </c>
      <c r="G66" s="56">
        <f t="shared" si="4"/>
        <v>10133.369046512275</v>
      </c>
      <c r="H66" s="54">
        <v>80</v>
      </c>
      <c r="I66" s="55">
        <v>37</v>
      </c>
      <c r="J66" s="56">
        <f t="shared" si="22"/>
        <v>117</v>
      </c>
      <c r="K66" s="54">
        <v>40</v>
      </c>
      <c r="L66" s="55">
        <v>80</v>
      </c>
      <c r="M66" s="56">
        <f t="shared" si="23"/>
        <v>120</v>
      </c>
      <c r="N66" s="3">
        <f t="shared" si="13"/>
        <v>0.17969671570774648</v>
      </c>
      <c r="O66" s="3">
        <f t="shared" si="0"/>
        <v>0.1884743597032757</v>
      </c>
      <c r="P66" s="4">
        <f t="shared" si="1"/>
        <v>0.18413593993517</v>
      </c>
      <c r="Q66" s="41"/>
      <c r="R66" s="57">
        <f t="shared" si="10"/>
        <v>40.731255560422532</v>
      </c>
      <c r="S66" s="57">
        <f t="shared" si="11"/>
        <v>44.834345121893755</v>
      </c>
      <c r="T66" s="57">
        <f t="shared" si="12"/>
        <v>42.756831419883014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4812.4722940033098</v>
      </c>
      <c r="F67" s="55">
        <v>4216.1956000250975</v>
      </c>
      <c r="G67" s="56">
        <f t="shared" si="4"/>
        <v>9028.6678940284073</v>
      </c>
      <c r="H67" s="54">
        <v>108</v>
      </c>
      <c r="I67" s="55">
        <v>37</v>
      </c>
      <c r="J67" s="56">
        <f t="shared" si="22"/>
        <v>145</v>
      </c>
      <c r="K67" s="54">
        <v>40</v>
      </c>
      <c r="L67" s="55">
        <v>80</v>
      </c>
      <c r="M67" s="56">
        <f t="shared" si="23"/>
        <v>120</v>
      </c>
      <c r="N67" s="3">
        <f t="shared" si="13"/>
        <v>0.14474471529124489</v>
      </c>
      <c r="O67" s="3">
        <f t="shared" si="0"/>
        <v>0.15148733831650968</v>
      </c>
      <c r="P67" s="4">
        <f t="shared" si="1"/>
        <v>0.14781709060295362</v>
      </c>
      <c r="Q67" s="41"/>
      <c r="R67" s="57">
        <f t="shared" si="10"/>
        <v>32.516704689211551</v>
      </c>
      <c r="S67" s="57">
        <f t="shared" si="11"/>
        <v>36.035859829274337</v>
      </c>
      <c r="T67" s="57">
        <f t="shared" si="12"/>
        <v>34.070444883126065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4667.0479225381732</v>
      </c>
      <c r="F68" s="55">
        <v>3194.46049840352</v>
      </c>
      <c r="G68" s="56">
        <f t="shared" si="4"/>
        <v>7861.5084209416927</v>
      </c>
      <c r="H68" s="54">
        <v>111</v>
      </c>
      <c r="I68" s="55">
        <v>72</v>
      </c>
      <c r="J68" s="56">
        <f t="shared" si="22"/>
        <v>183</v>
      </c>
      <c r="K68" s="54">
        <v>40</v>
      </c>
      <c r="L68" s="55">
        <v>40</v>
      </c>
      <c r="M68" s="56">
        <f t="shared" si="23"/>
        <v>80</v>
      </c>
      <c r="N68" s="3">
        <f t="shared" si="13"/>
        <v>0.13768727644967468</v>
      </c>
      <c r="O68" s="3">
        <f t="shared" si="0"/>
        <v>0.12541066655164573</v>
      </c>
      <c r="P68" s="4">
        <f t="shared" si="1"/>
        <v>0.13241996396950703</v>
      </c>
      <c r="Q68" s="41"/>
      <c r="R68" s="57">
        <f t="shared" si="10"/>
        <v>30.907602136014393</v>
      </c>
      <c r="S68" s="57">
        <f t="shared" si="11"/>
        <v>28.521968735745713</v>
      </c>
      <c r="T68" s="57">
        <f t="shared" si="12"/>
        <v>29.891666999778298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59">
        <v>702.48</v>
      </c>
      <c r="E69" s="66">
        <v>2618.0882030576508</v>
      </c>
      <c r="F69" s="60">
        <v>2201.0000000000009</v>
      </c>
      <c r="G69" s="61">
        <f t="shared" si="4"/>
        <v>4819.0882030576522</v>
      </c>
      <c r="H69" s="66">
        <v>93</v>
      </c>
      <c r="I69" s="60">
        <v>76</v>
      </c>
      <c r="J69" s="61">
        <f t="shared" si="22"/>
        <v>169</v>
      </c>
      <c r="K69" s="66">
        <v>40</v>
      </c>
      <c r="L69" s="60">
        <v>40</v>
      </c>
      <c r="M69" s="61">
        <f t="shared" si="23"/>
        <v>80</v>
      </c>
      <c r="N69" s="6">
        <f t="shared" si="13"/>
        <v>8.7246341077634321E-2</v>
      </c>
      <c r="O69" s="6">
        <f t="shared" si="0"/>
        <v>8.3573815309842078E-2</v>
      </c>
      <c r="P69" s="7">
        <f t="shared" si="1"/>
        <v>8.5529749450831541E-2</v>
      </c>
      <c r="Q69" s="41"/>
      <c r="R69" s="57">
        <f t="shared" si="10"/>
        <v>19.684873707200381</v>
      </c>
      <c r="S69" s="57">
        <f t="shared" si="11"/>
        <v>18.974137931034491</v>
      </c>
      <c r="T69" s="57">
        <f t="shared" si="12"/>
        <v>19.35376788376567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65">
        <v>6553.9999999999991</v>
      </c>
      <c r="F70" s="63">
        <v>16954.490715987162</v>
      </c>
      <c r="G70" s="64">
        <f t="shared" si="4"/>
        <v>23508.490715987162</v>
      </c>
      <c r="H70" s="65">
        <v>400</v>
      </c>
      <c r="I70" s="63">
        <v>398</v>
      </c>
      <c r="J70" s="64">
        <f t="shared" si="22"/>
        <v>798</v>
      </c>
      <c r="K70" s="65">
        <v>0</v>
      </c>
      <c r="L70" s="63">
        <v>0</v>
      </c>
      <c r="M70" s="64">
        <f t="shared" si="23"/>
        <v>0</v>
      </c>
      <c r="N70" s="15">
        <f t="shared" si="13"/>
        <v>7.5856481481481469E-2</v>
      </c>
      <c r="O70" s="15">
        <f t="shared" si="0"/>
        <v>0.19721862455782571</v>
      </c>
      <c r="P70" s="16">
        <f t="shared" si="1"/>
        <v>0.13638547013359303</v>
      </c>
      <c r="Q70" s="41"/>
      <c r="R70" s="57">
        <f t="shared" si="10"/>
        <v>16.384999999999998</v>
      </c>
      <c r="S70" s="57">
        <f t="shared" si="11"/>
        <v>42.599222904490354</v>
      </c>
      <c r="T70" s="57">
        <f t="shared" si="12"/>
        <v>29.459261548856091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4">
        <v>9796.6337945839041</v>
      </c>
      <c r="F71" s="55">
        <v>24915.626984678427</v>
      </c>
      <c r="G71" s="56">
        <f t="shared" ref="G71:G84" si="24">+E71+F71</f>
        <v>34712.260779262331</v>
      </c>
      <c r="H71" s="54">
        <v>400</v>
      </c>
      <c r="I71" s="55">
        <v>390</v>
      </c>
      <c r="J71" s="56">
        <f t="shared" si="22"/>
        <v>790</v>
      </c>
      <c r="K71" s="54">
        <v>0</v>
      </c>
      <c r="L71" s="55">
        <v>0</v>
      </c>
      <c r="M71" s="56">
        <f t="shared" si="23"/>
        <v>0</v>
      </c>
      <c r="N71" s="3">
        <f t="shared" si="13"/>
        <v>0.11338696521509148</v>
      </c>
      <c r="O71" s="3">
        <f t="shared" si="0"/>
        <v>0.29576955110017128</v>
      </c>
      <c r="P71" s="4">
        <f t="shared" si="1"/>
        <v>0.20342393799380176</v>
      </c>
      <c r="Q71" s="41"/>
      <c r="R71" s="57">
        <f t="shared" ref="R71:R86" si="25">+E71/(H71+K71)</f>
        <v>24.491584486459761</v>
      </c>
      <c r="S71" s="57">
        <f t="shared" ref="S71:S86" si="26">+F71/(I71+L71)</f>
        <v>63.886223037636995</v>
      </c>
      <c r="T71" s="57">
        <f t="shared" ref="T71:T86" si="27">+G71/(J71+M71)</f>
        <v>43.939570606661178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4">
        <v>18228.772685509168</v>
      </c>
      <c r="F72" s="55">
        <v>37535.804461383093</v>
      </c>
      <c r="G72" s="56">
        <f t="shared" si="24"/>
        <v>55764.577146892261</v>
      </c>
      <c r="H72" s="54">
        <v>402</v>
      </c>
      <c r="I72" s="55">
        <v>398</v>
      </c>
      <c r="J72" s="56">
        <f t="shared" si="22"/>
        <v>800</v>
      </c>
      <c r="K72" s="54">
        <v>0</v>
      </c>
      <c r="L72" s="55">
        <v>0</v>
      </c>
      <c r="M72" s="56">
        <f t="shared" si="23"/>
        <v>0</v>
      </c>
      <c r="N72" s="3">
        <f t="shared" si="13"/>
        <v>0.20993150780252864</v>
      </c>
      <c r="O72" s="3">
        <f t="shared" si="0"/>
        <v>0.43662530780503317</v>
      </c>
      <c r="P72" s="4">
        <f t="shared" si="1"/>
        <v>0.32271167330377465</v>
      </c>
      <c r="Q72" s="41"/>
      <c r="R72" s="57">
        <f t="shared" si="25"/>
        <v>45.345205685346187</v>
      </c>
      <c r="S72" s="57">
        <f t="shared" si="26"/>
        <v>94.311066485887167</v>
      </c>
      <c r="T72" s="57">
        <f t="shared" si="27"/>
        <v>69.705721433615324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4">
        <v>21835.07149887639</v>
      </c>
      <c r="F73" s="55">
        <v>42128.229208494333</v>
      </c>
      <c r="G73" s="56">
        <f t="shared" si="24"/>
        <v>63963.300707370727</v>
      </c>
      <c r="H73" s="54">
        <v>400</v>
      </c>
      <c r="I73" s="55">
        <v>400</v>
      </c>
      <c r="J73" s="56">
        <f t="shared" si="22"/>
        <v>800</v>
      </c>
      <c r="K73" s="54">
        <v>0</v>
      </c>
      <c r="L73" s="55">
        <v>0</v>
      </c>
      <c r="M73" s="56">
        <f t="shared" si="23"/>
        <v>0</v>
      </c>
      <c r="N73" s="3">
        <f t="shared" ref="N73" si="28">+E73/(H73*216+K73*248)</f>
        <v>0.25272073494069897</v>
      </c>
      <c r="O73" s="3">
        <f t="shared" ref="O73" si="29">+F73/(I73*216+L73*248)</f>
        <v>0.48759524546868444</v>
      </c>
      <c r="P73" s="4">
        <f t="shared" ref="P73" si="30">+G73/(J73*216+M73*248)</f>
        <v>0.3701579902046917</v>
      </c>
      <c r="Q73" s="41"/>
      <c r="R73" s="57">
        <f t="shared" si="25"/>
        <v>54.587678747190978</v>
      </c>
      <c r="S73" s="57">
        <f t="shared" si="26"/>
        <v>105.32057302123583</v>
      </c>
      <c r="T73" s="57">
        <f t="shared" si="27"/>
        <v>79.954125884213411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4">
        <v>23299.77511020346</v>
      </c>
      <c r="F74" s="55">
        <v>48468.882064657155</v>
      </c>
      <c r="G74" s="56">
        <f t="shared" si="24"/>
        <v>71768.657174860622</v>
      </c>
      <c r="H74" s="54">
        <v>400</v>
      </c>
      <c r="I74" s="55">
        <v>400</v>
      </c>
      <c r="J74" s="56">
        <f t="shared" si="22"/>
        <v>800</v>
      </c>
      <c r="K74" s="54">
        <v>0</v>
      </c>
      <c r="L74" s="55">
        <v>0</v>
      </c>
      <c r="M74" s="56">
        <f t="shared" si="23"/>
        <v>0</v>
      </c>
      <c r="N74" s="3">
        <f t="shared" si="13"/>
        <v>0.26967332303476227</v>
      </c>
      <c r="O74" s="3">
        <f t="shared" si="0"/>
        <v>0.56098243130390224</v>
      </c>
      <c r="P74" s="4">
        <f t="shared" si="1"/>
        <v>0.41532787716933228</v>
      </c>
      <c r="Q74" s="41"/>
      <c r="R74" s="57">
        <f t="shared" si="25"/>
        <v>58.249437775508653</v>
      </c>
      <c r="S74" s="57">
        <f t="shared" si="26"/>
        <v>121.17220516164289</v>
      </c>
      <c r="T74" s="57">
        <f t="shared" si="27"/>
        <v>89.710821468575773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4">
        <v>24429.371614132491</v>
      </c>
      <c r="F75" s="55">
        <v>50212.485503642427</v>
      </c>
      <c r="G75" s="56">
        <f t="shared" si="24"/>
        <v>74641.857117774925</v>
      </c>
      <c r="H75" s="54">
        <v>404</v>
      </c>
      <c r="I75" s="55">
        <v>396</v>
      </c>
      <c r="J75" s="56">
        <f t="shared" si="22"/>
        <v>800</v>
      </c>
      <c r="K75" s="54">
        <v>0</v>
      </c>
      <c r="L75" s="55">
        <v>0</v>
      </c>
      <c r="M75" s="56">
        <f t="shared" si="23"/>
        <v>0</v>
      </c>
      <c r="N75" s="3">
        <f t="shared" si="13"/>
        <v>0.27994787786638808</v>
      </c>
      <c r="O75" s="3">
        <f t="shared" si="0"/>
        <v>0.58703336026517994</v>
      </c>
      <c r="P75" s="4">
        <f t="shared" si="1"/>
        <v>0.43195519165379009</v>
      </c>
      <c r="Q75" s="41"/>
      <c r="R75" s="57">
        <f t="shared" si="25"/>
        <v>60.468741619139827</v>
      </c>
      <c r="S75" s="57">
        <f t="shared" si="26"/>
        <v>126.79920581727886</v>
      </c>
      <c r="T75" s="57">
        <f t="shared" si="27"/>
        <v>93.302321397218662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4">
        <v>32604.681437744384</v>
      </c>
      <c r="F76" s="55">
        <v>56911.786405853607</v>
      </c>
      <c r="G76" s="56">
        <f t="shared" si="24"/>
        <v>89516.467843597988</v>
      </c>
      <c r="H76" s="54">
        <v>400</v>
      </c>
      <c r="I76" s="55">
        <v>400</v>
      </c>
      <c r="J76" s="56">
        <f t="shared" si="22"/>
        <v>800</v>
      </c>
      <c r="K76" s="54">
        <v>0</v>
      </c>
      <c r="L76" s="55">
        <v>0</v>
      </c>
      <c r="M76" s="56">
        <f t="shared" si="23"/>
        <v>0</v>
      </c>
      <c r="N76" s="3">
        <f t="shared" si="13"/>
        <v>0.3773689981220415</v>
      </c>
      <c r="O76" s="3">
        <f t="shared" si="0"/>
        <v>0.65870123154923155</v>
      </c>
      <c r="P76" s="4">
        <f t="shared" si="1"/>
        <v>0.51803511483563647</v>
      </c>
      <c r="Q76" s="41"/>
      <c r="R76" s="57">
        <f t="shared" si="25"/>
        <v>81.511703594360966</v>
      </c>
      <c r="S76" s="57">
        <f t="shared" si="26"/>
        <v>142.27946601463401</v>
      </c>
      <c r="T76" s="57">
        <f t="shared" si="27"/>
        <v>111.89558480449749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4">
        <v>37801.251391752681</v>
      </c>
      <c r="F77" s="55">
        <v>57158.788496295711</v>
      </c>
      <c r="G77" s="56">
        <f t="shared" si="24"/>
        <v>94960.039888048399</v>
      </c>
      <c r="H77" s="54">
        <v>400</v>
      </c>
      <c r="I77" s="55">
        <v>400</v>
      </c>
      <c r="J77" s="56">
        <f t="shared" si="22"/>
        <v>800</v>
      </c>
      <c r="K77" s="54">
        <v>0</v>
      </c>
      <c r="L77" s="55">
        <v>0</v>
      </c>
      <c r="M77" s="56">
        <f t="shared" si="23"/>
        <v>0</v>
      </c>
      <c r="N77" s="3">
        <f t="shared" si="13"/>
        <v>0.43751448370084123</v>
      </c>
      <c r="O77" s="3">
        <f t="shared" si="0"/>
        <v>0.66156005204045965</v>
      </c>
      <c r="P77" s="4">
        <f t="shared" si="1"/>
        <v>0.54953726787065049</v>
      </c>
      <c r="Q77" s="41"/>
      <c r="R77" s="57">
        <f t="shared" si="25"/>
        <v>94.503128479381701</v>
      </c>
      <c r="S77" s="57">
        <f t="shared" si="26"/>
        <v>142.89697124073928</v>
      </c>
      <c r="T77" s="57">
        <f t="shared" si="27"/>
        <v>118.7000498600605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4">
        <v>36466.473967844264</v>
      </c>
      <c r="F78" s="55">
        <v>50739.859114112529</v>
      </c>
      <c r="G78" s="56">
        <f t="shared" si="24"/>
        <v>87206.333081956793</v>
      </c>
      <c r="H78" s="54">
        <v>402</v>
      </c>
      <c r="I78" s="55">
        <v>404</v>
      </c>
      <c r="J78" s="56">
        <f t="shared" si="22"/>
        <v>806</v>
      </c>
      <c r="K78" s="54">
        <v>0</v>
      </c>
      <c r="L78" s="55">
        <v>0</v>
      </c>
      <c r="M78" s="56">
        <f t="shared" si="23"/>
        <v>0</v>
      </c>
      <c r="N78" s="3">
        <f t="shared" si="13"/>
        <v>0.41996584171554568</v>
      </c>
      <c r="O78" s="3">
        <f t="shared" si="0"/>
        <v>0.58145236425229796</v>
      </c>
      <c r="P78" s="4">
        <f t="shared" si="1"/>
        <v>0.50090945847094015</v>
      </c>
      <c r="Q78" s="41"/>
      <c r="R78" s="57">
        <f t="shared" si="25"/>
        <v>90.712621810557877</v>
      </c>
      <c r="S78" s="57">
        <f t="shared" si="26"/>
        <v>125.59371067849636</v>
      </c>
      <c r="T78" s="57">
        <f t="shared" si="27"/>
        <v>108.19644302972307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4">
        <v>35008.9717462099</v>
      </c>
      <c r="F79" s="55">
        <v>48507.467376688255</v>
      </c>
      <c r="G79" s="56">
        <f t="shared" si="24"/>
        <v>83516.439122898155</v>
      </c>
      <c r="H79" s="54">
        <v>400</v>
      </c>
      <c r="I79" s="55">
        <v>402</v>
      </c>
      <c r="J79" s="56">
        <f t="shared" si="22"/>
        <v>802</v>
      </c>
      <c r="K79" s="54">
        <v>0</v>
      </c>
      <c r="L79" s="55">
        <v>0</v>
      </c>
      <c r="M79" s="56">
        <f t="shared" si="23"/>
        <v>0</v>
      </c>
      <c r="N79" s="3">
        <f t="shared" si="13"/>
        <v>0.40519643224779978</v>
      </c>
      <c r="O79" s="3">
        <f t="shared" si="0"/>
        <v>0.55863584135673783</v>
      </c>
      <c r="P79" s="4">
        <f t="shared" si="1"/>
        <v>0.48210745776125746</v>
      </c>
      <c r="Q79" s="41"/>
      <c r="R79" s="57">
        <f t="shared" si="25"/>
        <v>87.522429365524744</v>
      </c>
      <c r="S79" s="57">
        <f t="shared" si="26"/>
        <v>120.66534173305536</v>
      </c>
      <c r="T79" s="57">
        <f t="shared" si="27"/>
        <v>104.13521087643161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4">
        <v>28552.752080971142</v>
      </c>
      <c r="F80" s="55">
        <v>38561.646550603393</v>
      </c>
      <c r="G80" s="56">
        <f t="shared" si="24"/>
        <v>67114.398631574528</v>
      </c>
      <c r="H80" s="54">
        <v>400</v>
      </c>
      <c r="I80" s="55">
        <v>400</v>
      </c>
      <c r="J80" s="56">
        <f t="shared" si="22"/>
        <v>800</v>
      </c>
      <c r="K80" s="54">
        <v>0</v>
      </c>
      <c r="L80" s="55">
        <v>0</v>
      </c>
      <c r="M80" s="56">
        <f t="shared" si="23"/>
        <v>0</v>
      </c>
      <c r="N80" s="3">
        <f t="shared" si="13"/>
        <v>0.33047166760383268</v>
      </c>
      <c r="O80" s="3">
        <f t="shared" si="0"/>
        <v>0.44631535359494667</v>
      </c>
      <c r="P80" s="4">
        <f t="shared" si="1"/>
        <v>0.38839351059938965</v>
      </c>
      <c r="Q80" s="41"/>
      <c r="R80" s="57">
        <f t="shared" si="25"/>
        <v>71.381880202427851</v>
      </c>
      <c r="S80" s="57">
        <f t="shared" si="26"/>
        <v>96.404116376508483</v>
      </c>
      <c r="T80" s="57">
        <f t="shared" si="27"/>
        <v>83.892998289468153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4">
        <v>24552.800967494557</v>
      </c>
      <c r="F81" s="55">
        <v>35213.250961419872</v>
      </c>
      <c r="G81" s="56">
        <f t="shared" si="24"/>
        <v>59766.051928914429</v>
      </c>
      <c r="H81" s="54">
        <v>400</v>
      </c>
      <c r="I81" s="55">
        <v>400</v>
      </c>
      <c r="J81" s="56">
        <f t="shared" si="22"/>
        <v>800</v>
      </c>
      <c r="K81" s="54">
        <v>0</v>
      </c>
      <c r="L81" s="55">
        <v>0</v>
      </c>
      <c r="M81" s="56">
        <f t="shared" si="23"/>
        <v>0</v>
      </c>
      <c r="N81" s="3">
        <f t="shared" si="13"/>
        <v>0.28417593712377959</v>
      </c>
      <c r="O81" s="3">
        <f t="shared" ref="O81:O86" si="31">+F81/(I81*216+L81*248)</f>
        <v>0.40756077501643367</v>
      </c>
      <c r="P81" s="4">
        <f t="shared" ref="P81:P86" si="32">+G81/(J81*216+M81*248)</f>
        <v>0.34586835607010663</v>
      </c>
      <c r="Q81" s="41"/>
      <c r="R81" s="57">
        <f t="shared" si="25"/>
        <v>61.382002418736391</v>
      </c>
      <c r="S81" s="57">
        <f t="shared" si="26"/>
        <v>88.033127403549685</v>
      </c>
      <c r="T81" s="57">
        <f t="shared" si="27"/>
        <v>74.707564911143038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4">
        <v>21587.676489048717</v>
      </c>
      <c r="F82" s="55">
        <v>32761.456841830466</v>
      </c>
      <c r="G82" s="56">
        <f t="shared" si="24"/>
        <v>54349.13333087918</v>
      </c>
      <c r="H82" s="54">
        <v>404</v>
      </c>
      <c r="I82" s="55">
        <v>402</v>
      </c>
      <c r="J82" s="56">
        <f t="shared" si="22"/>
        <v>806</v>
      </c>
      <c r="K82" s="54">
        <v>0</v>
      </c>
      <c r="L82" s="55">
        <v>0</v>
      </c>
      <c r="M82" s="56">
        <f t="shared" si="23"/>
        <v>0</v>
      </c>
      <c r="N82" s="3">
        <f t="shared" ref="N82:N86" si="33">+E82/(H82*216+K82*248)</f>
        <v>0.2473835314568289</v>
      </c>
      <c r="O82" s="3">
        <f t="shared" si="31"/>
        <v>0.3772970430466932</v>
      </c>
      <c r="P82" s="4">
        <f t="shared" si="32"/>
        <v>0.3121791042349002</v>
      </c>
      <c r="Q82" s="41"/>
      <c r="R82" s="57">
        <f t="shared" si="25"/>
        <v>53.434842794675042</v>
      </c>
      <c r="S82" s="57">
        <f t="shared" si="26"/>
        <v>81.496161298085738</v>
      </c>
      <c r="T82" s="57">
        <f t="shared" si="27"/>
        <v>67.43068651473844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4">
        <v>16609.540256113538</v>
      </c>
      <c r="F83" s="55">
        <v>22945.891211198981</v>
      </c>
      <c r="G83" s="56">
        <f t="shared" si="24"/>
        <v>39555.431467312519</v>
      </c>
      <c r="H83" s="54">
        <v>400</v>
      </c>
      <c r="I83" s="55">
        <v>400</v>
      </c>
      <c r="J83" s="56">
        <f t="shared" si="22"/>
        <v>800</v>
      </c>
      <c r="K83" s="54">
        <v>0</v>
      </c>
      <c r="L83" s="55">
        <v>0</v>
      </c>
      <c r="M83" s="56">
        <f t="shared" si="23"/>
        <v>0</v>
      </c>
      <c r="N83" s="3">
        <f t="shared" si="33"/>
        <v>0.19224004926057336</v>
      </c>
      <c r="O83" s="3">
        <f t="shared" si="31"/>
        <v>0.26557744457406229</v>
      </c>
      <c r="P83" s="4">
        <f t="shared" si="32"/>
        <v>0.22890874691731783</v>
      </c>
      <c r="Q83" s="41"/>
      <c r="R83" s="57">
        <f t="shared" si="25"/>
        <v>41.523850640283847</v>
      </c>
      <c r="S83" s="57">
        <f t="shared" si="26"/>
        <v>57.364728027997451</v>
      </c>
      <c r="T83" s="57">
        <f t="shared" si="27"/>
        <v>49.444289334140649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9">
        <v>351.77</v>
      </c>
      <c r="E84" s="66">
        <v>9445.6933307079526</v>
      </c>
      <c r="F84" s="60">
        <v>9264</v>
      </c>
      <c r="G84" s="61">
        <f t="shared" si="24"/>
        <v>18709.693330707953</v>
      </c>
      <c r="H84" s="66">
        <v>400</v>
      </c>
      <c r="I84" s="60">
        <v>400</v>
      </c>
      <c r="J84" s="61">
        <f t="shared" si="22"/>
        <v>800</v>
      </c>
      <c r="K84" s="66">
        <v>0</v>
      </c>
      <c r="L84" s="60">
        <v>0</v>
      </c>
      <c r="M84" s="61">
        <f t="shared" si="23"/>
        <v>0</v>
      </c>
      <c r="N84" s="6">
        <f t="shared" si="33"/>
        <v>0.1093251542906013</v>
      </c>
      <c r="O84" s="6">
        <f t="shared" si="31"/>
        <v>0.10722222222222222</v>
      </c>
      <c r="P84" s="7">
        <f t="shared" si="32"/>
        <v>0.10827368825641176</v>
      </c>
      <c r="Q84" s="41"/>
      <c r="R84" s="57">
        <f t="shared" si="25"/>
        <v>23.614233326769881</v>
      </c>
      <c r="S84" s="57">
        <f t="shared" si="26"/>
        <v>23.16</v>
      </c>
      <c r="T84" s="57">
        <f t="shared" si="27"/>
        <v>23.387116663384941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70">
        <v>2253.7831454462521</v>
      </c>
      <c r="F85" s="63">
        <v>4217.4464695797597</v>
      </c>
      <c r="G85" s="64">
        <f t="shared" ref="G85:G86" si="34">+E85+F85</f>
        <v>6471.2296150260117</v>
      </c>
      <c r="H85" s="70">
        <v>100</v>
      </c>
      <c r="I85" s="63">
        <v>100</v>
      </c>
      <c r="J85" s="64">
        <f t="shared" ref="J85:J86" si="35">+H85+I85</f>
        <v>200</v>
      </c>
      <c r="K85" s="70">
        <v>0</v>
      </c>
      <c r="L85" s="63">
        <v>0</v>
      </c>
      <c r="M85" s="64">
        <f t="shared" ref="M85:M86" si="36">+K85+L85</f>
        <v>0</v>
      </c>
      <c r="N85" s="3">
        <f t="shared" si="33"/>
        <v>0.10434181228917834</v>
      </c>
      <c r="O85" s="3">
        <f t="shared" si="31"/>
        <v>0.19525215136943333</v>
      </c>
      <c r="P85" s="4">
        <f t="shared" si="32"/>
        <v>0.14979698182930581</v>
      </c>
      <c r="Q85" s="41"/>
      <c r="R85" s="57">
        <f t="shared" si="25"/>
        <v>22.53783145446252</v>
      </c>
      <c r="S85" s="57">
        <f t="shared" si="26"/>
        <v>42.174464695797596</v>
      </c>
      <c r="T85" s="57">
        <f t="shared" si="27"/>
        <v>32.356148075130058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71">
        <v>1869.3310219055704</v>
      </c>
      <c r="F86" s="60">
        <v>3705</v>
      </c>
      <c r="G86" s="61">
        <f t="shared" si="34"/>
        <v>5574.3310219055702</v>
      </c>
      <c r="H86" s="71">
        <v>101</v>
      </c>
      <c r="I86" s="60">
        <v>100</v>
      </c>
      <c r="J86" s="61">
        <f t="shared" si="35"/>
        <v>201</v>
      </c>
      <c r="K86" s="71">
        <v>0</v>
      </c>
      <c r="L86" s="60">
        <v>0</v>
      </c>
      <c r="M86" s="61">
        <f t="shared" si="36"/>
        <v>0</v>
      </c>
      <c r="N86" s="6">
        <f t="shared" si="33"/>
        <v>8.5686240461384788E-2</v>
      </c>
      <c r="O86" s="6">
        <f t="shared" si="31"/>
        <v>0.17152777777777778</v>
      </c>
      <c r="P86" s="7">
        <f t="shared" si="32"/>
        <v>0.12839347295710268</v>
      </c>
      <c r="Q86" s="41"/>
      <c r="R86" s="57">
        <f t="shared" si="25"/>
        <v>18.508227939659115</v>
      </c>
      <c r="S86" s="57">
        <f t="shared" si="26"/>
        <v>37.049999999999997</v>
      </c>
      <c r="T86" s="57">
        <f t="shared" si="27"/>
        <v>27.732990158734179</v>
      </c>
    </row>
    <row r="87" spans="2:20" ht="18.75" x14ac:dyDescent="0.3">
      <c r="B87" s="68" t="s">
        <v>104</v>
      </c>
      <c r="Q87" s="41"/>
    </row>
    <row r="88" spans="2:20" x14ac:dyDescent="0.25">
      <c r="B88" s="69"/>
    </row>
    <row r="91" spans="2:20" x14ac:dyDescent="0.25">
      <c r="C91" t="s">
        <v>110</v>
      </c>
      <c r="D91" s="1">
        <f>(SUMPRODUCT((G5:G86)*(D5:D86)))/1000</f>
        <v>2321419.7784019932</v>
      </c>
    </row>
    <row r="92" spans="2:20" x14ac:dyDescent="0.25">
      <c r="C92" t="s">
        <v>112</v>
      </c>
      <c r="D92" s="77">
        <f>SUMPRODUCT(((((J5:J86)*216)+((M5:M86)*248))*((D5:D86))/1000))</f>
        <v>8421335.3804799989</v>
      </c>
    </row>
    <row r="93" spans="2:20" x14ac:dyDescent="0.25">
      <c r="C93" t="s">
        <v>111</v>
      </c>
      <c r="D93" s="39">
        <f>+D91/D92</f>
        <v>0.2756593430280504</v>
      </c>
    </row>
    <row r="94" spans="2:20" x14ac:dyDescent="0.25">
      <c r="D94" s="85">
        <f>+D93-P2</f>
        <v>0</v>
      </c>
    </row>
  </sheetData>
  <mergeCells count="8">
    <mergeCell ref="B3:B4"/>
    <mergeCell ref="C3:C4"/>
    <mergeCell ref="K3:M3"/>
    <mergeCell ref="R3:T3"/>
    <mergeCell ref="H2:O2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82" zoomScaleNormal="82" workbookViewId="0">
      <selection activeCell="P2" sqref="P2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8" t="s">
        <v>84</v>
      </c>
      <c r="I2" s="119"/>
      <c r="J2" s="119"/>
      <c r="K2" s="119"/>
      <c r="L2" s="119"/>
      <c r="M2" s="119"/>
      <c r="N2" s="119"/>
      <c r="O2" s="120"/>
      <c r="P2" s="102">
        <v>0.28998695341198716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2" t="s">
        <v>2</v>
      </c>
      <c r="H4" s="25" t="s">
        <v>5</v>
      </c>
      <c r="I4" s="26" t="s">
        <v>6</v>
      </c>
      <c r="J4" s="72" t="s">
        <v>2</v>
      </c>
      <c r="K4" s="25" t="s">
        <v>5</v>
      </c>
      <c r="L4" s="26" t="s">
        <v>6</v>
      </c>
      <c r="M4" s="72" t="s">
        <v>2</v>
      </c>
      <c r="N4" s="25" t="s">
        <v>5</v>
      </c>
      <c r="O4" s="26" t="s">
        <v>6</v>
      </c>
      <c r="P4" s="72" t="s">
        <v>2</v>
      </c>
      <c r="R4" s="25" t="s">
        <v>5</v>
      </c>
      <c r="S4" s="26" t="s">
        <v>6</v>
      </c>
      <c r="T4" s="72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437.00000000000011</v>
      </c>
      <c r="F5" s="55">
        <v>2648.5289958348799</v>
      </c>
      <c r="G5" s="56">
        <f>+E5+F5</f>
        <v>3085.5289958348799</v>
      </c>
      <c r="H5" s="55">
        <v>195</v>
      </c>
      <c r="I5" s="55">
        <v>195</v>
      </c>
      <c r="J5" s="56">
        <f>+H5+I5</f>
        <v>390</v>
      </c>
      <c r="K5" s="55">
        <v>0</v>
      </c>
      <c r="L5" s="55">
        <v>0</v>
      </c>
      <c r="M5" s="56">
        <f>+K5+L5</f>
        <v>0</v>
      </c>
      <c r="N5" s="32">
        <f>+E5/(H5*216+K5*248)</f>
        <v>1.0375118708452044E-2</v>
      </c>
      <c r="O5" s="32">
        <f t="shared" ref="O5:O80" si="0">+F5/(I5*216+L5*248)</f>
        <v>6.2880555456668569E-2</v>
      </c>
      <c r="P5" s="33">
        <f t="shared" ref="P5:P80" si="1">+G5/(J5*216+M5*248)</f>
        <v>3.6627837082560302E-2</v>
      </c>
      <c r="Q5" s="41"/>
      <c r="R5" s="57">
        <f>+E5/(H5+K5)</f>
        <v>2.2410256410256415</v>
      </c>
      <c r="S5" s="57">
        <f t="shared" ref="S5" si="2">+F5/(I5+L5)</f>
        <v>13.582199978640409</v>
      </c>
      <c r="T5" s="57">
        <f t="shared" ref="T5" si="3">+G5/(J5+M5)</f>
        <v>7.9116128098330254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760.76680967911489</v>
      </c>
      <c r="F6" s="55">
        <v>5022.1493896952361</v>
      </c>
      <c r="G6" s="56">
        <f t="shared" ref="G6:G70" si="4">+E6+F6</f>
        <v>5782.916199374351</v>
      </c>
      <c r="H6" s="55">
        <v>195</v>
      </c>
      <c r="I6" s="55">
        <v>195</v>
      </c>
      <c r="J6" s="56">
        <f t="shared" ref="J6:J59" si="5">+H6+I6</f>
        <v>390</v>
      </c>
      <c r="K6" s="55">
        <v>0</v>
      </c>
      <c r="L6" s="55">
        <v>0</v>
      </c>
      <c r="M6" s="56">
        <f t="shared" ref="M6:M59" si="6">+K6+L6</f>
        <v>0</v>
      </c>
      <c r="N6" s="32">
        <f t="shared" ref="N6:N16" si="7">+E6/(H6*216+K6*248)</f>
        <v>1.8061890068355055E-2</v>
      </c>
      <c r="O6" s="32">
        <f t="shared" ref="O6:O16" si="8">+F6/(I6*216+L6*248)</f>
        <v>0.11923431599466372</v>
      </c>
      <c r="P6" s="33">
        <f t="shared" ref="P6:P16" si="9">+G6/(J6*216+M6*248)</f>
        <v>6.8648103031509394E-2</v>
      </c>
      <c r="Q6" s="41"/>
      <c r="R6" s="57">
        <f t="shared" ref="R6:R70" si="10">+E6/(H6+K6)</f>
        <v>3.9013682547646917</v>
      </c>
      <c r="S6" s="57">
        <f t="shared" ref="S6:S70" si="11">+F6/(I6+L6)</f>
        <v>25.754612254847366</v>
      </c>
      <c r="T6" s="57">
        <f t="shared" ref="T6:T70" si="12">+G6/(J6+M6)</f>
        <v>14.827990254806029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1065.013989257747</v>
      </c>
      <c r="F7" s="55">
        <v>7317.9986854096833</v>
      </c>
      <c r="G7" s="56">
        <f t="shared" si="4"/>
        <v>8383.0126746674305</v>
      </c>
      <c r="H7" s="55">
        <v>195</v>
      </c>
      <c r="I7" s="55">
        <v>195</v>
      </c>
      <c r="J7" s="56">
        <f t="shared" si="5"/>
        <v>390</v>
      </c>
      <c r="K7" s="55">
        <v>0</v>
      </c>
      <c r="L7" s="55">
        <v>0</v>
      </c>
      <c r="M7" s="56">
        <f t="shared" si="6"/>
        <v>0</v>
      </c>
      <c r="N7" s="32">
        <f t="shared" si="7"/>
        <v>2.5285232413526756E-2</v>
      </c>
      <c r="O7" s="32">
        <f t="shared" si="8"/>
        <v>0.17374165919776077</v>
      </c>
      <c r="P7" s="33">
        <f t="shared" si="9"/>
        <v>9.9513445805643766E-2</v>
      </c>
      <c r="Q7" s="41"/>
      <c r="R7" s="57">
        <f t="shared" si="10"/>
        <v>5.4616102013217791</v>
      </c>
      <c r="S7" s="57">
        <f t="shared" si="11"/>
        <v>37.528198386716326</v>
      </c>
      <c r="T7" s="57">
        <f t="shared" si="12"/>
        <v>21.494904294019051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1268.3889142190233</v>
      </c>
      <c r="F8" s="55">
        <v>8627.2713473928106</v>
      </c>
      <c r="G8" s="56">
        <f t="shared" si="4"/>
        <v>9895.6602616118344</v>
      </c>
      <c r="H8" s="55">
        <v>186</v>
      </c>
      <c r="I8" s="55">
        <v>195</v>
      </c>
      <c r="J8" s="56">
        <f t="shared" si="5"/>
        <v>381</v>
      </c>
      <c r="K8" s="55">
        <v>0</v>
      </c>
      <c r="L8" s="55">
        <v>0</v>
      </c>
      <c r="M8" s="56">
        <f t="shared" si="6"/>
        <v>0</v>
      </c>
      <c r="N8" s="32">
        <f t="shared" si="7"/>
        <v>3.1570811285817985E-2</v>
      </c>
      <c r="O8" s="32">
        <f t="shared" si="8"/>
        <v>0.2048260053986897</v>
      </c>
      <c r="P8" s="33">
        <f t="shared" si="9"/>
        <v>0.12024472953256336</v>
      </c>
      <c r="Q8" s="41"/>
      <c r="R8" s="57">
        <f t="shared" si="10"/>
        <v>6.819295237736684</v>
      </c>
      <c r="S8" s="57">
        <f t="shared" si="11"/>
        <v>44.242417166116979</v>
      </c>
      <c r="T8" s="57">
        <f t="shared" si="12"/>
        <v>25.972861579033687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1690.2772144902542</v>
      </c>
      <c r="F9" s="55">
        <v>10669.36403406665</v>
      </c>
      <c r="G9" s="56">
        <f t="shared" si="4"/>
        <v>12359.641248556904</v>
      </c>
      <c r="H9" s="55">
        <v>177</v>
      </c>
      <c r="I9" s="55">
        <v>197</v>
      </c>
      <c r="J9" s="56">
        <f t="shared" si="5"/>
        <v>374</v>
      </c>
      <c r="K9" s="55">
        <v>0</v>
      </c>
      <c r="L9" s="55">
        <v>0</v>
      </c>
      <c r="M9" s="56">
        <f t="shared" si="6"/>
        <v>0</v>
      </c>
      <c r="N9" s="32">
        <f t="shared" si="7"/>
        <v>4.4211059177920439E-2</v>
      </c>
      <c r="O9" s="32">
        <f t="shared" si="8"/>
        <v>0.25073707543867857</v>
      </c>
      <c r="P9" s="33">
        <f t="shared" si="9"/>
        <v>0.15299615330457644</v>
      </c>
      <c r="Q9" s="41"/>
      <c r="R9" s="57">
        <f t="shared" si="10"/>
        <v>9.5495887824308152</v>
      </c>
      <c r="S9" s="57">
        <f t="shared" si="11"/>
        <v>54.159208294754571</v>
      </c>
      <c r="T9" s="57">
        <f t="shared" si="12"/>
        <v>33.047169113788513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1995.0535102012257</v>
      </c>
      <c r="F10" s="55">
        <v>12285.60193580433</v>
      </c>
      <c r="G10" s="56">
        <f t="shared" si="4"/>
        <v>14280.655446005556</v>
      </c>
      <c r="H10" s="55">
        <v>179</v>
      </c>
      <c r="I10" s="55">
        <v>200</v>
      </c>
      <c r="J10" s="56">
        <f t="shared" si="5"/>
        <v>379</v>
      </c>
      <c r="K10" s="55">
        <v>0</v>
      </c>
      <c r="L10" s="55">
        <v>0</v>
      </c>
      <c r="M10" s="56">
        <f t="shared" si="6"/>
        <v>0</v>
      </c>
      <c r="N10" s="32">
        <f t="shared" si="7"/>
        <v>5.1599770075554149E-2</v>
      </c>
      <c r="O10" s="32">
        <f t="shared" si="8"/>
        <v>0.28438893369917434</v>
      </c>
      <c r="P10" s="33">
        <f t="shared" si="9"/>
        <v>0.17444365589276795</v>
      </c>
      <c r="Q10" s="41"/>
      <c r="R10" s="57">
        <f t="shared" si="10"/>
        <v>11.145550336319696</v>
      </c>
      <c r="S10" s="57">
        <f t="shared" si="11"/>
        <v>61.428009679021649</v>
      </c>
      <c r="T10" s="57">
        <f t="shared" si="12"/>
        <v>37.679829672837876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2915.1571866671861</v>
      </c>
      <c r="F11" s="55">
        <v>14994.877472729242</v>
      </c>
      <c r="G11" s="56">
        <f t="shared" si="4"/>
        <v>17910.034659396428</v>
      </c>
      <c r="H11" s="55">
        <v>177</v>
      </c>
      <c r="I11" s="55">
        <v>198</v>
      </c>
      <c r="J11" s="56">
        <f t="shared" si="5"/>
        <v>375</v>
      </c>
      <c r="K11" s="55">
        <v>0</v>
      </c>
      <c r="L11" s="55">
        <v>0</v>
      </c>
      <c r="M11" s="56">
        <f t="shared" si="6"/>
        <v>0</v>
      </c>
      <c r="N11" s="32">
        <f t="shared" si="7"/>
        <v>7.6249141731198636E-2</v>
      </c>
      <c r="O11" s="32">
        <f t="shared" si="8"/>
        <v>0.35060974262834926</v>
      </c>
      <c r="P11" s="33">
        <f t="shared" si="9"/>
        <v>0.22111153900489416</v>
      </c>
      <c r="Q11" s="41"/>
      <c r="R11" s="57">
        <f t="shared" si="10"/>
        <v>16.469814613938905</v>
      </c>
      <c r="S11" s="57">
        <f t="shared" si="11"/>
        <v>75.731704407723441</v>
      </c>
      <c r="T11" s="57">
        <f t="shared" si="12"/>
        <v>47.760092425057138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3169.9066855255633</v>
      </c>
      <c r="F12" s="55">
        <v>15253.077744277247</v>
      </c>
      <c r="G12" s="56">
        <f t="shared" si="4"/>
        <v>18422.984429802811</v>
      </c>
      <c r="H12" s="55">
        <v>173</v>
      </c>
      <c r="I12" s="55">
        <v>199</v>
      </c>
      <c r="J12" s="56">
        <f t="shared" si="5"/>
        <v>372</v>
      </c>
      <c r="K12" s="55">
        <v>0</v>
      </c>
      <c r="L12" s="55">
        <v>0</v>
      </c>
      <c r="M12" s="56">
        <f t="shared" si="6"/>
        <v>0</v>
      </c>
      <c r="N12" s="32">
        <f t="shared" si="7"/>
        <v>8.4829444592313299E-2</v>
      </c>
      <c r="O12" s="32">
        <f t="shared" si="8"/>
        <v>0.35485477722588049</v>
      </c>
      <c r="P12" s="33">
        <f t="shared" si="9"/>
        <v>0.22927848006026996</v>
      </c>
      <c r="Q12" s="41"/>
      <c r="R12" s="57">
        <f t="shared" si="10"/>
        <v>18.323160031939672</v>
      </c>
      <c r="S12" s="57">
        <f t="shared" si="11"/>
        <v>76.648631880790191</v>
      </c>
      <c r="T12" s="57">
        <f t="shared" si="12"/>
        <v>49.524151693018311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3298.5322113068246</v>
      </c>
      <c r="F13" s="55">
        <v>15467.581357537116</v>
      </c>
      <c r="G13" s="56">
        <f t="shared" si="4"/>
        <v>18766.113568843939</v>
      </c>
      <c r="H13" s="55">
        <v>197</v>
      </c>
      <c r="I13" s="55">
        <v>217</v>
      </c>
      <c r="J13" s="56">
        <f t="shared" si="5"/>
        <v>414</v>
      </c>
      <c r="K13" s="55">
        <v>0</v>
      </c>
      <c r="L13" s="55">
        <v>0</v>
      </c>
      <c r="M13" s="56">
        <f t="shared" si="6"/>
        <v>0</v>
      </c>
      <c r="N13" s="32">
        <f t="shared" si="7"/>
        <v>7.751767746067928E-2</v>
      </c>
      <c r="O13" s="32">
        <f t="shared" si="8"/>
        <v>0.3299961887168697</v>
      </c>
      <c r="P13" s="33">
        <f t="shared" si="9"/>
        <v>0.20985544785341675</v>
      </c>
      <c r="Q13" s="41"/>
      <c r="R13" s="57">
        <f t="shared" si="10"/>
        <v>16.743818331506723</v>
      </c>
      <c r="S13" s="57">
        <f t="shared" si="11"/>
        <v>71.279176762843846</v>
      </c>
      <c r="T13" s="57">
        <f t="shared" si="12"/>
        <v>45.328776736338014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3843.2262197285027</v>
      </c>
      <c r="F14" s="55">
        <v>17326.970725664589</v>
      </c>
      <c r="G14" s="56">
        <f t="shared" si="4"/>
        <v>21170.196945393091</v>
      </c>
      <c r="H14" s="55">
        <v>177</v>
      </c>
      <c r="I14" s="55">
        <v>203</v>
      </c>
      <c r="J14" s="56">
        <f t="shared" si="5"/>
        <v>380</v>
      </c>
      <c r="K14" s="55">
        <v>0</v>
      </c>
      <c r="L14" s="55">
        <v>0</v>
      </c>
      <c r="M14" s="56">
        <f t="shared" si="6"/>
        <v>0</v>
      </c>
      <c r="N14" s="32">
        <f t="shared" si="7"/>
        <v>0.10052380779787881</v>
      </c>
      <c r="O14" s="32">
        <f t="shared" si="8"/>
        <v>0.3951598870111428</v>
      </c>
      <c r="P14" s="33">
        <f t="shared" si="9"/>
        <v>0.25792150274601716</v>
      </c>
      <c r="Q14" s="41"/>
      <c r="R14" s="57">
        <f t="shared" si="10"/>
        <v>21.713142484341823</v>
      </c>
      <c r="S14" s="57">
        <f t="shared" si="11"/>
        <v>85.35453559440684</v>
      </c>
      <c r="T14" s="57">
        <f t="shared" si="12"/>
        <v>55.711044593139711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9197.7673612061462</v>
      </c>
      <c r="F15" s="55">
        <v>28364.435167100881</v>
      </c>
      <c r="G15" s="56">
        <f t="shared" si="4"/>
        <v>37562.202528307025</v>
      </c>
      <c r="H15" s="55">
        <v>274</v>
      </c>
      <c r="I15" s="55">
        <v>296</v>
      </c>
      <c r="J15" s="56">
        <f t="shared" si="5"/>
        <v>570</v>
      </c>
      <c r="K15" s="55">
        <v>163</v>
      </c>
      <c r="L15" s="55">
        <v>161</v>
      </c>
      <c r="M15" s="56">
        <f t="shared" si="6"/>
        <v>324</v>
      </c>
      <c r="N15" s="32">
        <f t="shared" si="7"/>
        <v>9.2339645020541983E-2</v>
      </c>
      <c r="O15" s="32">
        <f t="shared" si="8"/>
        <v>0.27309207393419166</v>
      </c>
      <c r="P15" s="33">
        <f t="shared" si="9"/>
        <v>0.18460624817324756</v>
      </c>
      <c r="Q15" s="41"/>
      <c r="R15" s="57">
        <f t="shared" si="10"/>
        <v>21.047522565689121</v>
      </c>
      <c r="S15" s="57">
        <f t="shared" si="11"/>
        <v>62.066597739826875</v>
      </c>
      <c r="T15" s="57">
        <f t="shared" si="12"/>
        <v>42.015886496987726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18778.088828299526</v>
      </c>
      <c r="F16" s="55">
        <v>53757.448256569733</v>
      </c>
      <c r="G16" s="56">
        <f t="shared" si="4"/>
        <v>72535.537084869255</v>
      </c>
      <c r="H16" s="55">
        <v>415</v>
      </c>
      <c r="I16" s="55">
        <v>445</v>
      </c>
      <c r="J16" s="56">
        <f t="shared" si="5"/>
        <v>860</v>
      </c>
      <c r="K16" s="55">
        <v>239</v>
      </c>
      <c r="L16" s="55">
        <v>237</v>
      </c>
      <c r="M16" s="56">
        <f t="shared" si="6"/>
        <v>476</v>
      </c>
      <c r="N16" s="32">
        <f t="shared" si="7"/>
        <v>0.12610191810129154</v>
      </c>
      <c r="O16" s="32">
        <f t="shared" si="8"/>
        <v>0.34705510959979424</v>
      </c>
      <c r="P16" s="33">
        <f t="shared" si="9"/>
        <v>0.23875453274722605</v>
      </c>
      <c r="Q16" s="41"/>
      <c r="R16" s="57">
        <f t="shared" si="10"/>
        <v>28.712674049387655</v>
      </c>
      <c r="S16" s="57">
        <f t="shared" si="11"/>
        <v>78.823237912858843</v>
      </c>
      <c r="T16" s="57">
        <f t="shared" si="12"/>
        <v>54.293066680291361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20724.240271821989</v>
      </c>
      <c r="F17" s="55">
        <v>55969.805024952693</v>
      </c>
      <c r="G17" s="56">
        <f t="shared" si="4"/>
        <v>76694.045296774682</v>
      </c>
      <c r="H17" s="55">
        <v>412</v>
      </c>
      <c r="I17" s="55">
        <v>441</v>
      </c>
      <c r="J17" s="56">
        <f t="shared" si="5"/>
        <v>853</v>
      </c>
      <c r="K17" s="55">
        <v>243</v>
      </c>
      <c r="L17" s="55">
        <v>239</v>
      </c>
      <c r="M17" s="56">
        <f t="shared" si="6"/>
        <v>482</v>
      </c>
      <c r="N17" s="32">
        <f t="shared" ref="N17:N81" si="13">+E17/(H17*216+K17*248)</f>
        <v>0.13885029929665801</v>
      </c>
      <c r="O17" s="32">
        <f t="shared" si="0"/>
        <v>0.36219846904737452</v>
      </c>
      <c r="P17" s="33">
        <f t="shared" si="1"/>
        <v>0.25246242493605547</v>
      </c>
      <c r="Q17" s="41"/>
      <c r="R17" s="57">
        <f t="shared" si="10"/>
        <v>31.640061483697693</v>
      </c>
      <c r="S17" s="57">
        <f t="shared" si="11"/>
        <v>82.308536801401019</v>
      </c>
      <c r="T17" s="57">
        <f t="shared" si="12"/>
        <v>57.448723068745082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32091.503422282065</v>
      </c>
      <c r="F18" s="55">
        <v>62230.575927199658</v>
      </c>
      <c r="G18" s="56">
        <f t="shared" si="4"/>
        <v>94322.079349481719</v>
      </c>
      <c r="H18" s="55">
        <v>393</v>
      </c>
      <c r="I18" s="55">
        <v>443</v>
      </c>
      <c r="J18" s="56">
        <f t="shared" si="5"/>
        <v>836</v>
      </c>
      <c r="K18" s="55">
        <v>264</v>
      </c>
      <c r="L18" s="55">
        <v>239</v>
      </c>
      <c r="M18" s="56">
        <f t="shared" si="6"/>
        <v>503</v>
      </c>
      <c r="N18" s="32">
        <f t="shared" si="13"/>
        <v>0.21343112145705018</v>
      </c>
      <c r="O18" s="32">
        <f t="shared" si="0"/>
        <v>0.40159122307175826</v>
      </c>
      <c r="P18" s="33">
        <f t="shared" si="1"/>
        <v>0.30892859737155026</v>
      </c>
      <c r="Q18" s="41"/>
      <c r="R18" s="57">
        <f t="shared" si="10"/>
        <v>48.845515102408015</v>
      </c>
      <c r="S18" s="57">
        <f t="shared" si="11"/>
        <v>91.247178778885129</v>
      </c>
      <c r="T18" s="57">
        <f t="shared" si="12"/>
        <v>70.442180246065504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46695.560748545453</v>
      </c>
      <c r="F19" s="55">
        <v>66207.40149451475</v>
      </c>
      <c r="G19" s="56">
        <f t="shared" si="4"/>
        <v>112902.9622430602</v>
      </c>
      <c r="H19" s="55">
        <v>393</v>
      </c>
      <c r="I19" s="55">
        <v>443</v>
      </c>
      <c r="J19" s="56">
        <f t="shared" si="5"/>
        <v>836</v>
      </c>
      <c r="K19" s="55">
        <v>262</v>
      </c>
      <c r="L19" s="55">
        <v>239</v>
      </c>
      <c r="M19" s="56">
        <f t="shared" si="6"/>
        <v>501</v>
      </c>
      <c r="N19" s="32">
        <f t="shared" si="13"/>
        <v>0.31158624318412331</v>
      </c>
      <c r="O19" s="32">
        <f t="shared" si="0"/>
        <v>0.42725478507043591</v>
      </c>
      <c r="P19" s="33">
        <f t="shared" si="1"/>
        <v>0.37038737843168584</v>
      </c>
      <c r="Q19" s="41"/>
      <c r="R19" s="57">
        <f t="shared" si="10"/>
        <v>71.290932440527413</v>
      </c>
      <c r="S19" s="57">
        <f t="shared" si="11"/>
        <v>97.078301311605202</v>
      </c>
      <c r="T19" s="57">
        <f t="shared" si="12"/>
        <v>84.444997937965752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66797.817228937158</v>
      </c>
      <c r="F20" s="55">
        <v>86126.537635411267</v>
      </c>
      <c r="G20" s="56">
        <f t="shared" si="4"/>
        <v>152924.35486434842</v>
      </c>
      <c r="H20" s="55">
        <v>392</v>
      </c>
      <c r="I20" s="55">
        <v>445</v>
      </c>
      <c r="J20" s="56">
        <f t="shared" si="5"/>
        <v>837</v>
      </c>
      <c r="K20" s="55">
        <v>260</v>
      </c>
      <c r="L20" s="55">
        <v>238</v>
      </c>
      <c r="M20" s="56">
        <f t="shared" si="6"/>
        <v>498</v>
      </c>
      <c r="N20" s="32">
        <f t="shared" si="13"/>
        <v>0.44785063042357565</v>
      </c>
      <c r="O20" s="32">
        <f t="shared" si="0"/>
        <v>0.55513933916497749</v>
      </c>
      <c r="P20" s="33">
        <f t="shared" si="1"/>
        <v>0.50255131472102299</v>
      </c>
      <c r="Q20" s="41"/>
      <c r="R20" s="57">
        <f t="shared" si="10"/>
        <v>102.45063992168275</v>
      </c>
      <c r="S20" s="57">
        <f t="shared" si="11"/>
        <v>126.10034792885983</v>
      </c>
      <c r="T20" s="57">
        <f t="shared" si="12"/>
        <v>114.55007855007372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66810.7672209374</v>
      </c>
      <c r="F21" s="55">
        <v>84770.479042146384</v>
      </c>
      <c r="G21" s="56">
        <f t="shared" si="4"/>
        <v>151581.24626308377</v>
      </c>
      <c r="H21" s="55">
        <v>392</v>
      </c>
      <c r="I21" s="55">
        <v>447</v>
      </c>
      <c r="J21" s="56">
        <f t="shared" si="5"/>
        <v>839</v>
      </c>
      <c r="K21" s="55">
        <v>252</v>
      </c>
      <c r="L21" s="55">
        <v>242</v>
      </c>
      <c r="M21" s="56">
        <f t="shared" si="6"/>
        <v>494</v>
      </c>
      <c r="N21" s="32">
        <f t="shared" si="13"/>
        <v>0.45397618518249483</v>
      </c>
      <c r="O21" s="32">
        <f t="shared" si="0"/>
        <v>0.5414291492651524</v>
      </c>
      <c r="P21" s="33">
        <f t="shared" si="1"/>
        <v>0.49905591126202942</v>
      </c>
      <c r="Q21" s="41"/>
      <c r="R21" s="57">
        <f t="shared" si="10"/>
        <v>103.74342736170404</v>
      </c>
      <c r="S21" s="57">
        <f t="shared" si="11"/>
        <v>123.03407698424729</v>
      </c>
      <c r="T21" s="57">
        <f t="shared" si="12"/>
        <v>113.71436328813486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66118.297471562371</v>
      </c>
      <c r="F22" s="55">
        <v>77493.048656416577</v>
      </c>
      <c r="G22" s="56">
        <f t="shared" si="4"/>
        <v>143611.34612797893</v>
      </c>
      <c r="H22" s="55">
        <v>388</v>
      </c>
      <c r="I22" s="55">
        <v>423</v>
      </c>
      <c r="J22" s="56">
        <f t="shared" si="5"/>
        <v>811</v>
      </c>
      <c r="K22" s="55">
        <v>264</v>
      </c>
      <c r="L22" s="55">
        <v>276</v>
      </c>
      <c r="M22" s="56">
        <f t="shared" si="6"/>
        <v>540</v>
      </c>
      <c r="N22" s="32">
        <f t="shared" si="13"/>
        <v>0.44291464008281334</v>
      </c>
      <c r="O22" s="32">
        <f t="shared" si="0"/>
        <v>0.4848891766557577</v>
      </c>
      <c r="P22" s="33">
        <f t="shared" si="1"/>
        <v>0.46461729083514164</v>
      </c>
      <c r="Q22" s="41"/>
      <c r="R22" s="57">
        <f t="shared" si="10"/>
        <v>101.40843170485026</v>
      </c>
      <c r="S22" s="57">
        <f t="shared" si="11"/>
        <v>110.86273055281342</v>
      </c>
      <c r="T22" s="57">
        <f t="shared" si="12"/>
        <v>106.30003414358174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69193.826357965067</v>
      </c>
      <c r="F23" s="55">
        <v>56706.792015394218</v>
      </c>
      <c r="G23" s="56">
        <f t="shared" si="4"/>
        <v>125900.61837335929</v>
      </c>
      <c r="H23" s="55">
        <v>369</v>
      </c>
      <c r="I23" s="55">
        <v>415</v>
      </c>
      <c r="J23" s="56">
        <f t="shared" si="5"/>
        <v>784</v>
      </c>
      <c r="K23" s="55">
        <v>274</v>
      </c>
      <c r="L23" s="55">
        <v>280</v>
      </c>
      <c r="M23" s="56">
        <f t="shared" si="6"/>
        <v>554</v>
      </c>
      <c r="N23" s="32">
        <f t="shared" si="13"/>
        <v>0.46861506716940093</v>
      </c>
      <c r="O23" s="32">
        <f t="shared" si="0"/>
        <v>0.35646713612895536</v>
      </c>
      <c r="P23" s="33">
        <f t="shared" si="1"/>
        <v>0.41045269669474499</v>
      </c>
      <c r="Q23" s="41"/>
      <c r="R23" s="57">
        <f t="shared" si="10"/>
        <v>107.61092746184303</v>
      </c>
      <c r="S23" s="57">
        <f t="shared" si="11"/>
        <v>81.592506496970103</v>
      </c>
      <c r="T23" s="57">
        <f t="shared" si="12"/>
        <v>94.096127334349248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66830.700229558861</v>
      </c>
      <c r="F24" s="55">
        <v>49785.453192225694</v>
      </c>
      <c r="G24" s="56">
        <f t="shared" si="4"/>
        <v>116616.15342178455</v>
      </c>
      <c r="H24" s="55">
        <v>358</v>
      </c>
      <c r="I24" s="55">
        <v>426</v>
      </c>
      <c r="J24" s="56">
        <f t="shared" si="5"/>
        <v>784</v>
      </c>
      <c r="K24" s="55">
        <v>303</v>
      </c>
      <c r="L24" s="55">
        <v>280</v>
      </c>
      <c r="M24" s="56">
        <f t="shared" si="6"/>
        <v>583</v>
      </c>
      <c r="N24" s="32">
        <f t="shared" si="13"/>
        <v>0.43831457729654533</v>
      </c>
      <c r="O24" s="32">
        <f t="shared" si="0"/>
        <v>0.3083530695187896</v>
      </c>
      <c r="P24" s="33">
        <f t="shared" si="1"/>
        <v>0.37147420243426693</v>
      </c>
      <c r="Q24" s="41"/>
      <c r="R24" s="57">
        <f t="shared" si="10"/>
        <v>101.10544664078496</v>
      </c>
      <c r="S24" s="57">
        <f t="shared" si="11"/>
        <v>70.517639082472655</v>
      </c>
      <c r="T24" s="57">
        <f t="shared" si="12"/>
        <v>85.308085897428342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63369.244486167379</v>
      </c>
      <c r="F25" s="55">
        <v>47367.442665072405</v>
      </c>
      <c r="G25" s="56">
        <f t="shared" si="4"/>
        <v>110736.68715123978</v>
      </c>
      <c r="H25" s="55">
        <v>364</v>
      </c>
      <c r="I25" s="55">
        <v>408</v>
      </c>
      <c r="J25" s="56">
        <f t="shared" si="5"/>
        <v>772</v>
      </c>
      <c r="K25" s="55">
        <v>303</v>
      </c>
      <c r="L25" s="55">
        <v>280</v>
      </c>
      <c r="M25" s="56">
        <f t="shared" si="6"/>
        <v>583</v>
      </c>
      <c r="N25" s="32">
        <f t="shared" si="13"/>
        <v>0.41210944075599198</v>
      </c>
      <c r="O25" s="32">
        <f t="shared" si="0"/>
        <v>0.30061587800233808</v>
      </c>
      <c r="P25" s="33">
        <f t="shared" si="1"/>
        <v>0.35568224410681637</v>
      </c>
      <c r="Q25" s="41"/>
      <c r="R25" s="57">
        <f t="shared" si="10"/>
        <v>95.006363547477335</v>
      </c>
      <c r="S25" s="57">
        <f t="shared" si="11"/>
        <v>68.848027129465706</v>
      </c>
      <c r="T25" s="57">
        <f t="shared" si="12"/>
        <v>81.724492362538584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62153.180399522716</v>
      </c>
      <c r="F26" s="55">
        <v>42357.785124858303</v>
      </c>
      <c r="G26" s="56">
        <f t="shared" si="4"/>
        <v>104510.96552438103</v>
      </c>
      <c r="H26" s="55">
        <v>352</v>
      </c>
      <c r="I26" s="55">
        <v>408</v>
      </c>
      <c r="J26" s="56">
        <f t="shared" si="5"/>
        <v>760</v>
      </c>
      <c r="K26" s="55">
        <v>303</v>
      </c>
      <c r="L26" s="55">
        <v>282</v>
      </c>
      <c r="M26" s="56">
        <f t="shared" si="6"/>
        <v>585</v>
      </c>
      <c r="N26" s="32">
        <f t="shared" si="13"/>
        <v>0.41113126686459966</v>
      </c>
      <c r="O26" s="32">
        <f t="shared" si="0"/>
        <v>0.26797869929179513</v>
      </c>
      <c r="P26" s="33">
        <f t="shared" si="1"/>
        <v>0.33796069565509324</v>
      </c>
      <c r="Q26" s="41"/>
      <c r="R26" s="57">
        <f t="shared" si="10"/>
        <v>94.890351754996516</v>
      </c>
      <c r="S26" s="57">
        <f t="shared" si="11"/>
        <v>61.388094383852611</v>
      </c>
      <c r="T26" s="57">
        <f t="shared" si="12"/>
        <v>77.703320092476602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57615.416017044001</v>
      </c>
      <c r="F27" s="55">
        <v>36172.671444703985</v>
      </c>
      <c r="G27" s="56">
        <f t="shared" si="4"/>
        <v>93788.087461747986</v>
      </c>
      <c r="H27" s="55">
        <v>362</v>
      </c>
      <c r="I27" s="55">
        <v>414</v>
      </c>
      <c r="J27" s="56">
        <f t="shared" si="5"/>
        <v>776</v>
      </c>
      <c r="K27" s="55">
        <v>303</v>
      </c>
      <c r="L27" s="55">
        <v>270</v>
      </c>
      <c r="M27" s="56">
        <f t="shared" si="6"/>
        <v>573</v>
      </c>
      <c r="N27" s="32">
        <f t="shared" si="13"/>
        <v>0.37574617843848801</v>
      </c>
      <c r="O27" s="32">
        <f t="shared" si="0"/>
        <v>0.23130672859566187</v>
      </c>
      <c r="P27" s="33">
        <f t="shared" si="1"/>
        <v>0.30281572859921213</v>
      </c>
      <c r="Q27" s="41"/>
      <c r="R27" s="57">
        <f t="shared" si="10"/>
        <v>86.639723333900747</v>
      </c>
      <c r="S27" s="57">
        <f t="shared" si="11"/>
        <v>52.884022579976588</v>
      </c>
      <c r="T27" s="57">
        <f t="shared" si="12"/>
        <v>69.524156754446253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13596.042689799102</v>
      </c>
      <c r="F28" s="55">
        <v>16817.959503378454</v>
      </c>
      <c r="G28" s="56">
        <f t="shared" si="4"/>
        <v>30414.002193177555</v>
      </c>
      <c r="H28" s="55">
        <v>177</v>
      </c>
      <c r="I28" s="55">
        <v>195</v>
      </c>
      <c r="J28" s="56">
        <f t="shared" si="5"/>
        <v>372</v>
      </c>
      <c r="K28" s="55">
        <v>0</v>
      </c>
      <c r="L28" s="55">
        <v>0</v>
      </c>
      <c r="M28" s="56">
        <f t="shared" si="6"/>
        <v>0</v>
      </c>
      <c r="N28" s="32">
        <f t="shared" si="13"/>
        <v>0.3556194467932387</v>
      </c>
      <c r="O28" s="32">
        <f t="shared" si="0"/>
        <v>0.39928678782949795</v>
      </c>
      <c r="P28" s="33">
        <f t="shared" si="1"/>
        <v>0.37850958523966494</v>
      </c>
      <c r="Q28" s="41"/>
      <c r="R28" s="57">
        <f t="shared" si="10"/>
        <v>76.813800507339565</v>
      </c>
      <c r="S28" s="57">
        <f t="shared" si="11"/>
        <v>86.245946171171553</v>
      </c>
      <c r="T28" s="57">
        <f t="shared" si="12"/>
        <v>81.758070411767619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11711.217976510841</v>
      </c>
      <c r="F29" s="55">
        <v>17255.292730496556</v>
      </c>
      <c r="G29" s="56">
        <f t="shared" si="4"/>
        <v>28966.510707007397</v>
      </c>
      <c r="H29" s="55">
        <v>175</v>
      </c>
      <c r="I29" s="55">
        <v>181</v>
      </c>
      <c r="J29" s="56">
        <f t="shared" si="5"/>
        <v>356</v>
      </c>
      <c r="K29" s="55">
        <v>0</v>
      </c>
      <c r="L29" s="55">
        <v>0</v>
      </c>
      <c r="M29" s="56">
        <f t="shared" si="6"/>
        <v>0</v>
      </c>
      <c r="N29" s="32">
        <f t="shared" si="13"/>
        <v>0.30982058138917568</v>
      </c>
      <c r="O29" s="32">
        <f t="shared" si="0"/>
        <v>0.44135698614939012</v>
      </c>
      <c r="P29" s="33">
        <f t="shared" si="1"/>
        <v>0.37669723661838583</v>
      </c>
      <c r="Q29" s="41"/>
      <c r="R29" s="57">
        <f t="shared" si="10"/>
        <v>66.921245580061949</v>
      </c>
      <c r="S29" s="57">
        <f t="shared" si="11"/>
        <v>95.333109008268266</v>
      </c>
      <c r="T29" s="57">
        <f t="shared" si="12"/>
        <v>81.366603109571344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11110.483124468197</v>
      </c>
      <c r="F30" s="55">
        <v>17177.074178632603</v>
      </c>
      <c r="G30" s="56">
        <f t="shared" si="4"/>
        <v>28287.557303100803</v>
      </c>
      <c r="H30" s="55">
        <v>177</v>
      </c>
      <c r="I30" s="55">
        <v>177</v>
      </c>
      <c r="J30" s="56">
        <f t="shared" si="5"/>
        <v>354</v>
      </c>
      <c r="K30" s="55">
        <v>0</v>
      </c>
      <c r="L30" s="55">
        <v>0</v>
      </c>
      <c r="M30" s="56">
        <f t="shared" si="6"/>
        <v>0</v>
      </c>
      <c r="N30" s="32">
        <f t="shared" si="13"/>
        <v>0.29060690323467769</v>
      </c>
      <c r="O30" s="32">
        <f t="shared" si="0"/>
        <v>0.44928526309459627</v>
      </c>
      <c r="P30" s="33">
        <f t="shared" si="1"/>
        <v>0.36994608316463701</v>
      </c>
      <c r="Q30" s="41"/>
      <c r="R30" s="57">
        <f t="shared" si="10"/>
        <v>62.771091098690377</v>
      </c>
      <c r="S30" s="57">
        <f t="shared" si="11"/>
        <v>97.045616828432784</v>
      </c>
      <c r="T30" s="57">
        <f t="shared" si="12"/>
        <v>79.908353963561595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9895.6065283089447</v>
      </c>
      <c r="F31" s="55">
        <v>16725.959983112643</v>
      </c>
      <c r="G31" s="56">
        <f t="shared" si="4"/>
        <v>26621.566511421588</v>
      </c>
      <c r="H31" s="55">
        <v>177</v>
      </c>
      <c r="I31" s="55">
        <v>178</v>
      </c>
      <c r="J31" s="56">
        <f t="shared" si="5"/>
        <v>355</v>
      </c>
      <c r="K31" s="55">
        <v>0</v>
      </c>
      <c r="L31" s="55">
        <v>0</v>
      </c>
      <c r="M31" s="56">
        <f t="shared" si="6"/>
        <v>0</v>
      </c>
      <c r="N31" s="32">
        <f t="shared" si="13"/>
        <v>0.25883046998087844</v>
      </c>
      <c r="O31" s="32">
        <f t="shared" si="0"/>
        <v>0.43502808944841459</v>
      </c>
      <c r="P31" s="33">
        <f t="shared" si="1"/>
        <v>0.34717744537586837</v>
      </c>
      <c r="Q31" s="41"/>
      <c r="R31" s="57">
        <f t="shared" si="10"/>
        <v>55.907381515869744</v>
      </c>
      <c r="S31" s="57">
        <f t="shared" si="11"/>
        <v>93.966067320857547</v>
      </c>
      <c r="T31" s="57">
        <f t="shared" si="12"/>
        <v>74.990328201187566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8973.3268338435773</v>
      </c>
      <c r="F32" s="55">
        <v>16192.345707969725</v>
      </c>
      <c r="G32" s="56">
        <f t="shared" si="4"/>
        <v>25165.672541813303</v>
      </c>
      <c r="H32" s="55">
        <v>181</v>
      </c>
      <c r="I32" s="55">
        <v>178</v>
      </c>
      <c r="J32" s="56">
        <f t="shared" si="5"/>
        <v>359</v>
      </c>
      <c r="K32" s="55">
        <v>0</v>
      </c>
      <c r="L32" s="55">
        <v>0</v>
      </c>
      <c r="M32" s="56">
        <f t="shared" si="6"/>
        <v>0</v>
      </c>
      <c r="N32" s="32">
        <f t="shared" si="13"/>
        <v>0.22952033031112076</v>
      </c>
      <c r="O32" s="32">
        <f t="shared" si="0"/>
        <v>0.42114923293720674</v>
      </c>
      <c r="P32" s="33">
        <f t="shared" si="1"/>
        <v>0.32453410375803804</v>
      </c>
      <c r="Q32" s="41"/>
      <c r="R32" s="57">
        <f t="shared" si="10"/>
        <v>49.576391347202083</v>
      </c>
      <c r="S32" s="57">
        <f t="shared" si="11"/>
        <v>90.968234314436657</v>
      </c>
      <c r="T32" s="57">
        <f t="shared" si="12"/>
        <v>70.099366411736213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6398.9429799888694</v>
      </c>
      <c r="F33" s="55">
        <v>11515.343076106152</v>
      </c>
      <c r="G33" s="56">
        <f t="shared" si="4"/>
        <v>17914.286056095021</v>
      </c>
      <c r="H33" s="55">
        <v>191</v>
      </c>
      <c r="I33" s="55">
        <v>180</v>
      </c>
      <c r="J33" s="56">
        <f t="shared" si="5"/>
        <v>371</v>
      </c>
      <c r="K33" s="55">
        <v>0</v>
      </c>
      <c r="L33" s="55">
        <v>0</v>
      </c>
      <c r="M33" s="56">
        <f t="shared" si="6"/>
        <v>0</v>
      </c>
      <c r="N33" s="32">
        <f t="shared" si="13"/>
        <v>0.15510332993961773</v>
      </c>
      <c r="O33" s="32">
        <f t="shared" si="0"/>
        <v>0.29617651944717471</v>
      </c>
      <c r="P33" s="33">
        <f t="shared" si="1"/>
        <v>0.22354854317778552</v>
      </c>
      <c r="Q33" s="41"/>
      <c r="R33" s="57">
        <f t="shared" si="10"/>
        <v>33.502319266957429</v>
      </c>
      <c r="S33" s="57">
        <f t="shared" si="11"/>
        <v>63.974128200589732</v>
      </c>
      <c r="T33" s="57">
        <f t="shared" si="12"/>
        <v>48.286485326401674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3339.3722571610178</v>
      </c>
      <c r="F34" s="55">
        <v>4703.1271728491183</v>
      </c>
      <c r="G34" s="56">
        <f t="shared" si="4"/>
        <v>8042.4994300101362</v>
      </c>
      <c r="H34" s="55">
        <v>180</v>
      </c>
      <c r="I34" s="55">
        <v>182</v>
      </c>
      <c r="J34" s="56">
        <f t="shared" si="5"/>
        <v>362</v>
      </c>
      <c r="K34" s="55">
        <v>0</v>
      </c>
      <c r="L34" s="55">
        <v>0</v>
      </c>
      <c r="M34" s="56">
        <f t="shared" si="6"/>
        <v>0</v>
      </c>
      <c r="N34" s="32">
        <f t="shared" si="13"/>
        <v>8.5889204145087911E-2</v>
      </c>
      <c r="O34" s="32">
        <f t="shared" si="0"/>
        <v>0.11963591709526654</v>
      </c>
      <c r="P34" s="33">
        <f t="shared" si="1"/>
        <v>0.10285578358412799</v>
      </c>
      <c r="Q34" s="41"/>
      <c r="R34" s="57">
        <f t="shared" si="10"/>
        <v>18.552068095338988</v>
      </c>
      <c r="S34" s="57">
        <f t="shared" si="11"/>
        <v>25.841358092577572</v>
      </c>
      <c r="T34" s="57">
        <f t="shared" si="12"/>
        <v>22.216849254171645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1854.4455238319551</v>
      </c>
      <c r="F35" s="55">
        <v>2384.4813319474806</v>
      </c>
      <c r="G35" s="56">
        <f t="shared" si="4"/>
        <v>4238.9268557794358</v>
      </c>
      <c r="H35" s="55">
        <v>182</v>
      </c>
      <c r="I35" s="55">
        <v>183</v>
      </c>
      <c r="J35" s="56">
        <f t="shared" si="5"/>
        <v>365</v>
      </c>
      <c r="K35" s="55">
        <v>0</v>
      </c>
      <c r="L35" s="55">
        <v>0</v>
      </c>
      <c r="M35" s="56">
        <f t="shared" si="6"/>
        <v>0</v>
      </c>
      <c r="N35" s="32">
        <f t="shared" si="13"/>
        <v>4.7172505184980541E-2</v>
      </c>
      <c r="O35" s="32">
        <f t="shared" si="0"/>
        <v>6.0323854785151808E-2</v>
      </c>
      <c r="P35" s="33">
        <f t="shared" si="1"/>
        <v>5.3766195532463673E-2</v>
      </c>
      <c r="Q35" s="41"/>
      <c r="R35" s="57">
        <f t="shared" si="10"/>
        <v>10.189261119955798</v>
      </c>
      <c r="S35" s="57">
        <f t="shared" si="11"/>
        <v>13.02995263359279</v>
      </c>
      <c r="T35" s="57">
        <f t="shared" si="12"/>
        <v>11.613498235012154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59">
        <v>708.96</v>
      </c>
      <c r="E36" s="66">
        <v>426.18254852807132</v>
      </c>
      <c r="F36" s="60">
        <v>563</v>
      </c>
      <c r="G36" s="61">
        <f t="shared" si="4"/>
        <v>989.18254852807127</v>
      </c>
      <c r="H36" s="60">
        <v>181</v>
      </c>
      <c r="I36" s="60">
        <v>180</v>
      </c>
      <c r="J36" s="61">
        <f t="shared" si="5"/>
        <v>361</v>
      </c>
      <c r="K36" s="60">
        <v>0</v>
      </c>
      <c r="L36" s="60">
        <v>0</v>
      </c>
      <c r="M36" s="61">
        <f t="shared" si="6"/>
        <v>0</v>
      </c>
      <c r="N36" s="34">
        <f t="shared" si="13"/>
        <v>1.0900924609373627E-2</v>
      </c>
      <c r="O36" s="34">
        <f t="shared" si="0"/>
        <v>1.4480452674897119E-2</v>
      </c>
      <c r="P36" s="35">
        <f t="shared" si="1"/>
        <v>1.2685730847030769E-2</v>
      </c>
      <c r="Q36" s="41"/>
      <c r="R36" s="57">
        <f t="shared" si="10"/>
        <v>2.3545997156247034</v>
      </c>
      <c r="S36" s="57">
        <f t="shared" si="11"/>
        <v>3.1277777777777778</v>
      </c>
      <c r="T36" s="57">
        <f t="shared" si="12"/>
        <v>2.740117862958646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65">
        <v>22067.080664744968</v>
      </c>
      <c r="F37" s="63">
        <v>12219.681518427227</v>
      </c>
      <c r="G37" s="64">
        <f t="shared" si="4"/>
        <v>34286.762183172192</v>
      </c>
      <c r="H37" s="63">
        <v>99</v>
      </c>
      <c r="I37" s="63">
        <v>99</v>
      </c>
      <c r="J37" s="64">
        <f t="shared" si="5"/>
        <v>198</v>
      </c>
      <c r="K37" s="63">
        <v>159</v>
      </c>
      <c r="L37" s="63">
        <v>170</v>
      </c>
      <c r="M37" s="64">
        <f t="shared" si="6"/>
        <v>329</v>
      </c>
      <c r="N37" s="30">
        <f t="shared" si="13"/>
        <v>0.36284991884939766</v>
      </c>
      <c r="O37" s="30">
        <f t="shared" si="0"/>
        <v>0.19230268032272485</v>
      </c>
      <c r="P37" s="31">
        <f t="shared" si="1"/>
        <v>0.27570571070418293</v>
      </c>
      <c r="Q37" s="41"/>
      <c r="R37" s="57">
        <f t="shared" si="10"/>
        <v>85.531320405988254</v>
      </c>
      <c r="S37" s="57">
        <f t="shared" si="11"/>
        <v>45.42632534731311</v>
      </c>
      <c r="T37" s="57">
        <f t="shared" si="12"/>
        <v>65.060269797290687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4">
        <v>21187.276105470955</v>
      </c>
      <c r="F38" s="55">
        <v>12196.926728193726</v>
      </c>
      <c r="G38" s="56">
        <f t="shared" si="4"/>
        <v>33384.202833664684</v>
      </c>
      <c r="H38" s="55">
        <v>99</v>
      </c>
      <c r="I38" s="55">
        <v>99</v>
      </c>
      <c r="J38" s="56">
        <f t="shared" si="5"/>
        <v>198</v>
      </c>
      <c r="K38" s="55">
        <v>159</v>
      </c>
      <c r="L38" s="55">
        <v>156</v>
      </c>
      <c r="M38" s="56">
        <f t="shared" si="6"/>
        <v>315</v>
      </c>
      <c r="N38" s="32">
        <f t="shared" si="13"/>
        <v>0.34838325614099835</v>
      </c>
      <c r="O38" s="32">
        <f t="shared" si="0"/>
        <v>0.20303846597738923</v>
      </c>
      <c r="P38" s="33">
        <f t="shared" si="1"/>
        <v>0.27615812019112473</v>
      </c>
      <c r="Q38" s="41"/>
      <c r="R38" s="57">
        <f t="shared" si="10"/>
        <v>82.121225215003705</v>
      </c>
      <c r="S38" s="57">
        <f t="shared" si="11"/>
        <v>47.83108520860285</v>
      </c>
      <c r="T38" s="57">
        <f t="shared" si="12"/>
        <v>65.076418779073464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4">
        <v>20610.813186542629</v>
      </c>
      <c r="F39" s="55">
        <v>12017.432689846823</v>
      </c>
      <c r="G39" s="56">
        <f t="shared" si="4"/>
        <v>32628.245876389454</v>
      </c>
      <c r="H39" s="55">
        <v>99</v>
      </c>
      <c r="I39" s="55">
        <v>99</v>
      </c>
      <c r="J39" s="56">
        <f t="shared" si="5"/>
        <v>198</v>
      </c>
      <c r="K39" s="55">
        <v>161</v>
      </c>
      <c r="L39" s="55">
        <v>158</v>
      </c>
      <c r="M39" s="56">
        <f t="shared" si="6"/>
        <v>319</v>
      </c>
      <c r="N39" s="32">
        <f t="shared" si="13"/>
        <v>0.33616279336088578</v>
      </c>
      <c r="O39" s="32">
        <f t="shared" si="0"/>
        <v>0.19841224227061852</v>
      </c>
      <c r="P39" s="33">
        <f t="shared" si="1"/>
        <v>0.26770795763365157</v>
      </c>
      <c r="Q39" s="41"/>
      <c r="R39" s="57">
        <f t="shared" si="10"/>
        <v>79.272358409779343</v>
      </c>
      <c r="S39" s="57">
        <f t="shared" si="11"/>
        <v>46.760438481894248</v>
      </c>
      <c r="T39" s="57">
        <f t="shared" si="12"/>
        <v>63.110727033635307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4">
        <v>20231.319290225343</v>
      </c>
      <c r="F40" s="55">
        <v>11908.854820942699</v>
      </c>
      <c r="G40" s="56">
        <f t="shared" si="4"/>
        <v>32140.174111168042</v>
      </c>
      <c r="H40" s="55">
        <v>99</v>
      </c>
      <c r="I40" s="55">
        <v>79</v>
      </c>
      <c r="J40" s="56">
        <f t="shared" si="5"/>
        <v>178</v>
      </c>
      <c r="K40" s="55">
        <v>161</v>
      </c>
      <c r="L40" s="55">
        <v>158</v>
      </c>
      <c r="M40" s="56">
        <f t="shared" si="6"/>
        <v>319</v>
      </c>
      <c r="N40" s="32">
        <f t="shared" si="13"/>
        <v>0.32997323998932254</v>
      </c>
      <c r="O40" s="32">
        <f t="shared" si="0"/>
        <v>0.21172050243462343</v>
      </c>
      <c r="P40" s="33">
        <f t="shared" si="1"/>
        <v>0.27339379135052777</v>
      </c>
      <c r="Q40" s="41"/>
      <c r="R40" s="57">
        <f t="shared" si="10"/>
        <v>77.812766500866701</v>
      </c>
      <c r="S40" s="57">
        <f t="shared" si="11"/>
        <v>50.248332577817294</v>
      </c>
      <c r="T40" s="57">
        <f t="shared" si="12"/>
        <v>64.668358372571518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4">
        <v>19924.895970818776</v>
      </c>
      <c r="F41" s="55">
        <v>11603.894198446189</v>
      </c>
      <c r="G41" s="56">
        <f t="shared" si="4"/>
        <v>31528.790169264965</v>
      </c>
      <c r="H41" s="55">
        <v>99</v>
      </c>
      <c r="I41" s="55">
        <v>79</v>
      </c>
      <c r="J41" s="56">
        <f t="shared" si="5"/>
        <v>178</v>
      </c>
      <c r="K41" s="55">
        <v>159</v>
      </c>
      <c r="L41" s="55">
        <v>158</v>
      </c>
      <c r="M41" s="56">
        <f t="shared" si="6"/>
        <v>317</v>
      </c>
      <c r="N41" s="32">
        <f t="shared" si="13"/>
        <v>0.32762588744440241</v>
      </c>
      <c r="O41" s="32">
        <f t="shared" si="0"/>
        <v>0.20629878748482058</v>
      </c>
      <c r="P41" s="33">
        <f t="shared" si="1"/>
        <v>0.26932951350769635</v>
      </c>
      <c r="Q41" s="41"/>
      <c r="R41" s="57">
        <f t="shared" si="10"/>
        <v>77.228278956661924</v>
      </c>
      <c r="S41" s="57">
        <f t="shared" si="11"/>
        <v>48.96157889639742</v>
      </c>
      <c r="T41" s="57">
        <f t="shared" si="12"/>
        <v>63.694525594474676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4">
        <v>17858.606516004158</v>
      </c>
      <c r="F42" s="55">
        <v>7272.1372306551493</v>
      </c>
      <c r="G42" s="56">
        <f t="shared" si="4"/>
        <v>25130.743746659307</v>
      </c>
      <c r="H42" s="55">
        <v>0</v>
      </c>
      <c r="I42" s="55">
        <v>0</v>
      </c>
      <c r="J42" s="56">
        <f t="shared" si="5"/>
        <v>0</v>
      </c>
      <c r="K42" s="55">
        <v>159</v>
      </c>
      <c r="L42" s="55">
        <v>158</v>
      </c>
      <c r="M42" s="56">
        <f t="shared" si="6"/>
        <v>317</v>
      </c>
      <c r="N42" s="32">
        <f t="shared" si="13"/>
        <v>0.45289629022124561</v>
      </c>
      <c r="O42" s="32">
        <f t="shared" si="0"/>
        <v>0.18558945566188112</v>
      </c>
      <c r="P42" s="33">
        <f t="shared" si="1"/>
        <v>0.31966449255443302</v>
      </c>
      <c r="Q42" s="41"/>
      <c r="R42" s="57">
        <f t="shared" si="10"/>
        <v>112.31827997486891</v>
      </c>
      <c r="S42" s="57">
        <f t="shared" si="11"/>
        <v>46.026185004146512</v>
      </c>
      <c r="T42" s="57">
        <f t="shared" si="12"/>
        <v>79.276794153499395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4">
        <v>15749.93725321029</v>
      </c>
      <c r="F43" s="55">
        <v>6349.5497741352337</v>
      </c>
      <c r="G43" s="56">
        <f t="shared" si="4"/>
        <v>22099.487027345524</v>
      </c>
      <c r="H43" s="55">
        <v>0</v>
      </c>
      <c r="I43" s="55">
        <v>0</v>
      </c>
      <c r="J43" s="56">
        <f t="shared" si="5"/>
        <v>0</v>
      </c>
      <c r="K43" s="55">
        <v>159</v>
      </c>
      <c r="L43" s="55">
        <v>158</v>
      </c>
      <c r="M43" s="56">
        <f t="shared" si="6"/>
        <v>317</v>
      </c>
      <c r="N43" s="32">
        <f t="shared" si="13"/>
        <v>0.39942019814390062</v>
      </c>
      <c r="O43" s="32">
        <f t="shared" si="0"/>
        <v>0.16204445115698329</v>
      </c>
      <c r="P43" s="33">
        <f t="shared" si="1"/>
        <v>0.28110673434600492</v>
      </c>
      <c r="Q43" s="41"/>
      <c r="R43" s="57">
        <f t="shared" si="10"/>
        <v>99.056209139687354</v>
      </c>
      <c r="S43" s="57">
        <f t="shared" si="11"/>
        <v>40.187023886931861</v>
      </c>
      <c r="T43" s="57">
        <f t="shared" si="12"/>
        <v>69.714470117809228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4">
        <v>15156.895471450238</v>
      </c>
      <c r="F44" s="55">
        <v>6102.2870665156961</v>
      </c>
      <c r="G44" s="56">
        <f t="shared" si="4"/>
        <v>21259.182537965935</v>
      </c>
      <c r="H44" s="55">
        <v>0</v>
      </c>
      <c r="I44" s="55">
        <v>0</v>
      </c>
      <c r="J44" s="56">
        <f t="shared" si="5"/>
        <v>0</v>
      </c>
      <c r="K44" s="55">
        <v>159</v>
      </c>
      <c r="L44" s="55">
        <v>158</v>
      </c>
      <c r="M44" s="56">
        <f t="shared" si="6"/>
        <v>317</v>
      </c>
      <c r="N44" s="32">
        <f t="shared" si="13"/>
        <v>0.38438059118102652</v>
      </c>
      <c r="O44" s="32">
        <f t="shared" si="0"/>
        <v>0.15573415339209107</v>
      </c>
      <c r="P44" s="33">
        <f t="shared" si="1"/>
        <v>0.27041801335562654</v>
      </c>
      <c r="Q44" s="41"/>
      <c r="R44" s="57">
        <f t="shared" si="10"/>
        <v>95.326386612894581</v>
      </c>
      <c r="S44" s="57">
        <f t="shared" si="11"/>
        <v>38.62207004123858</v>
      </c>
      <c r="T44" s="57">
        <f t="shared" si="12"/>
        <v>67.063667312195378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4">
        <v>14528.039253529068</v>
      </c>
      <c r="F45" s="55">
        <v>5904.1549936055699</v>
      </c>
      <c r="G45" s="56">
        <f t="shared" si="4"/>
        <v>20432.194247134637</v>
      </c>
      <c r="H45" s="55">
        <v>0</v>
      </c>
      <c r="I45" s="55">
        <v>0</v>
      </c>
      <c r="J45" s="56">
        <f t="shared" si="5"/>
        <v>0</v>
      </c>
      <c r="K45" s="55">
        <v>161</v>
      </c>
      <c r="L45" s="55">
        <v>158</v>
      </c>
      <c r="M45" s="56">
        <f t="shared" si="6"/>
        <v>319</v>
      </c>
      <c r="N45" s="32">
        <f t="shared" si="13"/>
        <v>0.3638559219978228</v>
      </c>
      <c r="O45" s="32">
        <f t="shared" si="0"/>
        <v>0.15067769991847615</v>
      </c>
      <c r="P45" s="33">
        <f t="shared" si="1"/>
        <v>0.25826921639112443</v>
      </c>
      <c r="Q45" s="41"/>
      <c r="R45" s="57">
        <f t="shared" si="10"/>
        <v>90.236268655460051</v>
      </c>
      <c r="S45" s="57">
        <f t="shared" si="11"/>
        <v>37.368069579782087</v>
      </c>
      <c r="T45" s="57">
        <f t="shared" si="12"/>
        <v>64.050765664998863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4">
        <v>14379.101498089445</v>
      </c>
      <c r="F46" s="55">
        <v>5956.6241963134617</v>
      </c>
      <c r="G46" s="56">
        <f t="shared" si="4"/>
        <v>20335.725694402907</v>
      </c>
      <c r="H46" s="55">
        <v>0</v>
      </c>
      <c r="I46" s="55">
        <v>0</v>
      </c>
      <c r="J46" s="56">
        <f t="shared" si="5"/>
        <v>0</v>
      </c>
      <c r="K46" s="55">
        <v>163</v>
      </c>
      <c r="L46" s="55">
        <v>158</v>
      </c>
      <c r="M46" s="56">
        <f t="shared" si="6"/>
        <v>321</v>
      </c>
      <c r="N46" s="32">
        <f t="shared" si="13"/>
        <v>0.35570704279857129</v>
      </c>
      <c r="O46" s="32">
        <f t="shared" si="0"/>
        <v>0.15201674653719532</v>
      </c>
      <c r="P46" s="33">
        <f t="shared" si="1"/>
        <v>0.25544826769172579</v>
      </c>
      <c r="Q46" s="41"/>
      <c r="R46" s="57">
        <f t="shared" si="10"/>
        <v>88.215346614045671</v>
      </c>
      <c r="S46" s="57">
        <f t="shared" si="11"/>
        <v>37.70015314122444</v>
      </c>
      <c r="T46" s="57">
        <f t="shared" si="12"/>
        <v>63.351170387547995</v>
      </c>
    </row>
    <row r="47" spans="2:20" x14ac:dyDescent="0.25">
      <c r="B47" s="52" t="str">
        <f>'Média Mensal'!B47</f>
        <v>Modivas Centro</v>
      </c>
      <c r="C47" s="52" t="s">
        <v>105</v>
      </c>
      <c r="D47" s="53">
        <v>852.51</v>
      </c>
      <c r="E47" s="54">
        <v>14110.941481215723</v>
      </c>
      <c r="F47" s="55">
        <v>5961.3383727907094</v>
      </c>
      <c r="G47" s="56">
        <f t="shared" si="4"/>
        <v>20072.279854006432</v>
      </c>
      <c r="H47" s="55">
        <v>0</v>
      </c>
      <c r="I47" s="55">
        <v>0</v>
      </c>
      <c r="J47" s="56">
        <f t="shared" si="5"/>
        <v>0</v>
      </c>
      <c r="K47" s="55">
        <v>163</v>
      </c>
      <c r="L47" s="55">
        <v>154</v>
      </c>
      <c r="M47" s="56">
        <f t="shared" si="6"/>
        <v>317</v>
      </c>
      <c r="N47" s="32">
        <f t="shared" si="13"/>
        <v>0.34907335942053541</v>
      </c>
      <c r="O47" s="32">
        <f t="shared" si="0"/>
        <v>0.15608866707139477</v>
      </c>
      <c r="P47" s="33">
        <f t="shared" si="1"/>
        <v>0.25532054357899703</v>
      </c>
      <c r="Q47" s="41"/>
      <c r="R47" s="57">
        <f t="shared" si="10"/>
        <v>86.570193136292772</v>
      </c>
      <c r="S47" s="57">
        <f t="shared" si="11"/>
        <v>38.709989433705907</v>
      </c>
      <c r="T47" s="57">
        <f t="shared" si="12"/>
        <v>63.319494807591269</v>
      </c>
    </row>
    <row r="48" spans="2:20" x14ac:dyDescent="0.25">
      <c r="B48" s="52" t="s">
        <v>105</v>
      </c>
      <c r="C48" s="52" t="str">
        <f>'Média Mensal'!C48</f>
        <v>Mindelo</v>
      </c>
      <c r="D48" s="53">
        <v>1834.12</v>
      </c>
      <c r="E48" s="54">
        <v>12932.002883979831</v>
      </c>
      <c r="F48" s="55">
        <v>5186.8051203073746</v>
      </c>
      <c r="G48" s="56">
        <f t="shared" si="4"/>
        <v>18118.808004287206</v>
      </c>
      <c r="H48" s="55">
        <v>0</v>
      </c>
      <c r="I48" s="55">
        <v>0</v>
      </c>
      <c r="J48" s="56">
        <f t="shared" ref="J48:J58" si="14">+H48+I48</f>
        <v>0</v>
      </c>
      <c r="K48" s="55">
        <v>165</v>
      </c>
      <c r="L48" s="55">
        <v>160</v>
      </c>
      <c r="M48" s="56">
        <f t="shared" ref="M48:M58" si="15">+K48+L48</f>
        <v>325</v>
      </c>
      <c r="N48" s="32">
        <f t="shared" ref="N48" si="16">+E48/(H48*216+K48*248)</f>
        <v>0.31603135102590008</v>
      </c>
      <c r="O48" s="32">
        <f t="shared" ref="O48" si="17">+F48/(I48*216+L48*248)</f>
        <v>0.13071585484645601</v>
      </c>
      <c r="P48" s="33">
        <f t="shared" ref="P48" si="18">+G48/(J48*216+M48*248)</f>
        <v>0.22479910675294301</v>
      </c>
      <c r="Q48" s="41"/>
      <c r="R48" s="57">
        <f t="shared" ref="R48" si="19">+E48/(H48+K48)</f>
        <v>78.375775054423215</v>
      </c>
      <c r="S48" s="57">
        <f t="shared" ref="S48" si="20">+F48/(I48+L48)</f>
        <v>32.417532001921089</v>
      </c>
      <c r="T48" s="57">
        <f t="shared" ref="T48" si="21">+G48/(J48+M48)</f>
        <v>55.750178474729864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4">
        <v>11993.872831513661</v>
      </c>
      <c r="F49" s="55">
        <v>5170.5844124645137</v>
      </c>
      <c r="G49" s="56">
        <f t="shared" si="4"/>
        <v>17164.457243978177</v>
      </c>
      <c r="H49" s="55">
        <v>0</v>
      </c>
      <c r="I49" s="55">
        <v>0</v>
      </c>
      <c r="J49" s="56">
        <f t="shared" si="14"/>
        <v>0</v>
      </c>
      <c r="K49" s="55">
        <v>160</v>
      </c>
      <c r="L49" s="55">
        <v>158</v>
      </c>
      <c r="M49" s="56">
        <f t="shared" si="15"/>
        <v>318</v>
      </c>
      <c r="N49" s="32">
        <f t="shared" si="13"/>
        <v>0.30226494031032414</v>
      </c>
      <c r="O49" s="32">
        <f t="shared" si="0"/>
        <v>0.1319565233887432</v>
      </c>
      <c r="P49" s="33">
        <f t="shared" si="1"/>
        <v>0.2176462929090355</v>
      </c>
      <c r="Q49" s="41"/>
      <c r="R49" s="57">
        <f t="shared" si="10"/>
        <v>74.961705196960381</v>
      </c>
      <c r="S49" s="57">
        <f t="shared" si="11"/>
        <v>32.725217800408316</v>
      </c>
      <c r="T49" s="57">
        <f t="shared" si="12"/>
        <v>53.976280641440809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4">
        <v>12019.397762366527</v>
      </c>
      <c r="F50" s="55">
        <v>5007.1499582350925</v>
      </c>
      <c r="G50" s="56">
        <f t="shared" si="4"/>
        <v>17026.547720601618</v>
      </c>
      <c r="H50" s="55">
        <v>0</v>
      </c>
      <c r="I50" s="55">
        <v>0</v>
      </c>
      <c r="J50" s="56">
        <f t="shared" si="14"/>
        <v>0</v>
      </c>
      <c r="K50" s="55">
        <v>158</v>
      </c>
      <c r="L50" s="55">
        <v>158</v>
      </c>
      <c r="M50" s="56">
        <f t="shared" si="15"/>
        <v>316</v>
      </c>
      <c r="N50" s="32">
        <f t="shared" si="13"/>
        <v>0.30674249087297178</v>
      </c>
      <c r="O50" s="32">
        <f t="shared" si="0"/>
        <v>0.12778557467933577</v>
      </c>
      <c r="P50" s="33">
        <f t="shared" si="1"/>
        <v>0.21726403277615378</v>
      </c>
      <c r="Q50" s="41"/>
      <c r="R50" s="57">
        <f t="shared" si="10"/>
        <v>76.072137736497012</v>
      </c>
      <c r="S50" s="57">
        <f t="shared" si="11"/>
        <v>31.690822520475269</v>
      </c>
      <c r="T50" s="57">
        <f t="shared" si="12"/>
        <v>53.881480128486132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4">
        <v>10993.416084109271</v>
      </c>
      <c r="F51" s="55">
        <v>4734.3752638214573</v>
      </c>
      <c r="G51" s="56">
        <f t="shared" si="4"/>
        <v>15727.791347930728</v>
      </c>
      <c r="H51" s="55">
        <v>0</v>
      </c>
      <c r="I51" s="55">
        <v>0</v>
      </c>
      <c r="J51" s="56">
        <f t="shared" si="14"/>
        <v>0</v>
      </c>
      <c r="K51" s="55">
        <v>156</v>
      </c>
      <c r="L51" s="55">
        <v>158</v>
      </c>
      <c r="M51" s="56">
        <f t="shared" si="15"/>
        <v>314</v>
      </c>
      <c r="N51" s="32">
        <f t="shared" si="13"/>
        <v>0.28415570937007006</v>
      </c>
      <c r="O51" s="32">
        <f t="shared" si="0"/>
        <v>0.1208241951771503</v>
      </c>
      <c r="P51" s="33">
        <f t="shared" si="1"/>
        <v>0.20196978821567094</v>
      </c>
      <c r="Q51" s="41"/>
      <c r="R51" s="57">
        <f t="shared" si="10"/>
        <v>70.470615923777373</v>
      </c>
      <c r="S51" s="57">
        <f t="shared" si="11"/>
        <v>29.964400403933276</v>
      </c>
      <c r="T51" s="57">
        <f t="shared" si="12"/>
        <v>50.088507477486395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4">
        <v>10938.158427530159</v>
      </c>
      <c r="F52" s="55">
        <v>4793.9356589038507</v>
      </c>
      <c r="G52" s="56">
        <f t="shared" si="4"/>
        <v>15732.09408643401</v>
      </c>
      <c r="H52" s="55">
        <v>0</v>
      </c>
      <c r="I52" s="55">
        <v>0</v>
      </c>
      <c r="J52" s="56">
        <f t="shared" si="14"/>
        <v>0</v>
      </c>
      <c r="K52" s="55">
        <v>156</v>
      </c>
      <c r="L52" s="55">
        <v>158</v>
      </c>
      <c r="M52" s="56">
        <f t="shared" si="15"/>
        <v>314</v>
      </c>
      <c r="N52" s="32">
        <f t="shared" si="13"/>
        <v>0.28272742006643298</v>
      </c>
      <c r="O52" s="32">
        <f t="shared" si="0"/>
        <v>0.1223442134264968</v>
      </c>
      <c r="P52" s="33">
        <f t="shared" si="1"/>
        <v>0.20202504220302561</v>
      </c>
      <c r="Q52" s="41"/>
      <c r="R52" s="57">
        <f t="shared" si="10"/>
        <v>70.116400176475381</v>
      </c>
      <c r="S52" s="57">
        <f t="shared" si="11"/>
        <v>30.341364929771206</v>
      </c>
      <c r="T52" s="57">
        <f t="shared" si="12"/>
        <v>50.10221046635035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4">
        <v>10784.159784540559</v>
      </c>
      <c r="F53" s="55">
        <v>4755.4953030828901</v>
      </c>
      <c r="G53" s="56">
        <f t="shared" si="4"/>
        <v>15539.655087623451</v>
      </c>
      <c r="H53" s="55">
        <v>0</v>
      </c>
      <c r="I53" s="55">
        <v>0</v>
      </c>
      <c r="J53" s="56">
        <f t="shared" si="14"/>
        <v>0</v>
      </c>
      <c r="K53" s="55">
        <v>156</v>
      </c>
      <c r="L53" s="55">
        <v>156</v>
      </c>
      <c r="M53" s="56">
        <f t="shared" si="15"/>
        <v>312</v>
      </c>
      <c r="N53" s="32">
        <f t="shared" si="13"/>
        <v>0.27874689269387304</v>
      </c>
      <c r="O53" s="32">
        <f t="shared" si="0"/>
        <v>0.1229191300424651</v>
      </c>
      <c r="P53" s="33">
        <f t="shared" si="1"/>
        <v>0.20083301136816908</v>
      </c>
      <c r="Q53" s="41"/>
      <c r="R53" s="57">
        <f t="shared" si="10"/>
        <v>69.129229388080503</v>
      </c>
      <c r="S53" s="57">
        <f t="shared" si="11"/>
        <v>30.483944250531348</v>
      </c>
      <c r="T53" s="57">
        <f t="shared" si="12"/>
        <v>49.806586819305934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4">
        <v>10945.966183983657</v>
      </c>
      <c r="F54" s="55">
        <v>4347.7377350878151</v>
      </c>
      <c r="G54" s="56">
        <f t="shared" si="4"/>
        <v>15293.703919071471</v>
      </c>
      <c r="H54" s="55">
        <v>0</v>
      </c>
      <c r="I54" s="55">
        <v>0</v>
      </c>
      <c r="J54" s="56">
        <f t="shared" si="14"/>
        <v>0</v>
      </c>
      <c r="K54" s="55">
        <v>158</v>
      </c>
      <c r="L54" s="55">
        <v>158</v>
      </c>
      <c r="M54" s="56">
        <f t="shared" si="15"/>
        <v>316</v>
      </c>
      <c r="N54" s="32">
        <f t="shared" si="13"/>
        <v>0.2793478507549933</v>
      </c>
      <c r="O54" s="32">
        <f t="shared" si="0"/>
        <v>0.11095696547284134</v>
      </c>
      <c r="P54" s="33">
        <f t="shared" si="1"/>
        <v>0.19515240811391729</v>
      </c>
      <c r="Q54" s="41"/>
      <c r="R54" s="57">
        <f t="shared" si="10"/>
        <v>69.278266987238339</v>
      </c>
      <c r="S54" s="57">
        <f t="shared" si="11"/>
        <v>27.517327437264651</v>
      </c>
      <c r="T54" s="57">
        <f t="shared" si="12"/>
        <v>48.39779721225149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4">
        <v>8198.2628394703206</v>
      </c>
      <c r="F55" s="55">
        <v>2747.2698090580243</v>
      </c>
      <c r="G55" s="56">
        <f t="shared" si="4"/>
        <v>10945.532648528344</v>
      </c>
      <c r="H55" s="55">
        <v>0</v>
      </c>
      <c r="I55" s="55">
        <v>0</v>
      </c>
      <c r="J55" s="56">
        <f t="shared" si="14"/>
        <v>0</v>
      </c>
      <c r="K55" s="55">
        <v>154</v>
      </c>
      <c r="L55" s="55">
        <v>158</v>
      </c>
      <c r="M55" s="56">
        <f t="shared" si="15"/>
        <v>312</v>
      </c>
      <c r="N55" s="32">
        <f t="shared" si="13"/>
        <v>0.21465916525634479</v>
      </c>
      <c r="O55" s="32">
        <f t="shared" si="0"/>
        <v>7.0112030651746232E-2</v>
      </c>
      <c r="P55" s="33">
        <f t="shared" si="1"/>
        <v>0.14145901375786218</v>
      </c>
      <c r="Q55" s="41"/>
      <c r="R55" s="57">
        <f t="shared" si="10"/>
        <v>53.235472983573509</v>
      </c>
      <c r="S55" s="57">
        <f t="shared" si="11"/>
        <v>17.387783601633064</v>
      </c>
      <c r="T55" s="57">
        <f t="shared" si="12"/>
        <v>35.081835411949818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4">
        <v>7842.9051135487407</v>
      </c>
      <c r="F56" s="55">
        <v>2597.4858390126415</v>
      </c>
      <c r="G56" s="56">
        <f t="shared" si="4"/>
        <v>10440.390952561382</v>
      </c>
      <c r="H56" s="55">
        <v>0</v>
      </c>
      <c r="I56" s="55">
        <v>0</v>
      </c>
      <c r="J56" s="56">
        <f t="shared" si="14"/>
        <v>0</v>
      </c>
      <c r="K56" s="55">
        <v>166</v>
      </c>
      <c r="L56" s="55">
        <v>158</v>
      </c>
      <c r="M56" s="56">
        <f t="shared" si="15"/>
        <v>324</v>
      </c>
      <c r="N56" s="32">
        <f t="shared" si="13"/>
        <v>0.19050974333338372</v>
      </c>
      <c r="O56" s="32">
        <f t="shared" si="0"/>
        <v>6.6289450771045366E-2</v>
      </c>
      <c r="P56" s="33">
        <f t="shared" si="1"/>
        <v>0.12993318091100883</v>
      </c>
      <c r="Q56" s="41"/>
      <c r="R56" s="57">
        <f t="shared" si="10"/>
        <v>47.246416346679162</v>
      </c>
      <c r="S56" s="57">
        <f t="shared" si="11"/>
        <v>16.439783791219249</v>
      </c>
      <c r="T56" s="57">
        <f t="shared" si="12"/>
        <v>32.223428865930188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4">
        <v>5663.7041180020115</v>
      </c>
      <c r="F57" s="55">
        <v>2280.7024969665395</v>
      </c>
      <c r="G57" s="56">
        <f t="shared" si="4"/>
        <v>7944.4066149685514</v>
      </c>
      <c r="H57" s="55">
        <v>0</v>
      </c>
      <c r="I57" s="55">
        <v>0</v>
      </c>
      <c r="J57" s="56">
        <f t="shared" si="14"/>
        <v>0</v>
      </c>
      <c r="K57" s="55">
        <v>160</v>
      </c>
      <c r="L57" s="55">
        <v>158</v>
      </c>
      <c r="M57" s="56">
        <f t="shared" si="15"/>
        <v>318</v>
      </c>
      <c r="N57" s="32">
        <f t="shared" si="13"/>
        <v>0.14273447878029263</v>
      </c>
      <c r="O57" s="32">
        <f t="shared" si="0"/>
        <v>5.8204943266806336E-2</v>
      </c>
      <c r="P57" s="33">
        <f t="shared" si="1"/>
        <v>0.10073552717296297</v>
      </c>
      <c r="Q57" s="41"/>
      <c r="R57" s="57">
        <f t="shared" si="10"/>
        <v>35.398150737512573</v>
      </c>
      <c r="S57" s="57">
        <f t="shared" si="11"/>
        <v>14.434825930167971</v>
      </c>
      <c r="T57" s="57">
        <f t="shared" si="12"/>
        <v>24.982410738894817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6">
        <v>5318.3255599007471</v>
      </c>
      <c r="F58" s="60">
        <v>2240.0000000000009</v>
      </c>
      <c r="G58" s="61">
        <f t="shared" si="4"/>
        <v>7558.325559900748</v>
      </c>
      <c r="H58" s="55">
        <v>0</v>
      </c>
      <c r="I58" s="55">
        <v>0</v>
      </c>
      <c r="J58" s="56">
        <f t="shared" si="14"/>
        <v>0</v>
      </c>
      <c r="K58" s="55">
        <v>158</v>
      </c>
      <c r="L58" s="55">
        <v>158</v>
      </c>
      <c r="M58" s="56">
        <f t="shared" si="15"/>
        <v>316</v>
      </c>
      <c r="N58" s="34">
        <f t="shared" si="13"/>
        <v>0.13572696916855725</v>
      </c>
      <c r="O58" s="34">
        <f t="shared" si="0"/>
        <v>5.7166190281747672E-2</v>
      </c>
      <c r="P58" s="35">
        <f t="shared" si="1"/>
        <v>9.6446579725152456E-2</v>
      </c>
      <c r="Q58" s="41"/>
      <c r="R58" s="57">
        <f t="shared" si="10"/>
        <v>33.660288353802194</v>
      </c>
      <c r="S58" s="57">
        <f t="shared" si="11"/>
        <v>14.177215189873424</v>
      </c>
      <c r="T58" s="57">
        <f t="shared" si="12"/>
        <v>23.918751771837812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65">
        <v>19040.975051460391</v>
      </c>
      <c r="F59" s="63">
        <v>10667.19238257753</v>
      </c>
      <c r="G59" s="64">
        <f t="shared" si="4"/>
        <v>29708.167434037921</v>
      </c>
      <c r="H59" s="65">
        <v>90</v>
      </c>
      <c r="I59" s="63">
        <v>121</v>
      </c>
      <c r="J59" s="64">
        <f t="shared" si="5"/>
        <v>211</v>
      </c>
      <c r="K59" s="65">
        <v>141</v>
      </c>
      <c r="L59" s="63">
        <v>108</v>
      </c>
      <c r="M59" s="64">
        <f t="shared" si="6"/>
        <v>249</v>
      </c>
      <c r="N59" s="30">
        <f t="shared" si="13"/>
        <v>0.34996645808448007</v>
      </c>
      <c r="O59" s="30">
        <f t="shared" si="0"/>
        <v>0.20157204048710375</v>
      </c>
      <c r="P59" s="31">
        <f t="shared" si="1"/>
        <v>0.27679792257414582</v>
      </c>
      <c r="Q59" s="41"/>
      <c r="R59" s="57">
        <f t="shared" si="10"/>
        <v>82.428463426235453</v>
      </c>
      <c r="S59" s="57">
        <f t="shared" si="11"/>
        <v>46.581626124792706</v>
      </c>
      <c r="T59" s="57">
        <f t="shared" si="12"/>
        <v>64.582972682691135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18440.317929632602</v>
      </c>
      <c r="F60" s="55">
        <v>10855.95867478684</v>
      </c>
      <c r="G60" s="56">
        <f t="shared" si="4"/>
        <v>29296.276604419443</v>
      </c>
      <c r="H60" s="54">
        <v>92</v>
      </c>
      <c r="I60" s="55">
        <v>123</v>
      </c>
      <c r="J60" s="56">
        <f t="shared" ref="J60:J84" si="22">+H60+I60</f>
        <v>215</v>
      </c>
      <c r="K60" s="54">
        <v>135</v>
      </c>
      <c r="L60" s="55">
        <v>108</v>
      </c>
      <c r="M60" s="56">
        <f t="shared" ref="M60:M84" si="23">+K60+L60</f>
        <v>243</v>
      </c>
      <c r="N60" s="32">
        <f t="shared" si="13"/>
        <v>0.34563498893448419</v>
      </c>
      <c r="O60" s="32">
        <f t="shared" si="0"/>
        <v>0.20347800784950593</v>
      </c>
      <c r="P60" s="33">
        <f t="shared" si="1"/>
        <v>0.27455649839199509</v>
      </c>
      <c r="Q60" s="41"/>
      <c r="R60" s="57">
        <f t="shared" si="10"/>
        <v>81.234880747280187</v>
      </c>
      <c r="S60" s="57">
        <f t="shared" si="11"/>
        <v>46.995492098644327</v>
      </c>
      <c r="T60" s="57">
        <f t="shared" si="12"/>
        <v>63.965669441963847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17413.606815746505</v>
      </c>
      <c r="F61" s="55">
        <v>10455.871422762522</v>
      </c>
      <c r="G61" s="56">
        <f t="shared" si="4"/>
        <v>27869.478238509029</v>
      </c>
      <c r="H61" s="54">
        <v>92</v>
      </c>
      <c r="I61" s="55">
        <v>123</v>
      </c>
      <c r="J61" s="56">
        <f t="shared" si="22"/>
        <v>215</v>
      </c>
      <c r="K61" s="54">
        <v>133</v>
      </c>
      <c r="L61" s="55">
        <v>108</v>
      </c>
      <c r="M61" s="56">
        <f t="shared" si="23"/>
        <v>241</v>
      </c>
      <c r="N61" s="32">
        <f t="shared" si="13"/>
        <v>0.32945373875712325</v>
      </c>
      <c r="O61" s="32">
        <f t="shared" si="0"/>
        <v>0.19597899652801248</v>
      </c>
      <c r="P61" s="33">
        <f t="shared" si="1"/>
        <v>0.26240469869039085</v>
      </c>
      <c r="Q61" s="41"/>
      <c r="R61" s="57">
        <f t="shared" si="10"/>
        <v>77.393808069984473</v>
      </c>
      <c r="S61" s="57">
        <f t="shared" si="11"/>
        <v>45.263512652651613</v>
      </c>
      <c r="T61" s="57">
        <f t="shared" si="12"/>
        <v>61.117276838835593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16581.514841107866</v>
      </c>
      <c r="F62" s="55">
        <v>10417.525238716298</v>
      </c>
      <c r="G62" s="56">
        <f t="shared" si="4"/>
        <v>26999.040079824164</v>
      </c>
      <c r="H62" s="54">
        <v>92</v>
      </c>
      <c r="I62" s="55">
        <v>123</v>
      </c>
      <c r="J62" s="56">
        <f t="shared" si="22"/>
        <v>215</v>
      </c>
      <c r="K62" s="54">
        <v>133</v>
      </c>
      <c r="L62" s="55">
        <v>108</v>
      </c>
      <c r="M62" s="56">
        <f t="shared" si="23"/>
        <v>241</v>
      </c>
      <c r="N62" s="32">
        <f t="shared" si="13"/>
        <v>0.31371111777485744</v>
      </c>
      <c r="O62" s="32">
        <f t="shared" si="0"/>
        <v>0.19526025713593301</v>
      </c>
      <c r="P62" s="33">
        <f t="shared" si="1"/>
        <v>0.25420909987782619</v>
      </c>
      <c r="Q62" s="41"/>
      <c r="R62" s="57">
        <f t="shared" si="10"/>
        <v>73.695621516034961</v>
      </c>
      <c r="S62" s="57">
        <f t="shared" si="11"/>
        <v>45.097511855914711</v>
      </c>
      <c r="T62" s="57">
        <f t="shared" si="12"/>
        <v>59.208421227684568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16005.200632148759</v>
      </c>
      <c r="F63" s="55">
        <v>10219.945279653652</v>
      </c>
      <c r="G63" s="56">
        <f t="shared" si="4"/>
        <v>26225.14591180241</v>
      </c>
      <c r="H63" s="54">
        <v>98</v>
      </c>
      <c r="I63" s="55">
        <v>123</v>
      </c>
      <c r="J63" s="56">
        <f t="shared" si="22"/>
        <v>221</v>
      </c>
      <c r="K63" s="54">
        <v>133</v>
      </c>
      <c r="L63" s="55">
        <v>108</v>
      </c>
      <c r="M63" s="56">
        <f t="shared" si="23"/>
        <v>241</v>
      </c>
      <c r="N63" s="32">
        <f t="shared" si="13"/>
        <v>0.29556065578646695</v>
      </c>
      <c r="O63" s="32">
        <f t="shared" si="0"/>
        <v>0.19155692906833205</v>
      </c>
      <c r="P63" s="33">
        <f t="shared" si="1"/>
        <v>0.24394576863932887</v>
      </c>
      <c r="Q63" s="41"/>
      <c r="R63" s="57">
        <f t="shared" si="10"/>
        <v>69.286582823154802</v>
      </c>
      <c r="S63" s="57">
        <f t="shared" si="11"/>
        <v>44.242187357808014</v>
      </c>
      <c r="T63" s="57">
        <f t="shared" si="12"/>
        <v>56.764385090481404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14895.565610084328</v>
      </c>
      <c r="F64" s="55">
        <v>10112.84241837598</v>
      </c>
      <c r="G64" s="56">
        <f t="shared" si="4"/>
        <v>25008.408028460308</v>
      </c>
      <c r="H64" s="54">
        <v>116</v>
      </c>
      <c r="I64" s="55">
        <v>161</v>
      </c>
      <c r="J64" s="56">
        <f t="shared" si="22"/>
        <v>277</v>
      </c>
      <c r="K64" s="54">
        <v>127</v>
      </c>
      <c r="L64" s="55">
        <v>69</v>
      </c>
      <c r="M64" s="56">
        <f t="shared" si="23"/>
        <v>196</v>
      </c>
      <c r="N64" s="3">
        <f t="shared" si="13"/>
        <v>0.26339591190557943</v>
      </c>
      <c r="O64" s="3">
        <f t="shared" si="0"/>
        <v>0.19489751808464345</v>
      </c>
      <c r="P64" s="4">
        <f t="shared" si="1"/>
        <v>0.23061977156455465</v>
      </c>
      <c r="Q64" s="41"/>
      <c r="R64" s="57">
        <f t="shared" si="10"/>
        <v>61.298623909812051</v>
      </c>
      <c r="S64" s="57">
        <f t="shared" si="11"/>
        <v>43.968880079895563</v>
      </c>
      <c r="T64" s="57">
        <f t="shared" si="12"/>
        <v>52.871898580254353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11755.558844791169</v>
      </c>
      <c r="F65" s="55">
        <v>9254.7016598211394</v>
      </c>
      <c r="G65" s="56">
        <f t="shared" si="4"/>
        <v>21010.260504612306</v>
      </c>
      <c r="H65" s="54">
        <v>130</v>
      </c>
      <c r="I65" s="55">
        <v>161</v>
      </c>
      <c r="J65" s="56">
        <f t="shared" si="22"/>
        <v>291</v>
      </c>
      <c r="K65" s="54">
        <v>94</v>
      </c>
      <c r="L65" s="55">
        <v>69</v>
      </c>
      <c r="M65" s="56">
        <f t="shared" si="23"/>
        <v>163</v>
      </c>
      <c r="N65" s="3">
        <f t="shared" si="13"/>
        <v>0.22874297254030138</v>
      </c>
      <c r="O65" s="3">
        <f t="shared" si="0"/>
        <v>0.1783591901753997</v>
      </c>
      <c r="P65" s="4">
        <f t="shared" si="1"/>
        <v>0.20343009783706725</v>
      </c>
      <c r="Q65" s="41"/>
      <c r="R65" s="57">
        <f t="shared" si="10"/>
        <v>52.480173414246288</v>
      </c>
      <c r="S65" s="57">
        <f t="shared" si="11"/>
        <v>40.23783330357017</v>
      </c>
      <c r="T65" s="57">
        <f t="shared" si="12"/>
        <v>46.278106838353096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5152.0546393855348</v>
      </c>
      <c r="F66" s="55">
        <v>4791.0150363978519</v>
      </c>
      <c r="G66" s="56">
        <f t="shared" si="4"/>
        <v>9943.0696757833866</v>
      </c>
      <c r="H66" s="54">
        <v>57</v>
      </c>
      <c r="I66" s="55">
        <v>87</v>
      </c>
      <c r="J66" s="56">
        <f t="shared" si="22"/>
        <v>144</v>
      </c>
      <c r="K66" s="54">
        <v>53</v>
      </c>
      <c r="L66" s="55">
        <v>28</v>
      </c>
      <c r="M66" s="56">
        <f t="shared" si="23"/>
        <v>81</v>
      </c>
      <c r="N66" s="3">
        <f t="shared" si="13"/>
        <v>0.20239058137121052</v>
      </c>
      <c r="O66" s="3">
        <f t="shared" si="0"/>
        <v>0.18616004959581334</v>
      </c>
      <c r="P66" s="4">
        <f t="shared" si="1"/>
        <v>0.1942309281876736</v>
      </c>
      <c r="Q66" s="41"/>
      <c r="R66" s="57">
        <f t="shared" si="10"/>
        <v>46.836860358050316</v>
      </c>
      <c r="S66" s="57">
        <f t="shared" si="11"/>
        <v>41.661000316503056</v>
      </c>
      <c r="T66" s="57">
        <f t="shared" si="12"/>
        <v>44.191420781259495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5013.6749047669327</v>
      </c>
      <c r="F67" s="55">
        <v>3626.1069224642665</v>
      </c>
      <c r="G67" s="56">
        <f t="shared" si="4"/>
        <v>8639.7818272311997</v>
      </c>
      <c r="H67" s="54">
        <v>59</v>
      </c>
      <c r="I67" s="55">
        <v>87</v>
      </c>
      <c r="J67" s="56">
        <f t="shared" si="22"/>
        <v>146</v>
      </c>
      <c r="K67" s="54">
        <v>53</v>
      </c>
      <c r="L67" s="55">
        <v>28</v>
      </c>
      <c r="M67" s="56">
        <f t="shared" si="23"/>
        <v>81</v>
      </c>
      <c r="N67" s="3">
        <f t="shared" si="13"/>
        <v>0.19366791195793159</v>
      </c>
      <c r="O67" s="3">
        <f t="shared" si="0"/>
        <v>0.14089629011751112</v>
      </c>
      <c r="P67" s="4">
        <f t="shared" si="1"/>
        <v>0.16735979054763675</v>
      </c>
      <c r="Q67" s="41"/>
      <c r="R67" s="57">
        <f t="shared" si="10"/>
        <v>44.764954506847616</v>
      </c>
      <c r="S67" s="57">
        <f t="shared" si="11"/>
        <v>31.531364543167534</v>
      </c>
      <c r="T67" s="57">
        <f t="shared" si="12"/>
        <v>38.06071289529163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4994.7692697683406</v>
      </c>
      <c r="F68" s="55">
        <v>2405.0979639114844</v>
      </c>
      <c r="G68" s="56">
        <f t="shared" si="4"/>
        <v>7399.8672336798245</v>
      </c>
      <c r="H68" s="54">
        <v>55</v>
      </c>
      <c r="I68" s="55">
        <v>58</v>
      </c>
      <c r="J68" s="56">
        <f t="shared" si="22"/>
        <v>113</v>
      </c>
      <c r="K68" s="54">
        <v>53</v>
      </c>
      <c r="L68" s="55">
        <v>54</v>
      </c>
      <c r="M68" s="56">
        <f t="shared" si="23"/>
        <v>107</v>
      </c>
      <c r="N68" s="3">
        <f t="shared" si="13"/>
        <v>0.19959915560135633</v>
      </c>
      <c r="O68" s="3">
        <f t="shared" si="0"/>
        <v>9.2789273299054176E-2</v>
      </c>
      <c r="P68" s="4">
        <f t="shared" si="1"/>
        <v>0.14525493156563726</v>
      </c>
      <c r="Q68" s="41"/>
      <c r="R68" s="57">
        <f t="shared" si="10"/>
        <v>46.247863608966114</v>
      </c>
      <c r="S68" s="57">
        <f t="shared" si="11"/>
        <v>21.474088963495397</v>
      </c>
      <c r="T68" s="57">
        <f t="shared" si="12"/>
        <v>33.635760153090111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59">
        <v>702.48</v>
      </c>
      <c r="E69" s="66">
        <v>2756.581566082355</v>
      </c>
      <c r="F69" s="60">
        <v>1737.0000000000009</v>
      </c>
      <c r="G69" s="61">
        <f t="shared" si="4"/>
        <v>4493.5815660823555</v>
      </c>
      <c r="H69" s="66">
        <v>45</v>
      </c>
      <c r="I69" s="60">
        <v>54</v>
      </c>
      <c r="J69" s="61">
        <f t="shared" si="22"/>
        <v>99</v>
      </c>
      <c r="K69" s="66">
        <v>53</v>
      </c>
      <c r="L69" s="60">
        <v>54</v>
      </c>
      <c r="M69" s="61">
        <f t="shared" si="23"/>
        <v>107</v>
      </c>
      <c r="N69" s="6">
        <f t="shared" si="13"/>
        <v>0.12056427423383288</v>
      </c>
      <c r="O69" s="6">
        <f t="shared" si="0"/>
        <v>6.9324712643678191E-2</v>
      </c>
      <c r="P69" s="7">
        <f t="shared" si="1"/>
        <v>9.3772570243788725E-2</v>
      </c>
      <c r="Q69" s="41"/>
      <c r="R69" s="57">
        <f t="shared" si="10"/>
        <v>28.128383327370969</v>
      </c>
      <c r="S69" s="57">
        <f t="shared" si="11"/>
        <v>16.083333333333343</v>
      </c>
      <c r="T69" s="57">
        <f t="shared" si="12"/>
        <v>21.813502747972599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65">
        <v>5996.0000000000009</v>
      </c>
      <c r="F70" s="63">
        <v>19420.584222247937</v>
      </c>
      <c r="G70" s="64">
        <f t="shared" si="4"/>
        <v>25416.584222247937</v>
      </c>
      <c r="H70" s="65">
        <v>398</v>
      </c>
      <c r="I70" s="63">
        <v>400</v>
      </c>
      <c r="J70" s="64">
        <f t="shared" si="22"/>
        <v>798</v>
      </c>
      <c r="K70" s="65">
        <v>0</v>
      </c>
      <c r="L70" s="63">
        <v>0</v>
      </c>
      <c r="M70" s="64">
        <f t="shared" si="23"/>
        <v>0</v>
      </c>
      <c r="N70" s="15">
        <f t="shared" si="13"/>
        <v>6.9746882560952919E-2</v>
      </c>
      <c r="O70" s="15">
        <f t="shared" si="0"/>
        <v>0.22477528035009187</v>
      </c>
      <c r="P70" s="16">
        <f t="shared" si="1"/>
        <v>0.14745535263069676</v>
      </c>
      <c r="Q70" s="41"/>
      <c r="R70" s="57">
        <f t="shared" si="10"/>
        <v>15.065326633165832</v>
      </c>
      <c r="S70" s="57">
        <f t="shared" si="11"/>
        <v>48.55146055561984</v>
      </c>
      <c r="T70" s="57">
        <f t="shared" si="12"/>
        <v>31.850356168230498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4">
        <v>9163.6113886599214</v>
      </c>
      <c r="F71" s="55">
        <v>28205.585920788046</v>
      </c>
      <c r="G71" s="56">
        <f t="shared" ref="G71:G84" si="24">+E71+F71</f>
        <v>37369.197309447969</v>
      </c>
      <c r="H71" s="54">
        <v>398</v>
      </c>
      <c r="I71" s="55">
        <v>408</v>
      </c>
      <c r="J71" s="56">
        <f t="shared" si="22"/>
        <v>806</v>
      </c>
      <c r="K71" s="54">
        <v>0</v>
      </c>
      <c r="L71" s="55">
        <v>0</v>
      </c>
      <c r="M71" s="56">
        <f t="shared" si="23"/>
        <v>0</v>
      </c>
      <c r="N71" s="3">
        <f t="shared" si="13"/>
        <v>0.106593283415456</v>
      </c>
      <c r="O71" s="3">
        <f t="shared" si="0"/>
        <v>0.32005249093123689</v>
      </c>
      <c r="P71" s="4">
        <f t="shared" si="1"/>
        <v>0.21464707580557835</v>
      </c>
      <c r="Q71" s="41"/>
      <c r="R71" s="57">
        <f t="shared" ref="R71:R86" si="25">+E71/(H71+K71)</f>
        <v>23.024149217738497</v>
      </c>
      <c r="S71" s="57">
        <f t="shared" ref="S71:S86" si="26">+F71/(I71+L71)</f>
        <v>69.131338041147174</v>
      </c>
      <c r="T71" s="57">
        <f t="shared" ref="T71:T86" si="27">+G71/(J71+M71)</f>
        <v>46.363768374004927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4">
        <v>16573.34996215134</v>
      </c>
      <c r="F72" s="55">
        <v>41948.646663639243</v>
      </c>
      <c r="G72" s="56">
        <f t="shared" si="24"/>
        <v>58521.996625790583</v>
      </c>
      <c r="H72" s="54">
        <v>398</v>
      </c>
      <c r="I72" s="55">
        <v>400</v>
      </c>
      <c r="J72" s="56">
        <f t="shared" si="22"/>
        <v>798</v>
      </c>
      <c r="K72" s="54">
        <v>0</v>
      </c>
      <c r="L72" s="55">
        <v>0</v>
      </c>
      <c r="M72" s="56">
        <f t="shared" si="23"/>
        <v>0</v>
      </c>
      <c r="N72" s="3">
        <f t="shared" si="13"/>
        <v>0.19278510564572096</v>
      </c>
      <c r="O72" s="3">
        <f t="shared" si="0"/>
        <v>0.4855167437921209</v>
      </c>
      <c r="P72" s="4">
        <f t="shared" si="1"/>
        <v>0.33951775634567077</v>
      </c>
      <c r="Q72" s="41"/>
      <c r="R72" s="57">
        <f t="shared" si="25"/>
        <v>41.64158281947573</v>
      </c>
      <c r="S72" s="57">
        <f t="shared" si="26"/>
        <v>104.87161665909811</v>
      </c>
      <c r="T72" s="57">
        <f t="shared" si="27"/>
        <v>73.335835370664896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4">
        <v>19334.030619767604</v>
      </c>
      <c r="F73" s="55">
        <v>47334.153006020722</v>
      </c>
      <c r="G73" s="56">
        <f t="shared" si="24"/>
        <v>66668.183625788326</v>
      </c>
      <c r="H73" s="54">
        <v>400</v>
      </c>
      <c r="I73" s="55">
        <v>398</v>
      </c>
      <c r="J73" s="56">
        <f t="shared" si="22"/>
        <v>798</v>
      </c>
      <c r="K73" s="54">
        <v>0</v>
      </c>
      <c r="L73" s="55">
        <v>0</v>
      </c>
      <c r="M73" s="56">
        <f t="shared" si="23"/>
        <v>0</v>
      </c>
      <c r="N73" s="3">
        <f t="shared" ref="N73" si="28">+E73/(H73*216+K73*248)</f>
        <v>0.22377350254360653</v>
      </c>
      <c r="O73" s="3">
        <f t="shared" ref="O73" si="29">+F73/(I73*216+L73*248)</f>
        <v>0.55060200314094454</v>
      </c>
      <c r="P73" s="4">
        <f t="shared" ref="P73" si="30">+G73/(J73*216+M73*248)</f>
        <v>0.38677819331771746</v>
      </c>
      <c r="Q73" s="41"/>
      <c r="R73" s="57">
        <f t="shared" si="25"/>
        <v>48.335076549419007</v>
      </c>
      <c r="S73" s="57">
        <f t="shared" si="26"/>
        <v>118.93003267844402</v>
      </c>
      <c r="T73" s="57">
        <f t="shared" si="27"/>
        <v>83.544089756626974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4">
        <v>20591.469583903727</v>
      </c>
      <c r="F74" s="55">
        <v>54158.334765257707</v>
      </c>
      <c r="G74" s="56">
        <f t="shared" si="24"/>
        <v>74749.804349161437</v>
      </c>
      <c r="H74" s="54">
        <v>398</v>
      </c>
      <c r="I74" s="55">
        <v>398</v>
      </c>
      <c r="J74" s="56">
        <f t="shared" si="22"/>
        <v>796</v>
      </c>
      <c r="K74" s="54">
        <v>0</v>
      </c>
      <c r="L74" s="55">
        <v>0</v>
      </c>
      <c r="M74" s="56">
        <f t="shared" si="23"/>
        <v>0</v>
      </c>
      <c r="N74" s="3">
        <f t="shared" si="13"/>
        <v>0.23952481834989445</v>
      </c>
      <c r="O74" s="3">
        <f t="shared" si="0"/>
        <v>0.62998249075537072</v>
      </c>
      <c r="P74" s="4">
        <f t="shared" si="1"/>
        <v>0.4347536545526326</v>
      </c>
      <c r="Q74" s="41"/>
      <c r="R74" s="57">
        <f t="shared" si="25"/>
        <v>51.7373607635772</v>
      </c>
      <c r="S74" s="57">
        <f t="shared" si="26"/>
        <v>136.07621800316008</v>
      </c>
      <c r="T74" s="57">
        <f t="shared" si="27"/>
        <v>93.906789383368633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4">
        <v>22235.062904487775</v>
      </c>
      <c r="F75" s="55">
        <v>56201.940034190513</v>
      </c>
      <c r="G75" s="56">
        <f t="shared" si="24"/>
        <v>78437.002938678284</v>
      </c>
      <c r="H75" s="54">
        <v>390</v>
      </c>
      <c r="I75" s="55">
        <v>398</v>
      </c>
      <c r="J75" s="56">
        <f t="shared" si="22"/>
        <v>788</v>
      </c>
      <c r="K75" s="54">
        <v>0</v>
      </c>
      <c r="L75" s="55">
        <v>0</v>
      </c>
      <c r="M75" s="56">
        <f t="shared" si="23"/>
        <v>0</v>
      </c>
      <c r="N75" s="3">
        <f t="shared" si="13"/>
        <v>0.26394898984434678</v>
      </c>
      <c r="O75" s="3">
        <f t="shared" si="0"/>
        <v>0.65375418800240226</v>
      </c>
      <c r="P75" s="4">
        <f t="shared" si="1"/>
        <v>0.4608302955130093</v>
      </c>
      <c r="Q75" s="41"/>
      <c r="R75" s="57">
        <f t="shared" si="25"/>
        <v>57.01298180637891</v>
      </c>
      <c r="S75" s="57">
        <f t="shared" si="26"/>
        <v>141.21090460851889</v>
      </c>
      <c r="T75" s="57">
        <f t="shared" si="27"/>
        <v>99.539343830810012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4">
        <v>31674.109286019935</v>
      </c>
      <c r="F76" s="55">
        <v>60777.372806587678</v>
      </c>
      <c r="G76" s="56">
        <f t="shared" si="24"/>
        <v>92451.482092607621</v>
      </c>
      <c r="H76" s="54">
        <v>400</v>
      </c>
      <c r="I76" s="55">
        <v>398</v>
      </c>
      <c r="J76" s="56">
        <f t="shared" si="22"/>
        <v>798</v>
      </c>
      <c r="K76" s="54">
        <v>0</v>
      </c>
      <c r="L76" s="55">
        <v>0</v>
      </c>
      <c r="M76" s="56">
        <f t="shared" si="23"/>
        <v>0</v>
      </c>
      <c r="N76" s="3">
        <f t="shared" si="13"/>
        <v>0.36659848710671222</v>
      </c>
      <c r="O76" s="3">
        <f t="shared" si="0"/>
        <v>0.70697669838297594</v>
      </c>
      <c r="P76" s="4">
        <f t="shared" si="1"/>
        <v>0.53636105363296915</v>
      </c>
      <c r="Q76" s="41"/>
      <c r="R76" s="57">
        <f t="shared" si="25"/>
        <v>79.185273215049833</v>
      </c>
      <c r="S76" s="57">
        <f t="shared" si="26"/>
        <v>152.70696685072281</v>
      </c>
      <c r="T76" s="57">
        <f t="shared" si="27"/>
        <v>115.85398758472132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4">
        <v>37294.815289865008</v>
      </c>
      <c r="F77" s="55">
        <v>59849.09040956544</v>
      </c>
      <c r="G77" s="56">
        <f t="shared" si="24"/>
        <v>97143.905699430441</v>
      </c>
      <c r="H77" s="54">
        <v>400</v>
      </c>
      <c r="I77" s="55">
        <v>398</v>
      </c>
      <c r="J77" s="56">
        <f t="shared" si="22"/>
        <v>798</v>
      </c>
      <c r="K77" s="54">
        <v>0</v>
      </c>
      <c r="L77" s="55">
        <v>0</v>
      </c>
      <c r="M77" s="56">
        <f t="shared" si="23"/>
        <v>0</v>
      </c>
      <c r="N77" s="3">
        <f t="shared" si="13"/>
        <v>0.43165295474380794</v>
      </c>
      <c r="O77" s="3">
        <f t="shared" si="0"/>
        <v>0.69617869916207709</v>
      </c>
      <c r="P77" s="4">
        <f t="shared" si="1"/>
        <v>0.56358434105768151</v>
      </c>
      <c r="Q77" s="41"/>
      <c r="R77" s="57">
        <f t="shared" si="25"/>
        <v>93.237038224662513</v>
      </c>
      <c r="S77" s="57">
        <f t="shared" si="26"/>
        <v>150.37459901900866</v>
      </c>
      <c r="T77" s="57">
        <f t="shared" si="27"/>
        <v>121.73421766845919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4">
        <v>37586.115250535389</v>
      </c>
      <c r="F78" s="55">
        <v>45245.787470855677</v>
      </c>
      <c r="G78" s="56">
        <f t="shared" si="24"/>
        <v>82831.902721391059</v>
      </c>
      <c r="H78" s="54">
        <v>394</v>
      </c>
      <c r="I78" s="55">
        <v>402</v>
      </c>
      <c r="J78" s="56">
        <f t="shared" si="22"/>
        <v>796</v>
      </c>
      <c r="K78" s="54">
        <v>0</v>
      </c>
      <c r="L78" s="55">
        <v>0</v>
      </c>
      <c r="M78" s="56">
        <f t="shared" si="23"/>
        <v>0</v>
      </c>
      <c r="N78" s="3">
        <f t="shared" si="13"/>
        <v>0.44164922037196125</v>
      </c>
      <c r="O78" s="3">
        <f t="shared" si="0"/>
        <v>0.52107273206716043</v>
      </c>
      <c r="P78" s="4">
        <f t="shared" si="1"/>
        <v>0.48176008934365727</v>
      </c>
      <c r="Q78" s="41"/>
      <c r="R78" s="57">
        <f t="shared" si="25"/>
        <v>95.396231600343626</v>
      </c>
      <c r="S78" s="57">
        <f t="shared" si="26"/>
        <v>112.55171012650666</v>
      </c>
      <c r="T78" s="57">
        <f t="shared" si="27"/>
        <v>104.06017929822997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4">
        <v>36002.995720061153</v>
      </c>
      <c r="F79" s="55">
        <v>43156.09899531876</v>
      </c>
      <c r="G79" s="56">
        <f t="shared" si="24"/>
        <v>79159.094715379906</v>
      </c>
      <c r="H79" s="54">
        <v>400</v>
      </c>
      <c r="I79" s="55">
        <v>398</v>
      </c>
      <c r="J79" s="56">
        <f t="shared" si="22"/>
        <v>798</v>
      </c>
      <c r="K79" s="54">
        <v>0</v>
      </c>
      <c r="L79" s="55">
        <v>0</v>
      </c>
      <c r="M79" s="56">
        <f t="shared" si="23"/>
        <v>0</v>
      </c>
      <c r="N79" s="3">
        <f t="shared" si="13"/>
        <v>0.41670133935255965</v>
      </c>
      <c r="O79" s="3">
        <f t="shared" si="0"/>
        <v>0.50200189599989253</v>
      </c>
      <c r="P79" s="4">
        <f t="shared" si="1"/>
        <v>0.45924472474809652</v>
      </c>
      <c r="Q79" s="41"/>
      <c r="R79" s="57">
        <f t="shared" si="25"/>
        <v>90.007489300152884</v>
      </c>
      <c r="S79" s="57">
        <f t="shared" si="26"/>
        <v>108.43240953597679</v>
      </c>
      <c r="T79" s="57">
        <f t="shared" si="27"/>
        <v>99.196860545588848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4">
        <v>29889.88895022617</v>
      </c>
      <c r="F80" s="55">
        <v>33869.414829706278</v>
      </c>
      <c r="G80" s="56">
        <f t="shared" si="24"/>
        <v>63759.303779932452</v>
      </c>
      <c r="H80" s="54">
        <v>400</v>
      </c>
      <c r="I80" s="55">
        <v>398</v>
      </c>
      <c r="J80" s="56">
        <f t="shared" si="22"/>
        <v>798</v>
      </c>
      <c r="K80" s="54">
        <v>0</v>
      </c>
      <c r="L80" s="55">
        <v>0</v>
      </c>
      <c r="M80" s="56">
        <f t="shared" si="23"/>
        <v>0</v>
      </c>
      <c r="N80" s="3">
        <f t="shared" si="13"/>
        <v>0.34594778877576587</v>
      </c>
      <c r="O80" s="3">
        <f t="shared" si="0"/>
        <v>0.39397700109001349</v>
      </c>
      <c r="P80" s="4">
        <f t="shared" si="1"/>
        <v>0.36990220795003975</v>
      </c>
      <c r="Q80" s="41"/>
      <c r="R80" s="57">
        <f t="shared" si="25"/>
        <v>74.72472237556542</v>
      </c>
      <c r="S80" s="57">
        <f t="shared" si="26"/>
        <v>85.099032235442905</v>
      </c>
      <c r="T80" s="57">
        <f t="shared" si="27"/>
        <v>79.898876917208582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4">
        <v>25007.347134787298</v>
      </c>
      <c r="F81" s="55">
        <v>30303.916096576591</v>
      </c>
      <c r="G81" s="56">
        <f t="shared" si="24"/>
        <v>55311.26323136389</v>
      </c>
      <c r="H81" s="54">
        <v>400</v>
      </c>
      <c r="I81" s="55">
        <v>398</v>
      </c>
      <c r="J81" s="56">
        <f t="shared" si="22"/>
        <v>798</v>
      </c>
      <c r="K81" s="54">
        <v>0</v>
      </c>
      <c r="L81" s="55">
        <v>0</v>
      </c>
      <c r="M81" s="56">
        <f t="shared" si="23"/>
        <v>0</v>
      </c>
      <c r="N81" s="3">
        <f t="shared" si="13"/>
        <v>0.28943688813411222</v>
      </c>
      <c r="O81" s="3">
        <f t="shared" ref="O81:O86" si="31">+F81/(I81*216+L81*248)</f>
        <v>0.35250228104151071</v>
      </c>
      <c r="P81" s="4">
        <f t="shared" ref="P81:P86" si="32">+G81/(J81*216+M81*248)</f>
        <v>0.32089055527339116</v>
      </c>
      <c r="Q81" s="41"/>
      <c r="R81" s="57">
        <f t="shared" si="25"/>
        <v>62.518367836968245</v>
      </c>
      <c r="S81" s="57">
        <f t="shared" si="26"/>
        <v>76.140492704966306</v>
      </c>
      <c r="T81" s="57">
        <f t="shared" si="27"/>
        <v>69.312359939052499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4">
        <v>21333.780016946217</v>
      </c>
      <c r="F82" s="55">
        <v>28986.387856591933</v>
      </c>
      <c r="G82" s="56">
        <f t="shared" si="24"/>
        <v>50320.16787353815</v>
      </c>
      <c r="H82" s="54">
        <v>398</v>
      </c>
      <c r="I82" s="55">
        <v>412</v>
      </c>
      <c r="J82" s="56">
        <f t="shared" si="22"/>
        <v>810</v>
      </c>
      <c r="K82" s="54">
        <v>0</v>
      </c>
      <c r="L82" s="55">
        <v>0</v>
      </c>
      <c r="M82" s="56">
        <f t="shared" si="23"/>
        <v>0</v>
      </c>
      <c r="N82" s="3">
        <f t="shared" ref="N82:N86" si="33">+E82/(H82*216+K82*248)</f>
        <v>0.24815954793581585</v>
      </c>
      <c r="O82" s="3">
        <f t="shared" si="31"/>
        <v>0.32571902931265656</v>
      </c>
      <c r="P82" s="4">
        <f t="shared" si="32"/>
        <v>0.28760955574724595</v>
      </c>
      <c r="Q82" s="41"/>
      <c r="R82" s="57">
        <f t="shared" si="25"/>
        <v>53.602462354136222</v>
      </c>
      <c r="S82" s="57">
        <f t="shared" si="26"/>
        <v>70.355310331533815</v>
      </c>
      <c r="T82" s="57">
        <f t="shared" si="27"/>
        <v>62.123664041405121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4">
        <v>16393.067689701838</v>
      </c>
      <c r="F83" s="55">
        <v>19974.889801998186</v>
      </c>
      <c r="G83" s="56">
        <f t="shared" si="24"/>
        <v>36367.957491700028</v>
      </c>
      <c r="H83" s="54">
        <v>400</v>
      </c>
      <c r="I83" s="55">
        <v>398</v>
      </c>
      <c r="J83" s="56">
        <f t="shared" si="22"/>
        <v>798</v>
      </c>
      <c r="K83" s="54">
        <v>0</v>
      </c>
      <c r="L83" s="55">
        <v>0</v>
      </c>
      <c r="M83" s="56">
        <f t="shared" si="23"/>
        <v>0</v>
      </c>
      <c r="N83" s="3">
        <f t="shared" si="33"/>
        <v>0.18973457974191943</v>
      </c>
      <c r="O83" s="3">
        <f t="shared" si="31"/>
        <v>0.23235261727617471</v>
      </c>
      <c r="P83" s="4">
        <f t="shared" si="32"/>
        <v>0.21099019244697409</v>
      </c>
      <c r="Q83" s="41"/>
      <c r="R83" s="57">
        <f t="shared" si="25"/>
        <v>40.982669224254593</v>
      </c>
      <c r="S83" s="57">
        <f t="shared" si="26"/>
        <v>50.188165331653735</v>
      </c>
      <c r="T83" s="57">
        <f t="shared" si="27"/>
        <v>45.573881568546405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9">
        <v>351.77</v>
      </c>
      <c r="E84" s="66">
        <v>9826.1853555975849</v>
      </c>
      <c r="F84" s="60">
        <v>8599</v>
      </c>
      <c r="G84" s="61">
        <f t="shared" si="24"/>
        <v>18425.185355597583</v>
      </c>
      <c r="H84" s="66">
        <v>400</v>
      </c>
      <c r="I84" s="60">
        <v>398</v>
      </c>
      <c r="J84" s="61">
        <f t="shared" si="22"/>
        <v>798</v>
      </c>
      <c r="K84" s="66">
        <v>0</v>
      </c>
      <c r="L84" s="60">
        <v>0</v>
      </c>
      <c r="M84" s="61">
        <f t="shared" si="23"/>
        <v>0</v>
      </c>
      <c r="N84" s="6">
        <f t="shared" si="33"/>
        <v>0.11372899717126835</v>
      </c>
      <c r="O84" s="6">
        <f t="shared" si="31"/>
        <v>0.10002559091755071</v>
      </c>
      <c r="P84" s="7">
        <f t="shared" si="32"/>
        <v>0.10689446623269738</v>
      </c>
      <c r="Q84" s="41"/>
      <c r="R84" s="57">
        <f t="shared" si="25"/>
        <v>24.565463388993962</v>
      </c>
      <c r="S84" s="57">
        <f t="shared" si="26"/>
        <v>21.605527638190956</v>
      </c>
      <c r="T84" s="57">
        <f t="shared" si="27"/>
        <v>23.089204706262635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70">
        <v>2084.6843913447251</v>
      </c>
      <c r="F85" s="63">
        <v>4329.7729321210336</v>
      </c>
      <c r="G85" s="64">
        <f t="shared" ref="G85:G86" si="34">+E85+F85</f>
        <v>6414.4573234657582</v>
      </c>
      <c r="H85" s="70">
        <v>98</v>
      </c>
      <c r="I85" s="63">
        <v>79</v>
      </c>
      <c r="J85" s="64">
        <f t="shared" ref="J85:J86" si="35">+H85+I85</f>
        <v>177</v>
      </c>
      <c r="K85" s="70">
        <v>0</v>
      </c>
      <c r="L85" s="63">
        <v>0</v>
      </c>
      <c r="M85" s="64">
        <f t="shared" ref="M85:M86" si="36">+K85+L85</f>
        <v>0</v>
      </c>
      <c r="N85" s="3">
        <f t="shared" si="33"/>
        <v>9.8482822720366833E-2</v>
      </c>
      <c r="O85" s="3">
        <f t="shared" si="31"/>
        <v>0.25373727919134048</v>
      </c>
      <c r="P85" s="4">
        <f t="shared" si="32"/>
        <v>0.16777718464808952</v>
      </c>
      <c r="Q85" s="41"/>
      <c r="R85" s="57">
        <f t="shared" si="25"/>
        <v>21.272289707599235</v>
      </c>
      <c r="S85" s="57">
        <f t="shared" si="26"/>
        <v>54.807252305329541</v>
      </c>
      <c r="T85" s="57">
        <f t="shared" si="27"/>
        <v>36.239871883987334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71">
        <v>1759.4811992170912</v>
      </c>
      <c r="F86" s="60">
        <v>3634.0000000000005</v>
      </c>
      <c r="G86" s="61">
        <f t="shared" si="34"/>
        <v>5393.4811992170917</v>
      </c>
      <c r="H86" s="71">
        <v>101</v>
      </c>
      <c r="I86" s="60">
        <v>79</v>
      </c>
      <c r="J86" s="61">
        <f t="shared" si="35"/>
        <v>180</v>
      </c>
      <c r="K86" s="71">
        <v>0</v>
      </c>
      <c r="L86" s="60">
        <v>0</v>
      </c>
      <c r="M86" s="61">
        <f t="shared" si="36"/>
        <v>0</v>
      </c>
      <c r="N86" s="6">
        <f t="shared" si="33"/>
        <v>8.0650953392789299E-2</v>
      </c>
      <c r="O86" s="6">
        <f t="shared" si="31"/>
        <v>0.21296296296296299</v>
      </c>
      <c r="P86" s="7">
        <f t="shared" si="32"/>
        <v>0.13872122425969885</v>
      </c>
      <c r="Q86" s="41"/>
      <c r="R86" s="57">
        <f t="shared" si="25"/>
        <v>17.420605932842488</v>
      </c>
      <c r="S86" s="57">
        <f t="shared" si="26"/>
        <v>46.000000000000007</v>
      </c>
      <c r="T86" s="57">
        <f t="shared" si="27"/>
        <v>29.963784440094955</v>
      </c>
    </row>
    <row r="87" spans="2:20" ht="18.75" x14ac:dyDescent="0.3">
      <c r="B87" s="68" t="s">
        <v>104</v>
      </c>
      <c r="Q87" s="41"/>
    </row>
    <row r="88" spans="2:20" x14ac:dyDescent="0.25">
      <c r="B88" s="69"/>
    </row>
    <row r="90" spans="2:20" x14ac:dyDescent="0.25">
      <c r="C90" t="s">
        <v>110</v>
      </c>
      <c r="D90" s="1">
        <f>(SUMPRODUCT((G5:G86)*(D5:D86)))/1000</f>
        <v>2451177.7440971183</v>
      </c>
    </row>
    <row r="91" spans="2:20" x14ac:dyDescent="0.25">
      <c r="C91" t="s">
        <v>112</v>
      </c>
      <c r="D91" s="77">
        <f>SUMPRODUCT(((((J5:J86)*216)+((M5:M86)*248))*((D5:D86))/1000))</f>
        <v>8452717.3214399982</v>
      </c>
    </row>
    <row r="92" spans="2:20" x14ac:dyDescent="0.25">
      <c r="C92" t="s">
        <v>111</v>
      </c>
      <c r="D92" s="39">
        <f>+D90/D91</f>
        <v>0.28998695341198721</v>
      </c>
    </row>
    <row r="93" spans="2:20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0" zoomScale="78" zoomScaleNormal="78" workbookViewId="0">
      <selection activeCell="P2" sqref="P2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8" t="s">
        <v>84</v>
      </c>
      <c r="I2" s="119"/>
      <c r="J2" s="119"/>
      <c r="K2" s="119"/>
      <c r="L2" s="119"/>
      <c r="M2" s="119"/>
      <c r="N2" s="119"/>
      <c r="O2" s="120"/>
      <c r="P2" s="102">
        <v>0.17997742905825251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2" t="s">
        <v>2</v>
      </c>
      <c r="H4" s="25" t="s">
        <v>5</v>
      </c>
      <c r="I4" s="26" t="s">
        <v>6</v>
      </c>
      <c r="J4" s="72" t="s">
        <v>2</v>
      </c>
      <c r="K4" s="25" t="s">
        <v>5</v>
      </c>
      <c r="L4" s="26" t="s">
        <v>6</v>
      </c>
      <c r="M4" s="72" t="s">
        <v>2</v>
      </c>
      <c r="N4" s="25" t="s">
        <v>5</v>
      </c>
      <c r="O4" s="26" t="s">
        <v>6</v>
      </c>
      <c r="P4" s="72" t="s">
        <v>2</v>
      </c>
      <c r="R4" s="25" t="s">
        <v>5</v>
      </c>
      <c r="S4" s="26" t="s">
        <v>6</v>
      </c>
      <c r="T4" s="72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257.99999999999989</v>
      </c>
      <c r="F5" s="55">
        <v>1492.9368369402791</v>
      </c>
      <c r="G5" s="56">
        <f>+E5+F5</f>
        <v>1750.9368369402791</v>
      </c>
      <c r="H5" s="55">
        <v>177</v>
      </c>
      <c r="I5" s="55">
        <v>180</v>
      </c>
      <c r="J5" s="56">
        <f>+H5+I5</f>
        <v>357</v>
      </c>
      <c r="K5" s="55">
        <v>0</v>
      </c>
      <c r="L5" s="55">
        <v>0</v>
      </c>
      <c r="M5" s="56">
        <f>+K5+L5</f>
        <v>0</v>
      </c>
      <c r="N5" s="32">
        <f>+E5/(H5*216+K5*248)</f>
        <v>6.7482736974262365E-3</v>
      </c>
      <c r="O5" s="32">
        <f t="shared" ref="O5:O80" si="0">+F5/(I5*216+L5*248)</f>
        <v>3.8398581197023642E-2</v>
      </c>
      <c r="P5" s="33">
        <f>+G5/(J5*216+M5*248)</f>
        <v>2.2706411932517365E-2</v>
      </c>
      <c r="Q5" s="41"/>
      <c r="R5" s="57">
        <f>+E5/(H5+K5)</f>
        <v>1.4576271186440672</v>
      </c>
      <c r="S5" s="57">
        <f t="shared" ref="S5" si="1">+F5/(I5+L5)</f>
        <v>8.2940935385571066</v>
      </c>
      <c r="T5" s="57">
        <f t="shared" ref="T5" si="2">+G5/(J5+M5)</f>
        <v>4.9045849774237507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462.88221152068559</v>
      </c>
      <c r="F6" s="55">
        <v>2831.1047231872944</v>
      </c>
      <c r="G6" s="56">
        <f t="shared" ref="G6:G70" si="3">+E6+F6</f>
        <v>3293.9869347079803</v>
      </c>
      <c r="H6" s="55">
        <v>177</v>
      </c>
      <c r="I6" s="55">
        <v>179</v>
      </c>
      <c r="J6" s="56">
        <f t="shared" ref="J6:J59" si="4">+H6+I6</f>
        <v>356</v>
      </c>
      <c r="K6" s="55">
        <v>0</v>
      </c>
      <c r="L6" s="55">
        <v>0</v>
      </c>
      <c r="M6" s="56">
        <f t="shared" ref="M6:M59" si="5">+K6+L6</f>
        <v>0</v>
      </c>
      <c r="N6" s="32">
        <f t="shared" ref="N6:N16" si="6">+E6/(H6*216+K6*248)</f>
        <v>1.2107193228726868E-2</v>
      </c>
      <c r="O6" s="32">
        <f t="shared" ref="O6:O16" si="7">+F6/(I6*216+L6*248)</f>
        <v>7.322327548073905E-2</v>
      </c>
      <c r="P6" s="33">
        <f t="shared" ref="P6:P16" si="8">+G6/(J6*216+M6*248)</f>
        <v>4.2836908743081305E-2</v>
      </c>
      <c r="Q6" s="41"/>
      <c r="R6" s="57">
        <f t="shared" ref="R6:R70" si="9">+E6/(H6+K6)</f>
        <v>2.6151537374050031</v>
      </c>
      <c r="S6" s="57">
        <f t="shared" ref="S6:S70" si="10">+F6/(I6+L6)</f>
        <v>15.816227503839634</v>
      </c>
      <c r="T6" s="57">
        <f t="shared" ref="T6:T70" si="11">+G6/(J6+M6)</f>
        <v>9.2527722885055628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679.56892898748583</v>
      </c>
      <c r="F7" s="55">
        <v>4173.9400371586389</v>
      </c>
      <c r="G7" s="56">
        <f t="shared" si="3"/>
        <v>4853.5089661461243</v>
      </c>
      <c r="H7" s="55">
        <v>177</v>
      </c>
      <c r="I7" s="55">
        <v>182</v>
      </c>
      <c r="J7" s="56">
        <f t="shared" si="4"/>
        <v>359</v>
      </c>
      <c r="K7" s="55">
        <v>0</v>
      </c>
      <c r="L7" s="55">
        <v>0</v>
      </c>
      <c r="M7" s="56">
        <f t="shared" si="5"/>
        <v>0</v>
      </c>
      <c r="N7" s="32">
        <f t="shared" si="6"/>
        <v>1.7774872593311515E-2</v>
      </c>
      <c r="O7" s="32">
        <f t="shared" si="7"/>
        <v>0.10617470586992875</v>
      </c>
      <c r="P7" s="33">
        <f t="shared" si="8"/>
        <v>6.2590386956387661E-2</v>
      </c>
      <c r="Q7" s="41"/>
      <c r="R7" s="57">
        <f t="shared" si="9"/>
        <v>3.8393724801552871</v>
      </c>
      <c r="S7" s="57">
        <f t="shared" si="10"/>
        <v>22.933736467904609</v>
      </c>
      <c r="T7" s="57">
        <f t="shared" si="11"/>
        <v>13.519523582579733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830.8022134548338</v>
      </c>
      <c r="F8" s="55">
        <v>5078.7472640090091</v>
      </c>
      <c r="G8" s="56">
        <f t="shared" si="3"/>
        <v>5909.5494774638428</v>
      </c>
      <c r="H8" s="55">
        <v>186</v>
      </c>
      <c r="I8" s="55">
        <v>184</v>
      </c>
      <c r="J8" s="56">
        <f t="shared" si="4"/>
        <v>370</v>
      </c>
      <c r="K8" s="55">
        <v>0</v>
      </c>
      <c r="L8" s="55">
        <v>0</v>
      </c>
      <c r="M8" s="56">
        <f t="shared" si="5"/>
        <v>0</v>
      </c>
      <c r="N8" s="32">
        <f t="shared" si="6"/>
        <v>2.0679067439636444E-2</v>
      </c>
      <c r="O8" s="32">
        <f t="shared" si="7"/>
        <v>0.12778651529813329</v>
      </c>
      <c r="P8" s="33">
        <f t="shared" si="8"/>
        <v>7.3943311780078111E-2</v>
      </c>
      <c r="Q8" s="41"/>
      <c r="R8" s="57">
        <f t="shared" si="9"/>
        <v>4.4666785669614724</v>
      </c>
      <c r="S8" s="57">
        <f t="shared" si="10"/>
        <v>27.60188730439679</v>
      </c>
      <c r="T8" s="57">
        <f t="shared" si="11"/>
        <v>15.971755344496872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1129.4172918754371</v>
      </c>
      <c r="F9" s="55">
        <v>6493.6151497632864</v>
      </c>
      <c r="G9" s="56">
        <f t="shared" si="3"/>
        <v>7623.032441638723</v>
      </c>
      <c r="H9" s="55">
        <v>214</v>
      </c>
      <c r="I9" s="55">
        <v>180</v>
      </c>
      <c r="J9" s="56">
        <f t="shared" si="4"/>
        <v>394</v>
      </c>
      <c r="K9" s="55">
        <v>0</v>
      </c>
      <c r="L9" s="55">
        <v>0</v>
      </c>
      <c r="M9" s="56">
        <f t="shared" si="5"/>
        <v>0</v>
      </c>
      <c r="N9" s="32">
        <f t="shared" si="6"/>
        <v>2.4433568965806444E-2</v>
      </c>
      <c r="O9" s="32">
        <f t="shared" si="7"/>
        <v>0.16701685055975532</v>
      </c>
      <c r="P9" s="33">
        <f t="shared" si="8"/>
        <v>8.957313923715364E-2</v>
      </c>
      <c r="Q9" s="41"/>
      <c r="R9" s="57">
        <f t="shared" si="9"/>
        <v>5.2776508966141922</v>
      </c>
      <c r="S9" s="57">
        <f t="shared" si="10"/>
        <v>36.075639720907148</v>
      </c>
      <c r="T9" s="57">
        <f t="shared" si="11"/>
        <v>19.347798075225185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1327.0155964782202</v>
      </c>
      <c r="F10" s="55">
        <v>7580.1758668827661</v>
      </c>
      <c r="G10" s="56">
        <f t="shared" si="3"/>
        <v>8907.1914633609867</v>
      </c>
      <c r="H10" s="55">
        <v>198</v>
      </c>
      <c r="I10" s="55">
        <v>182</v>
      </c>
      <c r="J10" s="56">
        <f t="shared" si="4"/>
        <v>380</v>
      </c>
      <c r="K10" s="55">
        <v>0</v>
      </c>
      <c r="L10" s="55">
        <v>0</v>
      </c>
      <c r="M10" s="56">
        <f t="shared" si="5"/>
        <v>0</v>
      </c>
      <c r="N10" s="32">
        <f t="shared" si="6"/>
        <v>3.1028235982001034E-2</v>
      </c>
      <c r="O10" s="32">
        <f t="shared" si="7"/>
        <v>0.1928209164347468</v>
      </c>
      <c r="P10" s="33">
        <f t="shared" si="8"/>
        <v>0.1085184145146319</v>
      </c>
      <c r="Q10" s="41"/>
      <c r="R10" s="57">
        <f t="shared" si="9"/>
        <v>6.7020989721122231</v>
      </c>
      <c r="S10" s="57">
        <f t="shared" si="10"/>
        <v>41.64931794990531</v>
      </c>
      <c r="T10" s="57">
        <f t="shared" si="11"/>
        <v>23.439977535160491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1972.5019466138078</v>
      </c>
      <c r="F11" s="55">
        <v>9506.004530327049</v>
      </c>
      <c r="G11" s="56">
        <f t="shared" si="3"/>
        <v>11478.506476940856</v>
      </c>
      <c r="H11" s="55">
        <v>196</v>
      </c>
      <c r="I11" s="55">
        <v>180</v>
      </c>
      <c r="J11" s="56">
        <f t="shared" si="4"/>
        <v>376</v>
      </c>
      <c r="K11" s="55">
        <v>0</v>
      </c>
      <c r="L11" s="55">
        <v>0</v>
      </c>
      <c r="M11" s="56">
        <f t="shared" si="5"/>
        <v>0</v>
      </c>
      <c r="N11" s="32">
        <f t="shared" si="6"/>
        <v>4.6591599268088812E-2</v>
      </c>
      <c r="O11" s="32">
        <f t="shared" si="7"/>
        <v>0.24449600129441998</v>
      </c>
      <c r="P11" s="33">
        <f t="shared" si="8"/>
        <v>0.14133306832324735</v>
      </c>
      <c r="Q11" s="41"/>
      <c r="R11" s="57">
        <f t="shared" si="9"/>
        <v>10.063785441907182</v>
      </c>
      <c r="S11" s="57">
        <f t="shared" si="10"/>
        <v>52.81113627959472</v>
      </c>
      <c r="T11" s="57">
        <f t="shared" si="11"/>
        <v>30.527942757821428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2055.4963061311269</v>
      </c>
      <c r="F12" s="55">
        <v>9639.1571132393474</v>
      </c>
      <c r="G12" s="56">
        <f t="shared" si="3"/>
        <v>11694.653419370474</v>
      </c>
      <c r="H12" s="55">
        <v>200</v>
      </c>
      <c r="I12" s="55">
        <v>183</v>
      </c>
      <c r="J12" s="56">
        <f t="shared" si="4"/>
        <v>383</v>
      </c>
      <c r="K12" s="55">
        <v>0</v>
      </c>
      <c r="L12" s="55">
        <v>0</v>
      </c>
      <c r="M12" s="56">
        <f t="shared" si="5"/>
        <v>0</v>
      </c>
      <c r="N12" s="32">
        <f t="shared" si="6"/>
        <v>4.7580933012294602E-2</v>
      </c>
      <c r="O12" s="32">
        <f t="shared" si="7"/>
        <v>0.24385643374922453</v>
      </c>
      <c r="P12" s="33">
        <f t="shared" si="8"/>
        <v>0.14136269968294257</v>
      </c>
      <c r="Q12" s="41"/>
      <c r="R12" s="57">
        <f t="shared" si="9"/>
        <v>10.277481530655635</v>
      </c>
      <c r="S12" s="57">
        <f t="shared" si="10"/>
        <v>52.672989689832498</v>
      </c>
      <c r="T12" s="57">
        <f t="shared" si="11"/>
        <v>30.534343131515598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2134.4550063399088</v>
      </c>
      <c r="F13" s="55">
        <v>9789.5280511902238</v>
      </c>
      <c r="G13" s="56">
        <f t="shared" si="3"/>
        <v>11923.983057530133</v>
      </c>
      <c r="H13" s="55">
        <v>210</v>
      </c>
      <c r="I13" s="55">
        <v>186</v>
      </c>
      <c r="J13" s="56">
        <f t="shared" si="4"/>
        <v>396</v>
      </c>
      <c r="K13" s="55">
        <v>0</v>
      </c>
      <c r="L13" s="55">
        <v>0</v>
      </c>
      <c r="M13" s="56">
        <f t="shared" si="5"/>
        <v>0</v>
      </c>
      <c r="N13" s="32">
        <f t="shared" si="6"/>
        <v>4.7055886383154957E-2</v>
      </c>
      <c r="O13" s="32">
        <f t="shared" si="7"/>
        <v>0.24366607056925088</v>
      </c>
      <c r="P13" s="33">
        <f t="shared" si="8"/>
        <v>0.13940309410692731</v>
      </c>
      <c r="Q13" s="41"/>
      <c r="R13" s="57">
        <f t="shared" si="9"/>
        <v>10.16407145876147</v>
      </c>
      <c r="S13" s="57">
        <f t="shared" si="10"/>
        <v>52.631871242958191</v>
      </c>
      <c r="T13" s="57">
        <f t="shared" si="11"/>
        <v>30.111068327096294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2487.8560794854375</v>
      </c>
      <c r="F14" s="55">
        <v>10860.995199569983</v>
      </c>
      <c r="G14" s="56">
        <f t="shared" si="3"/>
        <v>13348.85127905542</v>
      </c>
      <c r="H14" s="55">
        <v>228</v>
      </c>
      <c r="I14" s="55">
        <v>178</v>
      </c>
      <c r="J14" s="56">
        <f t="shared" si="4"/>
        <v>406</v>
      </c>
      <c r="K14" s="55">
        <v>0</v>
      </c>
      <c r="L14" s="55">
        <v>0</v>
      </c>
      <c r="M14" s="56">
        <f t="shared" si="5"/>
        <v>0</v>
      </c>
      <c r="N14" s="32">
        <f t="shared" si="6"/>
        <v>5.0516895701052583E-2</v>
      </c>
      <c r="O14" s="32">
        <f t="shared" si="7"/>
        <v>0.28248531001794586</v>
      </c>
      <c r="P14" s="33">
        <f t="shared" si="8"/>
        <v>0.15221733350501071</v>
      </c>
      <c r="Q14" s="41"/>
      <c r="R14" s="57">
        <f t="shared" si="9"/>
        <v>10.911649471427358</v>
      </c>
      <c r="S14" s="57">
        <f t="shared" si="10"/>
        <v>61.016826963876312</v>
      </c>
      <c r="T14" s="57">
        <f t="shared" si="11"/>
        <v>32.878944037082313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5552.3137216696477</v>
      </c>
      <c r="F15" s="55">
        <v>18297.505660664054</v>
      </c>
      <c r="G15" s="56">
        <f t="shared" si="3"/>
        <v>23849.819382333702</v>
      </c>
      <c r="H15" s="55">
        <v>302</v>
      </c>
      <c r="I15" s="55">
        <v>280</v>
      </c>
      <c r="J15" s="56">
        <f t="shared" si="4"/>
        <v>582</v>
      </c>
      <c r="K15" s="55">
        <v>166</v>
      </c>
      <c r="L15" s="55">
        <v>167</v>
      </c>
      <c r="M15" s="56">
        <f t="shared" si="5"/>
        <v>333</v>
      </c>
      <c r="N15" s="32">
        <f t="shared" si="6"/>
        <v>5.2183399639752326E-2</v>
      </c>
      <c r="O15" s="32">
        <f t="shared" si="7"/>
        <v>0.1795704017887263</v>
      </c>
      <c r="P15" s="33">
        <f t="shared" si="8"/>
        <v>0.11449965137272776</v>
      </c>
      <c r="Q15" s="41"/>
      <c r="R15" s="57">
        <f t="shared" si="9"/>
        <v>11.863918208695829</v>
      </c>
      <c r="S15" s="57">
        <f t="shared" si="10"/>
        <v>40.934017137950903</v>
      </c>
      <c r="T15" s="57">
        <f t="shared" si="11"/>
        <v>26.065376374135194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12380.927911904779</v>
      </c>
      <c r="F16" s="55">
        <v>29874.191293331482</v>
      </c>
      <c r="G16" s="56">
        <f t="shared" si="3"/>
        <v>42255.11920523626</v>
      </c>
      <c r="H16" s="55">
        <v>376</v>
      </c>
      <c r="I16" s="55">
        <v>371</v>
      </c>
      <c r="J16" s="56">
        <f t="shared" si="4"/>
        <v>747</v>
      </c>
      <c r="K16" s="55">
        <v>292</v>
      </c>
      <c r="L16" s="55">
        <v>293</v>
      </c>
      <c r="M16" s="56">
        <f t="shared" si="5"/>
        <v>585</v>
      </c>
      <c r="N16" s="32">
        <f t="shared" si="6"/>
        <v>8.0588210216001738E-2</v>
      </c>
      <c r="O16" s="32">
        <f t="shared" si="7"/>
        <v>0.19551172312389714</v>
      </c>
      <c r="P16" s="33">
        <f t="shared" si="8"/>
        <v>0.13789395104047966</v>
      </c>
      <c r="Q16" s="41"/>
      <c r="R16" s="57">
        <f t="shared" si="9"/>
        <v>18.53432322141434</v>
      </c>
      <c r="S16" s="57">
        <f t="shared" si="10"/>
        <v>44.991251947788378</v>
      </c>
      <c r="T16" s="57">
        <f t="shared" si="11"/>
        <v>31.723062466393589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13588.812836343528</v>
      </c>
      <c r="F17" s="55">
        <v>31377.419276538189</v>
      </c>
      <c r="G17" s="56">
        <f t="shared" si="3"/>
        <v>44966.232112881713</v>
      </c>
      <c r="H17" s="55">
        <v>380</v>
      </c>
      <c r="I17" s="55">
        <v>377</v>
      </c>
      <c r="J17" s="56">
        <f t="shared" si="4"/>
        <v>757</v>
      </c>
      <c r="K17" s="55">
        <v>252</v>
      </c>
      <c r="L17" s="55">
        <v>291</v>
      </c>
      <c r="M17" s="56">
        <f t="shared" si="5"/>
        <v>543</v>
      </c>
      <c r="N17" s="32">
        <f t="shared" ref="N17:N81" si="12">+E17/(H17*216+K17*248)</f>
        <v>9.3990792637391601E-2</v>
      </c>
      <c r="O17" s="32">
        <f t="shared" si="0"/>
        <v>0.20428007341496215</v>
      </c>
      <c r="P17" s="33">
        <f t="shared" ref="P17:P80" si="13">+G17/(J17*216+M17*248)</f>
        <v>0.15080433070697075</v>
      </c>
      <c r="Q17" s="41"/>
      <c r="R17" s="57">
        <f t="shared" si="9"/>
        <v>21.501286133454951</v>
      </c>
      <c r="S17" s="57">
        <f t="shared" si="10"/>
        <v>46.972184545715848</v>
      </c>
      <c r="T17" s="57">
        <f t="shared" si="11"/>
        <v>34.589409317601316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19265.029524761114</v>
      </c>
      <c r="F18" s="55">
        <v>35523.474042569505</v>
      </c>
      <c r="G18" s="56">
        <f t="shared" si="3"/>
        <v>54788.503567330619</v>
      </c>
      <c r="H18" s="55">
        <v>403</v>
      </c>
      <c r="I18" s="55">
        <v>382</v>
      </c>
      <c r="J18" s="56">
        <f t="shared" si="4"/>
        <v>785</v>
      </c>
      <c r="K18" s="55">
        <v>253</v>
      </c>
      <c r="L18" s="55">
        <v>291</v>
      </c>
      <c r="M18" s="56">
        <f t="shared" si="5"/>
        <v>544</v>
      </c>
      <c r="N18" s="32">
        <f t="shared" si="12"/>
        <v>0.12861187196085982</v>
      </c>
      <c r="O18" s="32">
        <f t="shared" si="0"/>
        <v>0.22965783580662985</v>
      </c>
      <c r="P18" s="33">
        <f t="shared" si="13"/>
        <v>0.17994595091611254</v>
      </c>
      <c r="Q18" s="41"/>
      <c r="R18" s="57">
        <f t="shared" si="9"/>
        <v>29.367423056038284</v>
      </c>
      <c r="S18" s="57">
        <f t="shared" si="10"/>
        <v>52.783765293565388</v>
      </c>
      <c r="T18" s="57">
        <f t="shared" si="11"/>
        <v>41.225360095809343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29582.720678064579</v>
      </c>
      <c r="F19" s="55">
        <v>37219.181556854521</v>
      </c>
      <c r="G19" s="56">
        <f t="shared" si="3"/>
        <v>66801.902234919107</v>
      </c>
      <c r="H19" s="55">
        <v>390</v>
      </c>
      <c r="I19" s="55">
        <v>373</v>
      </c>
      <c r="J19" s="56">
        <f t="shared" si="4"/>
        <v>763</v>
      </c>
      <c r="K19" s="55">
        <v>255</v>
      </c>
      <c r="L19" s="55">
        <v>292</v>
      </c>
      <c r="M19" s="56">
        <f t="shared" si="5"/>
        <v>547</v>
      </c>
      <c r="N19" s="32">
        <f t="shared" si="12"/>
        <v>0.20058801653149294</v>
      </c>
      <c r="O19" s="32">
        <f t="shared" si="0"/>
        <v>0.24328806644390605</v>
      </c>
      <c r="P19" s="33">
        <f t="shared" si="13"/>
        <v>0.22232913838236562</v>
      </c>
      <c r="Q19" s="41"/>
      <c r="R19" s="57">
        <f t="shared" si="9"/>
        <v>45.864683221805549</v>
      </c>
      <c r="S19" s="57">
        <f t="shared" si="10"/>
        <v>55.968694070457929</v>
      </c>
      <c r="T19" s="57">
        <f t="shared" si="11"/>
        <v>50.99381849993825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40933.884245011199</v>
      </c>
      <c r="F20" s="55">
        <v>47331.757281898288</v>
      </c>
      <c r="G20" s="56">
        <f t="shared" si="3"/>
        <v>88265.641526909487</v>
      </c>
      <c r="H20" s="55">
        <v>407</v>
      </c>
      <c r="I20" s="55">
        <v>369</v>
      </c>
      <c r="J20" s="56">
        <f t="shared" si="4"/>
        <v>776</v>
      </c>
      <c r="K20" s="55">
        <v>257</v>
      </c>
      <c r="L20" s="55">
        <v>276</v>
      </c>
      <c r="M20" s="56">
        <f t="shared" si="5"/>
        <v>533</v>
      </c>
      <c r="N20" s="32">
        <f t="shared" si="12"/>
        <v>0.2699269640549905</v>
      </c>
      <c r="O20" s="32">
        <f t="shared" si="0"/>
        <v>0.31948105514537967</v>
      </c>
      <c r="P20" s="33">
        <f t="shared" si="13"/>
        <v>0.29441508181090553</v>
      </c>
      <c r="Q20" s="41"/>
      <c r="R20" s="57">
        <f t="shared" si="9"/>
        <v>61.647416031643374</v>
      </c>
      <c r="S20" s="57">
        <f t="shared" si="10"/>
        <v>73.382569429299664</v>
      </c>
      <c r="T20" s="57">
        <f t="shared" si="11"/>
        <v>67.429825459823903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40672.247499242454</v>
      </c>
      <c r="F21" s="55">
        <v>46592.862573670376</v>
      </c>
      <c r="G21" s="56">
        <f t="shared" si="3"/>
        <v>87265.110072912823</v>
      </c>
      <c r="H21" s="55">
        <v>407</v>
      </c>
      <c r="I21" s="55">
        <v>367</v>
      </c>
      <c r="J21" s="56">
        <f t="shared" si="4"/>
        <v>774</v>
      </c>
      <c r="K21" s="55">
        <v>265</v>
      </c>
      <c r="L21" s="55">
        <v>268</v>
      </c>
      <c r="M21" s="56">
        <f t="shared" si="5"/>
        <v>533</v>
      </c>
      <c r="N21" s="32">
        <f t="shared" si="12"/>
        <v>0.2647381242139818</v>
      </c>
      <c r="O21" s="32">
        <f t="shared" si="0"/>
        <v>0.31970729657511099</v>
      </c>
      <c r="P21" s="33">
        <f t="shared" si="13"/>
        <v>0.29149778891836409</v>
      </c>
      <c r="Q21" s="41"/>
      <c r="R21" s="57">
        <f t="shared" si="9"/>
        <v>60.524177826253649</v>
      </c>
      <c r="S21" s="57">
        <f t="shared" si="10"/>
        <v>73.374586730189563</v>
      </c>
      <c r="T21" s="57">
        <f t="shared" si="11"/>
        <v>66.767490491899636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39434.501464600886</v>
      </c>
      <c r="F22" s="55">
        <v>43748.574520997114</v>
      </c>
      <c r="G22" s="56">
        <f t="shared" si="3"/>
        <v>83183.075985598</v>
      </c>
      <c r="H22" s="55">
        <v>411</v>
      </c>
      <c r="I22" s="55">
        <v>402</v>
      </c>
      <c r="J22" s="56">
        <f t="shared" si="4"/>
        <v>813</v>
      </c>
      <c r="K22" s="55">
        <v>253</v>
      </c>
      <c r="L22" s="55">
        <v>235</v>
      </c>
      <c r="M22" s="56">
        <f t="shared" si="5"/>
        <v>488</v>
      </c>
      <c r="N22" s="32">
        <f t="shared" si="12"/>
        <v>0.26025938136616211</v>
      </c>
      <c r="O22" s="32">
        <f t="shared" si="0"/>
        <v>0.30148143861980481</v>
      </c>
      <c r="P22" s="33">
        <f t="shared" si="13"/>
        <v>0.28042515974540172</v>
      </c>
      <c r="Q22" s="41"/>
      <c r="R22" s="57">
        <f t="shared" si="9"/>
        <v>59.389309434639891</v>
      </c>
      <c r="S22" s="57">
        <f t="shared" si="10"/>
        <v>68.6790808806862</v>
      </c>
      <c r="T22" s="57">
        <f t="shared" si="11"/>
        <v>63.937798605378937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41126.645446679307</v>
      </c>
      <c r="F23" s="55">
        <v>29922.33306880324</v>
      </c>
      <c r="G23" s="56">
        <f t="shared" si="3"/>
        <v>71048.978515482551</v>
      </c>
      <c r="H23" s="55">
        <v>428</v>
      </c>
      <c r="I23" s="55">
        <v>401</v>
      </c>
      <c r="J23" s="56">
        <f t="shared" si="4"/>
        <v>829</v>
      </c>
      <c r="K23" s="55">
        <v>248</v>
      </c>
      <c r="L23" s="55">
        <v>231</v>
      </c>
      <c r="M23" s="56">
        <f t="shared" si="5"/>
        <v>479</v>
      </c>
      <c r="N23" s="32">
        <f t="shared" si="12"/>
        <v>0.26713940349381177</v>
      </c>
      <c r="O23" s="32">
        <f t="shared" si="0"/>
        <v>0.20793260137871941</v>
      </c>
      <c r="P23" s="33">
        <f t="shared" si="13"/>
        <v>0.23853465606025245</v>
      </c>
      <c r="Q23" s="41"/>
      <c r="R23" s="57">
        <f t="shared" si="9"/>
        <v>60.838232909288919</v>
      </c>
      <c r="S23" s="57">
        <f t="shared" si="10"/>
        <v>47.34546371646082</v>
      </c>
      <c r="T23" s="57">
        <f t="shared" si="11"/>
        <v>54.318790913977487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39005.091093557188</v>
      </c>
      <c r="F24" s="55">
        <v>26581.809980847123</v>
      </c>
      <c r="G24" s="56">
        <f t="shared" si="3"/>
        <v>65586.901074404304</v>
      </c>
      <c r="H24" s="55">
        <v>429</v>
      </c>
      <c r="I24" s="55">
        <v>387</v>
      </c>
      <c r="J24" s="56">
        <f t="shared" si="4"/>
        <v>816</v>
      </c>
      <c r="K24" s="55">
        <v>228</v>
      </c>
      <c r="L24" s="55">
        <v>231</v>
      </c>
      <c r="M24" s="56">
        <f t="shared" si="5"/>
        <v>459</v>
      </c>
      <c r="N24" s="32">
        <f t="shared" si="12"/>
        <v>0.26141420764005407</v>
      </c>
      <c r="O24" s="32">
        <f t="shared" si="0"/>
        <v>0.18868405721782455</v>
      </c>
      <c r="P24" s="33">
        <f t="shared" si="13"/>
        <v>0.22609312027524167</v>
      </c>
      <c r="Q24" s="41"/>
      <c r="R24" s="57">
        <f t="shared" si="9"/>
        <v>59.368479594455387</v>
      </c>
      <c r="S24" s="57">
        <f t="shared" si="10"/>
        <v>43.012637509461364</v>
      </c>
      <c r="T24" s="57">
        <f t="shared" si="11"/>
        <v>51.440706725022984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36204.944515404633</v>
      </c>
      <c r="F25" s="55">
        <v>25493.425251951725</v>
      </c>
      <c r="G25" s="56">
        <f t="shared" si="3"/>
        <v>61698.369767356358</v>
      </c>
      <c r="H25" s="55">
        <v>425</v>
      </c>
      <c r="I25" s="55">
        <v>387</v>
      </c>
      <c r="J25" s="56">
        <f t="shared" si="4"/>
        <v>812</v>
      </c>
      <c r="K25" s="55">
        <v>228</v>
      </c>
      <c r="L25" s="55">
        <v>231</v>
      </c>
      <c r="M25" s="56">
        <f t="shared" si="5"/>
        <v>459</v>
      </c>
      <c r="N25" s="32">
        <f t="shared" si="12"/>
        <v>0.244060727197626</v>
      </c>
      <c r="O25" s="32">
        <f t="shared" si="0"/>
        <v>0.18095844159534161</v>
      </c>
      <c r="P25" s="33">
        <f t="shared" si="13"/>
        <v>0.21332382432770572</v>
      </c>
      <c r="Q25" s="41"/>
      <c r="R25" s="57">
        <f t="shared" si="9"/>
        <v>55.444019166010158</v>
      </c>
      <c r="S25" s="57">
        <f t="shared" si="10"/>
        <v>41.251497171442921</v>
      </c>
      <c r="T25" s="57">
        <f t="shared" si="11"/>
        <v>48.543170548667476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35009.855008814491</v>
      </c>
      <c r="F26" s="55">
        <v>23036.836836485985</v>
      </c>
      <c r="G26" s="56">
        <f t="shared" si="3"/>
        <v>58046.691845300476</v>
      </c>
      <c r="H26" s="55">
        <v>439</v>
      </c>
      <c r="I26" s="55">
        <v>387</v>
      </c>
      <c r="J26" s="56">
        <f t="shared" si="4"/>
        <v>826</v>
      </c>
      <c r="K26" s="55">
        <v>228</v>
      </c>
      <c r="L26" s="55">
        <v>227</v>
      </c>
      <c r="M26" s="56">
        <f t="shared" si="5"/>
        <v>455</v>
      </c>
      <c r="N26" s="32">
        <f t="shared" si="12"/>
        <v>0.23128967158722116</v>
      </c>
      <c r="O26" s="32">
        <f t="shared" si="0"/>
        <v>0.16468057900953609</v>
      </c>
      <c r="P26" s="33">
        <f t="shared" si="13"/>
        <v>0.19929784054337241</v>
      </c>
      <c r="Q26" s="41"/>
      <c r="R26" s="57">
        <f t="shared" si="9"/>
        <v>52.488538244099686</v>
      </c>
      <c r="S26" s="57">
        <f t="shared" si="10"/>
        <v>37.519278235319192</v>
      </c>
      <c r="T26" s="57">
        <f t="shared" si="11"/>
        <v>45.313576772287647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32741.352038821475</v>
      </c>
      <c r="F27" s="55">
        <v>18382.841400041081</v>
      </c>
      <c r="G27" s="56">
        <f t="shared" si="3"/>
        <v>51124.193438862552</v>
      </c>
      <c r="H27" s="55">
        <v>449</v>
      </c>
      <c r="I27" s="55">
        <v>381</v>
      </c>
      <c r="J27" s="56">
        <f t="shared" si="4"/>
        <v>830</v>
      </c>
      <c r="K27" s="55">
        <v>228</v>
      </c>
      <c r="L27" s="55">
        <v>228</v>
      </c>
      <c r="M27" s="56">
        <f t="shared" si="5"/>
        <v>456</v>
      </c>
      <c r="N27" s="32">
        <f t="shared" si="12"/>
        <v>0.21325980953846513</v>
      </c>
      <c r="O27" s="32">
        <f t="shared" si="0"/>
        <v>0.1324030639588093</v>
      </c>
      <c r="P27" s="33">
        <f t="shared" si="13"/>
        <v>0.17486247961084164</v>
      </c>
      <c r="Q27" s="41"/>
      <c r="R27" s="57">
        <f t="shared" si="9"/>
        <v>48.362410692498486</v>
      </c>
      <c r="S27" s="57">
        <f t="shared" si="10"/>
        <v>30.18528965523987</v>
      </c>
      <c r="T27" s="57">
        <f t="shared" si="11"/>
        <v>39.754427246393895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8375.3333117365728</v>
      </c>
      <c r="F28" s="55">
        <v>8615.3522301268495</v>
      </c>
      <c r="G28" s="56">
        <f t="shared" si="3"/>
        <v>16990.685541863422</v>
      </c>
      <c r="H28" s="55">
        <v>198</v>
      </c>
      <c r="I28" s="55">
        <v>158</v>
      </c>
      <c r="J28" s="56">
        <f t="shared" si="4"/>
        <v>356</v>
      </c>
      <c r="K28" s="55">
        <v>0</v>
      </c>
      <c r="L28" s="55">
        <v>0</v>
      </c>
      <c r="M28" s="56">
        <f t="shared" si="5"/>
        <v>0</v>
      </c>
      <c r="N28" s="32">
        <f t="shared" si="12"/>
        <v>0.19583177403050347</v>
      </c>
      <c r="O28" s="32">
        <f t="shared" si="0"/>
        <v>0.25244234148285422</v>
      </c>
      <c r="P28" s="33">
        <f t="shared" si="13"/>
        <v>0.22095668879868163</v>
      </c>
      <c r="Q28" s="41"/>
      <c r="R28" s="57">
        <f t="shared" si="9"/>
        <v>42.299663190588753</v>
      </c>
      <c r="S28" s="57">
        <f t="shared" si="10"/>
        <v>54.527545760296519</v>
      </c>
      <c r="T28" s="57">
        <f t="shared" si="11"/>
        <v>47.72664478051523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7212.3117826949228</v>
      </c>
      <c r="F29" s="55">
        <v>8792.8493708703136</v>
      </c>
      <c r="G29" s="56">
        <f t="shared" si="3"/>
        <v>16005.161153565237</v>
      </c>
      <c r="H29" s="55">
        <v>192</v>
      </c>
      <c r="I29" s="55">
        <v>143</v>
      </c>
      <c r="J29" s="56">
        <f t="shared" si="4"/>
        <v>335</v>
      </c>
      <c r="K29" s="55">
        <v>0</v>
      </c>
      <c r="L29" s="55">
        <v>0</v>
      </c>
      <c r="M29" s="56">
        <f t="shared" si="5"/>
        <v>0</v>
      </c>
      <c r="N29" s="32">
        <f t="shared" si="12"/>
        <v>0.1739079808713089</v>
      </c>
      <c r="O29" s="32">
        <f t="shared" si="0"/>
        <v>0.28466878305070947</v>
      </c>
      <c r="P29" s="33">
        <f t="shared" si="13"/>
        <v>0.22118796508520228</v>
      </c>
      <c r="Q29" s="41"/>
      <c r="R29" s="57">
        <f t="shared" si="9"/>
        <v>37.564123868202721</v>
      </c>
      <c r="S29" s="57">
        <f t="shared" si="10"/>
        <v>61.488457138953244</v>
      </c>
      <c r="T29" s="57">
        <f t="shared" si="11"/>
        <v>47.776600458403692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6894.5588971007428</v>
      </c>
      <c r="F30" s="55">
        <v>8641.2196799556368</v>
      </c>
      <c r="G30" s="56">
        <f t="shared" si="3"/>
        <v>15535.778577056379</v>
      </c>
      <c r="H30" s="55">
        <v>199</v>
      </c>
      <c r="I30" s="55">
        <v>158</v>
      </c>
      <c r="J30" s="56">
        <f t="shared" si="4"/>
        <v>357</v>
      </c>
      <c r="K30" s="55">
        <v>0</v>
      </c>
      <c r="L30" s="55">
        <v>0</v>
      </c>
      <c r="M30" s="56">
        <f t="shared" si="5"/>
        <v>0</v>
      </c>
      <c r="N30" s="32">
        <f t="shared" si="12"/>
        <v>0.16039826207660393</v>
      </c>
      <c r="O30" s="32">
        <f t="shared" si="0"/>
        <v>0.25320029535734989</v>
      </c>
      <c r="P30" s="33">
        <f t="shared" si="13"/>
        <v>0.20147031041934302</v>
      </c>
      <c r="Q30" s="41"/>
      <c r="R30" s="57">
        <f t="shared" si="9"/>
        <v>34.646024608546448</v>
      </c>
      <c r="S30" s="57">
        <f t="shared" si="10"/>
        <v>54.691263797187574</v>
      </c>
      <c r="T30" s="57">
        <f t="shared" si="11"/>
        <v>43.517587050578094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6188.4579593454991</v>
      </c>
      <c r="F31" s="55">
        <v>8353.1496352908507</v>
      </c>
      <c r="G31" s="56">
        <f t="shared" si="3"/>
        <v>14541.607594636349</v>
      </c>
      <c r="H31" s="55">
        <v>197</v>
      </c>
      <c r="I31" s="55">
        <v>157</v>
      </c>
      <c r="J31" s="56">
        <f t="shared" si="4"/>
        <v>354</v>
      </c>
      <c r="K31" s="55">
        <v>0</v>
      </c>
      <c r="L31" s="55">
        <v>0</v>
      </c>
      <c r="M31" s="56">
        <f t="shared" si="5"/>
        <v>0</v>
      </c>
      <c r="N31" s="32">
        <f t="shared" si="12"/>
        <v>0.14543283416397582</v>
      </c>
      <c r="O31" s="32">
        <f t="shared" si="0"/>
        <v>0.24631840160683094</v>
      </c>
      <c r="P31" s="33">
        <f t="shared" si="13"/>
        <v>0.19017586831236072</v>
      </c>
      <c r="Q31" s="41"/>
      <c r="R31" s="57">
        <f t="shared" si="9"/>
        <v>31.413492179418778</v>
      </c>
      <c r="S31" s="57">
        <f t="shared" si="10"/>
        <v>53.204774747075483</v>
      </c>
      <c r="T31" s="57">
        <f t="shared" si="11"/>
        <v>41.07798755546991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5527.3936723495199</v>
      </c>
      <c r="F32" s="55">
        <v>8155.6213139676156</v>
      </c>
      <c r="G32" s="56">
        <f t="shared" si="3"/>
        <v>13683.014986317135</v>
      </c>
      <c r="H32" s="55">
        <v>197</v>
      </c>
      <c r="I32" s="55">
        <v>157</v>
      </c>
      <c r="J32" s="56">
        <f t="shared" si="4"/>
        <v>354</v>
      </c>
      <c r="K32" s="55">
        <v>0</v>
      </c>
      <c r="L32" s="55">
        <v>0</v>
      </c>
      <c r="M32" s="56">
        <f t="shared" si="5"/>
        <v>0</v>
      </c>
      <c r="N32" s="32">
        <f t="shared" si="12"/>
        <v>0.12989738842708967</v>
      </c>
      <c r="O32" s="32">
        <f t="shared" si="0"/>
        <v>0.24049366931963953</v>
      </c>
      <c r="P32" s="33">
        <f t="shared" si="13"/>
        <v>0.17894715142180811</v>
      </c>
      <c r="Q32" s="41"/>
      <c r="R32" s="57">
        <f t="shared" si="9"/>
        <v>28.057835900251369</v>
      </c>
      <c r="S32" s="57">
        <f t="shared" si="10"/>
        <v>51.946632573042137</v>
      </c>
      <c r="T32" s="57">
        <f t="shared" si="11"/>
        <v>38.652584707110549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3984.9056787713284</v>
      </c>
      <c r="F33" s="55">
        <v>6092.6322000802356</v>
      </c>
      <c r="G33" s="56">
        <f t="shared" si="3"/>
        <v>10077.537878851565</v>
      </c>
      <c r="H33" s="55">
        <v>201</v>
      </c>
      <c r="I33" s="55">
        <v>153</v>
      </c>
      <c r="J33" s="56">
        <f t="shared" si="4"/>
        <v>354</v>
      </c>
      <c r="K33" s="55">
        <v>0</v>
      </c>
      <c r="L33" s="55">
        <v>0</v>
      </c>
      <c r="M33" s="56">
        <f t="shared" si="5"/>
        <v>0</v>
      </c>
      <c r="N33" s="32">
        <f t="shared" si="12"/>
        <v>9.1784265680194599E-2</v>
      </c>
      <c r="O33" s="32">
        <f t="shared" si="0"/>
        <v>0.18435706245703934</v>
      </c>
      <c r="P33" s="33">
        <f t="shared" si="13"/>
        <v>0.13179454225323767</v>
      </c>
      <c r="Q33" s="41"/>
      <c r="R33" s="57">
        <f t="shared" si="9"/>
        <v>19.825401386922032</v>
      </c>
      <c r="S33" s="57">
        <f t="shared" si="10"/>
        <v>39.821125490720497</v>
      </c>
      <c r="T33" s="57">
        <f t="shared" si="11"/>
        <v>28.467621126699335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2000.9385119708172</v>
      </c>
      <c r="F34" s="55">
        <v>2529.750415930509</v>
      </c>
      <c r="G34" s="56">
        <f t="shared" si="3"/>
        <v>4530.6889279013267</v>
      </c>
      <c r="H34" s="55">
        <v>210</v>
      </c>
      <c r="I34" s="55">
        <v>117</v>
      </c>
      <c r="J34" s="56">
        <f t="shared" si="4"/>
        <v>327</v>
      </c>
      <c r="K34" s="55">
        <v>0</v>
      </c>
      <c r="L34" s="55">
        <v>0</v>
      </c>
      <c r="M34" s="56">
        <f t="shared" si="5"/>
        <v>0</v>
      </c>
      <c r="N34" s="32">
        <f t="shared" si="12"/>
        <v>4.4112401057557697E-2</v>
      </c>
      <c r="O34" s="32">
        <f t="shared" si="0"/>
        <v>0.10010091864239115</v>
      </c>
      <c r="P34" s="33">
        <f t="shared" si="13"/>
        <v>6.4144989918186179E-2</v>
      </c>
      <c r="Q34" s="41"/>
      <c r="R34" s="57">
        <f t="shared" si="9"/>
        <v>9.5282786284324636</v>
      </c>
      <c r="S34" s="57">
        <f t="shared" si="10"/>
        <v>21.621798426756488</v>
      </c>
      <c r="T34" s="57">
        <f t="shared" si="11"/>
        <v>13.855317822328216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1138.1484805105629</v>
      </c>
      <c r="F35" s="55">
        <v>1227.2558261740494</v>
      </c>
      <c r="G35" s="56">
        <f t="shared" si="3"/>
        <v>2365.4043066846125</v>
      </c>
      <c r="H35" s="55">
        <v>195</v>
      </c>
      <c r="I35" s="55">
        <v>117</v>
      </c>
      <c r="J35" s="56">
        <f t="shared" si="4"/>
        <v>312</v>
      </c>
      <c r="K35" s="55">
        <v>0</v>
      </c>
      <c r="L35" s="55">
        <v>0</v>
      </c>
      <c r="M35" s="56">
        <f t="shared" si="5"/>
        <v>0</v>
      </c>
      <c r="N35" s="32">
        <f t="shared" si="12"/>
        <v>2.7021568863023811E-2</v>
      </c>
      <c r="O35" s="32">
        <f t="shared" si="0"/>
        <v>4.8561879794794607E-2</v>
      </c>
      <c r="P35" s="33">
        <f t="shared" si="13"/>
        <v>3.5099185462437864E-2</v>
      </c>
      <c r="Q35" s="41"/>
      <c r="R35" s="57">
        <f t="shared" si="9"/>
        <v>5.8366588744131427</v>
      </c>
      <c r="S35" s="57">
        <f t="shared" si="10"/>
        <v>10.489366035675635</v>
      </c>
      <c r="T35" s="57">
        <f t="shared" si="11"/>
        <v>7.5814240598865785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59">
        <v>708.96</v>
      </c>
      <c r="E36" s="66">
        <v>281.8043863257729</v>
      </c>
      <c r="F36" s="60">
        <v>195.00000000000003</v>
      </c>
      <c r="G36" s="61">
        <f t="shared" si="3"/>
        <v>476.80438632577295</v>
      </c>
      <c r="H36" s="60">
        <v>193</v>
      </c>
      <c r="I36" s="60">
        <v>117</v>
      </c>
      <c r="J36" s="61">
        <f t="shared" si="4"/>
        <v>310</v>
      </c>
      <c r="K36" s="60">
        <v>0</v>
      </c>
      <c r="L36" s="60">
        <v>0</v>
      </c>
      <c r="M36" s="61">
        <f t="shared" si="5"/>
        <v>0</v>
      </c>
      <c r="N36" s="34">
        <f t="shared" si="12"/>
        <v>6.7598442315719848E-3</v>
      </c>
      <c r="O36" s="34">
        <f t="shared" si="0"/>
        <v>7.7160493827160507E-3</v>
      </c>
      <c r="P36" s="35">
        <f t="shared" si="13"/>
        <v>7.1207345628102291E-3</v>
      </c>
      <c r="Q36" s="41"/>
      <c r="R36" s="57">
        <f t="shared" si="9"/>
        <v>1.4601263540195486</v>
      </c>
      <c r="S36" s="57">
        <f t="shared" si="10"/>
        <v>1.666666666666667</v>
      </c>
      <c r="T36" s="57">
        <f t="shared" si="11"/>
        <v>1.5380786655670096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65">
        <v>11952.455349913444</v>
      </c>
      <c r="F37" s="63">
        <v>6813.4420050555</v>
      </c>
      <c r="G37" s="64">
        <f t="shared" si="3"/>
        <v>18765.897354968944</v>
      </c>
      <c r="H37" s="63">
        <v>98</v>
      </c>
      <c r="I37" s="63">
        <v>98</v>
      </c>
      <c r="J37" s="64">
        <f t="shared" si="4"/>
        <v>196</v>
      </c>
      <c r="K37" s="63">
        <v>158</v>
      </c>
      <c r="L37" s="63">
        <v>121</v>
      </c>
      <c r="M37" s="64">
        <f t="shared" si="5"/>
        <v>279</v>
      </c>
      <c r="N37" s="30">
        <f t="shared" si="12"/>
        <v>0.19804572093573442</v>
      </c>
      <c r="O37" s="30">
        <f t="shared" si="0"/>
        <v>0.13313744733968072</v>
      </c>
      <c r="P37" s="31">
        <f t="shared" si="13"/>
        <v>0.16826175807841029</v>
      </c>
      <c r="Q37" s="41"/>
      <c r="R37" s="57">
        <f t="shared" si="9"/>
        <v>46.689278710599389</v>
      </c>
      <c r="S37" s="57">
        <f t="shared" si="10"/>
        <v>31.111607329020547</v>
      </c>
      <c r="T37" s="57">
        <f t="shared" si="11"/>
        <v>39.507152326250406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4">
        <v>11399.195521741609</v>
      </c>
      <c r="F38" s="55">
        <v>6771.6412303139314</v>
      </c>
      <c r="G38" s="56">
        <f t="shared" si="3"/>
        <v>18170.83675205554</v>
      </c>
      <c r="H38" s="55">
        <v>98</v>
      </c>
      <c r="I38" s="55">
        <v>98</v>
      </c>
      <c r="J38" s="56">
        <f t="shared" si="4"/>
        <v>196</v>
      </c>
      <c r="K38" s="55">
        <v>156</v>
      </c>
      <c r="L38" s="55">
        <v>121</v>
      </c>
      <c r="M38" s="56">
        <f t="shared" si="5"/>
        <v>277</v>
      </c>
      <c r="N38" s="32">
        <f t="shared" si="12"/>
        <v>0.19044365680535968</v>
      </c>
      <c r="O38" s="32">
        <f t="shared" si="0"/>
        <v>0.13232064308101318</v>
      </c>
      <c r="P38" s="33">
        <f t="shared" si="13"/>
        <v>0.16365405245384701</v>
      </c>
      <c r="Q38" s="41"/>
      <c r="R38" s="57">
        <f t="shared" si="9"/>
        <v>44.878722526541765</v>
      </c>
      <c r="S38" s="57">
        <f t="shared" si="10"/>
        <v>30.920736211479138</v>
      </c>
      <c r="T38" s="57">
        <f t="shared" si="11"/>
        <v>38.416145353182962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4">
        <v>11161.221285871867</v>
      </c>
      <c r="F39" s="55">
        <v>6659.1030977846021</v>
      </c>
      <c r="G39" s="56">
        <f t="shared" si="3"/>
        <v>17820.324383656469</v>
      </c>
      <c r="H39" s="55">
        <v>98</v>
      </c>
      <c r="I39" s="55">
        <v>98</v>
      </c>
      <c r="J39" s="56">
        <f t="shared" si="4"/>
        <v>196</v>
      </c>
      <c r="K39" s="55">
        <v>154</v>
      </c>
      <c r="L39" s="55">
        <v>121</v>
      </c>
      <c r="M39" s="56">
        <f t="shared" si="5"/>
        <v>275</v>
      </c>
      <c r="N39" s="32">
        <f t="shared" si="12"/>
        <v>0.18802596505848831</v>
      </c>
      <c r="O39" s="32">
        <f t="shared" si="0"/>
        <v>0.13012160187948651</v>
      </c>
      <c r="P39" s="33">
        <f t="shared" si="13"/>
        <v>0.16121738061497132</v>
      </c>
      <c r="Q39" s="41"/>
      <c r="R39" s="57">
        <f t="shared" si="9"/>
        <v>44.290560658221693</v>
      </c>
      <c r="S39" s="57">
        <f t="shared" si="10"/>
        <v>30.406863460203663</v>
      </c>
      <c r="T39" s="57">
        <f t="shared" si="11"/>
        <v>37.835083617105028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4">
        <v>10954.955539676139</v>
      </c>
      <c r="F40" s="55">
        <v>6573.5721456518677</v>
      </c>
      <c r="G40" s="56">
        <f t="shared" si="3"/>
        <v>17528.527685328008</v>
      </c>
      <c r="H40" s="55">
        <v>98</v>
      </c>
      <c r="I40" s="55">
        <v>96</v>
      </c>
      <c r="J40" s="56">
        <f t="shared" si="4"/>
        <v>194</v>
      </c>
      <c r="K40" s="55">
        <v>142</v>
      </c>
      <c r="L40" s="55">
        <v>121</v>
      </c>
      <c r="M40" s="56">
        <f t="shared" si="5"/>
        <v>263</v>
      </c>
      <c r="N40" s="32">
        <f t="shared" si="12"/>
        <v>0.19429191862365455</v>
      </c>
      <c r="O40" s="32">
        <f t="shared" si="0"/>
        <v>0.12954383071204217</v>
      </c>
      <c r="P40" s="33">
        <f t="shared" si="13"/>
        <v>0.1636222806859832</v>
      </c>
      <c r="Q40" s="41"/>
      <c r="R40" s="57">
        <f t="shared" si="9"/>
        <v>45.645648081983914</v>
      </c>
      <c r="S40" s="57">
        <f t="shared" si="10"/>
        <v>30.292959196552385</v>
      </c>
      <c r="T40" s="57">
        <f t="shared" si="11"/>
        <v>38.355640449295421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4">
        <v>10776.290689460979</v>
      </c>
      <c r="F41" s="55">
        <v>6453.9245826304377</v>
      </c>
      <c r="G41" s="56">
        <f t="shared" si="3"/>
        <v>17230.215272091416</v>
      </c>
      <c r="H41" s="55">
        <v>98</v>
      </c>
      <c r="I41" s="55">
        <v>98</v>
      </c>
      <c r="J41" s="56">
        <f t="shared" si="4"/>
        <v>196</v>
      </c>
      <c r="K41" s="55">
        <v>160</v>
      </c>
      <c r="L41" s="55">
        <v>121</v>
      </c>
      <c r="M41" s="56">
        <f t="shared" si="5"/>
        <v>281</v>
      </c>
      <c r="N41" s="32">
        <f t="shared" si="12"/>
        <v>0.17710180596668712</v>
      </c>
      <c r="O41" s="32">
        <f t="shared" si="0"/>
        <v>0.12611232965902841</v>
      </c>
      <c r="P41" s="33">
        <f t="shared" si="13"/>
        <v>0.15380824887605707</v>
      </c>
      <c r="Q41" s="41"/>
      <c r="R41" s="57">
        <f t="shared" si="9"/>
        <v>41.768568563802241</v>
      </c>
      <c r="S41" s="57">
        <f t="shared" si="10"/>
        <v>29.469975263152683</v>
      </c>
      <c r="T41" s="57">
        <f t="shared" si="11"/>
        <v>36.122044595579489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4">
        <v>9369.5523653310775</v>
      </c>
      <c r="F42" s="55">
        <v>3715.6384145204211</v>
      </c>
      <c r="G42" s="56">
        <f t="shared" si="3"/>
        <v>13085.190779851499</v>
      </c>
      <c r="H42" s="55">
        <v>0</v>
      </c>
      <c r="I42" s="55">
        <v>0</v>
      </c>
      <c r="J42" s="56">
        <f t="shared" si="4"/>
        <v>0</v>
      </c>
      <c r="K42" s="55">
        <v>160</v>
      </c>
      <c r="L42" s="55">
        <v>121</v>
      </c>
      <c r="M42" s="56">
        <f t="shared" si="5"/>
        <v>281</v>
      </c>
      <c r="N42" s="32">
        <f t="shared" si="12"/>
        <v>0.23612783178757757</v>
      </c>
      <c r="O42" s="32">
        <f t="shared" si="0"/>
        <v>0.12382159472542059</v>
      </c>
      <c r="P42" s="33">
        <f t="shared" si="13"/>
        <v>0.18776820657575907</v>
      </c>
      <c r="Q42" s="41"/>
      <c r="R42" s="57">
        <f t="shared" si="9"/>
        <v>58.559702283319233</v>
      </c>
      <c r="S42" s="57">
        <f t="shared" si="10"/>
        <v>30.707755491904308</v>
      </c>
      <c r="T42" s="57">
        <f t="shared" si="11"/>
        <v>46.566515230788248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4">
        <v>8189.6715847725063</v>
      </c>
      <c r="F43" s="55">
        <v>3371.0014158336758</v>
      </c>
      <c r="G43" s="56">
        <f t="shared" si="3"/>
        <v>11560.673000606183</v>
      </c>
      <c r="H43" s="55">
        <v>0</v>
      </c>
      <c r="I43" s="55">
        <v>0</v>
      </c>
      <c r="J43" s="56">
        <f t="shared" si="4"/>
        <v>0</v>
      </c>
      <c r="K43" s="55">
        <v>160</v>
      </c>
      <c r="L43" s="55">
        <v>121</v>
      </c>
      <c r="M43" s="56">
        <f t="shared" si="5"/>
        <v>281</v>
      </c>
      <c r="N43" s="32">
        <f t="shared" si="12"/>
        <v>0.20639293308398454</v>
      </c>
      <c r="O43" s="32">
        <f t="shared" si="0"/>
        <v>0.11233675739248453</v>
      </c>
      <c r="P43" s="33">
        <f t="shared" si="13"/>
        <v>0.16589187522394361</v>
      </c>
      <c r="Q43" s="41"/>
      <c r="R43" s="57">
        <f t="shared" si="9"/>
        <v>51.185447404828167</v>
      </c>
      <c r="S43" s="57">
        <f t="shared" si="10"/>
        <v>27.859515833336165</v>
      </c>
      <c r="T43" s="57">
        <f t="shared" si="11"/>
        <v>41.141185055538017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4">
        <v>7805.6084402568667</v>
      </c>
      <c r="F44" s="55">
        <v>3302.5780051640936</v>
      </c>
      <c r="G44" s="56">
        <f t="shared" si="3"/>
        <v>11108.186445420961</v>
      </c>
      <c r="H44" s="55">
        <v>0</v>
      </c>
      <c r="I44" s="55">
        <v>0</v>
      </c>
      <c r="J44" s="56">
        <f t="shared" si="4"/>
        <v>0</v>
      </c>
      <c r="K44" s="55">
        <v>160</v>
      </c>
      <c r="L44" s="55">
        <v>121</v>
      </c>
      <c r="M44" s="56">
        <f t="shared" si="5"/>
        <v>281</v>
      </c>
      <c r="N44" s="32">
        <f t="shared" si="12"/>
        <v>0.19671392238550572</v>
      </c>
      <c r="O44" s="32">
        <f t="shared" si="0"/>
        <v>0.11005658508278104</v>
      </c>
      <c r="P44" s="33">
        <f t="shared" si="13"/>
        <v>0.15939884119821146</v>
      </c>
      <c r="Q44" s="41"/>
      <c r="R44" s="57">
        <f t="shared" si="9"/>
        <v>48.78505275160542</v>
      </c>
      <c r="S44" s="57">
        <f t="shared" si="10"/>
        <v>27.294033100529699</v>
      </c>
      <c r="T44" s="57">
        <f t="shared" si="11"/>
        <v>39.530912617156446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4">
        <v>7568.1949287268299</v>
      </c>
      <c r="F45" s="55">
        <v>3280.4337126991913</v>
      </c>
      <c r="G45" s="56">
        <f t="shared" si="3"/>
        <v>10848.628641426021</v>
      </c>
      <c r="H45" s="55">
        <v>0</v>
      </c>
      <c r="I45" s="55">
        <v>0</v>
      </c>
      <c r="J45" s="56">
        <f t="shared" si="4"/>
        <v>0</v>
      </c>
      <c r="K45" s="55">
        <v>156</v>
      </c>
      <c r="L45" s="55">
        <v>121</v>
      </c>
      <c r="M45" s="56">
        <f t="shared" si="5"/>
        <v>277</v>
      </c>
      <c r="N45" s="32">
        <f t="shared" si="12"/>
        <v>0.19562125022556942</v>
      </c>
      <c r="O45" s="32">
        <f t="shared" si="0"/>
        <v>0.1093186387862967</v>
      </c>
      <c r="P45" s="33">
        <f t="shared" si="13"/>
        <v>0.15792227555354055</v>
      </c>
      <c r="Q45" s="41"/>
      <c r="R45" s="57">
        <f t="shared" si="9"/>
        <v>48.514070055941218</v>
      </c>
      <c r="S45" s="57">
        <f t="shared" si="10"/>
        <v>27.111022419001582</v>
      </c>
      <c r="T45" s="57">
        <f t="shared" si="11"/>
        <v>39.164724337278052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4">
        <v>7536.1758317864369</v>
      </c>
      <c r="F46" s="55">
        <v>3298.9054641214725</v>
      </c>
      <c r="G46" s="56">
        <f t="shared" si="3"/>
        <v>10835.081295907908</v>
      </c>
      <c r="H46" s="55">
        <v>0</v>
      </c>
      <c r="I46" s="55">
        <v>0</v>
      </c>
      <c r="J46" s="56">
        <f t="shared" si="4"/>
        <v>0</v>
      </c>
      <c r="K46" s="55">
        <v>156</v>
      </c>
      <c r="L46" s="55">
        <v>127</v>
      </c>
      <c r="M46" s="56">
        <f t="shared" si="5"/>
        <v>283</v>
      </c>
      <c r="N46" s="32">
        <f t="shared" si="12"/>
        <v>0.1947936267521308</v>
      </c>
      <c r="O46" s="32">
        <f t="shared" si="0"/>
        <v>0.10474045796677268</v>
      </c>
      <c r="P46" s="33">
        <f t="shared" si="13"/>
        <v>0.15438107397566267</v>
      </c>
      <c r="Q46" s="41"/>
      <c r="R46" s="57">
        <f t="shared" si="9"/>
        <v>48.308819434528445</v>
      </c>
      <c r="S46" s="57">
        <f t="shared" si="10"/>
        <v>25.975633575759627</v>
      </c>
      <c r="T46" s="57">
        <f t="shared" si="11"/>
        <v>38.286506345964341</v>
      </c>
    </row>
    <row r="47" spans="2:20" x14ac:dyDescent="0.25">
      <c r="B47" s="52" t="str">
        <f>'Média Mensal'!B47</f>
        <v>Modivas Centro</v>
      </c>
      <c r="C47" s="52" t="s">
        <v>105</v>
      </c>
      <c r="D47" s="53">
        <v>852.51</v>
      </c>
      <c r="E47" s="54">
        <v>7427.1613765583688</v>
      </c>
      <c r="F47" s="55">
        <v>3282.9200760688082</v>
      </c>
      <c r="G47" s="56">
        <f t="shared" si="3"/>
        <v>10710.081452627177</v>
      </c>
      <c r="H47" s="55">
        <v>0</v>
      </c>
      <c r="I47" s="55">
        <v>0</v>
      </c>
      <c r="J47" s="56">
        <f t="shared" si="4"/>
        <v>0</v>
      </c>
      <c r="K47" s="55">
        <v>156</v>
      </c>
      <c r="L47" s="55">
        <v>119</v>
      </c>
      <c r="M47" s="56">
        <f t="shared" si="5"/>
        <v>275</v>
      </c>
      <c r="N47" s="32">
        <f t="shared" si="12"/>
        <v>0.19197584203262946</v>
      </c>
      <c r="O47" s="32">
        <f t="shared" si="0"/>
        <v>0.11124017606630551</v>
      </c>
      <c r="P47" s="33">
        <f t="shared" si="13"/>
        <v>0.15703931748720201</v>
      </c>
      <c r="Q47" s="41"/>
      <c r="R47" s="57">
        <f t="shared" si="9"/>
        <v>47.610008824092105</v>
      </c>
      <c r="S47" s="57">
        <f t="shared" si="10"/>
        <v>27.587563664443767</v>
      </c>
      <c r="T47" s="57">
        <f t="shared" si="11"/>
        <v>38.945750736826099</v>
      </c>
    </row>
    <row r="48" spans="2:20" x14ac:dyDescent="0.25">
      <c r="B48" s="52" t="s">
        <v>105</v>
      </c>
      <c r="C48" s="52" t="str">
        <f>'Média Mensal'!C48</f>
        <v>Mindelo</v>
      </c>
      <c r="D48" s="53">
        <v>1834.12</v>
      </c>
      <c r="E48" s="54">
        <v>6844.489424110342</v>
      </c>
      <c r="F48" s="55">
        <v>2755.0597041567994</v>
      </c>
      <c r="G48" s="56">
        <f t="shared" si="3"/>
        <v>9599.549128267141</v>
      </c>
      <c r="H48" s="55">
        <v>0</v>
      </c>
      <c r="I48" s="55">
        <v>0</v>
      </c>
      <c r="J48" s="56">
        <f t="shared" ref="J48:J58" si="14">+H48+I48</f>
        <v>0</v>
      </c>
      <c r="K48" s="55">
        <v>157</v>
      </c>
      <c r="L48" s="55">
        <v>101</v>
      </c>
      <c r="M48" s="56">
        <f t="shared" ref="M48:M58" si="15">+K48+L48</f>
        <v>258</v>
      </c>
      <c r="N48" s="32">
        <f t="shared" ref="N48" si="16">+E48/(H48*216+K48*248)</f>
        <v>0.1757882017698362</v>
      </c>
      <c r="O48" s="32">
        <f t="shared" ref="O48" si="17">+F48/(I48*216+L48*248)</f>
        <v>0.10999120505257104</v>
      </c>
      <c r="P48" s="33">
        <f t="shared" ref="P48" si="18">+G48/(J48*216+M48*248)</f>
        <v>0.15003046274486029</v>
      </c>
      <c r="Q48" s="41"/>
      <c r="R48" s="57">
        <f t="shared" ref="R48" si="19">+E48/(H48+K48)</f>
        <v>43.595474038919377</v>
      </c>
      <c r="S48" s="57">
        <f t="shared" ref="S48" si="20">+F48/(I48+L48)</f>
        <v>27.277818853037619</v>
      </c>
      <c r="T48" s="57">
        <f t="shared" ref="T48" si="21">+G48/(J48+M48)</f>
        <v>37.207554760725351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4">
        <v>6459.185290377236</v>
      </c>
      <c r="F49" s="55">
        <v>2738.8691192389788</v>
      </c>
      <c r="G49" s="56">
        <f t="shared" si="3"/>
        <v>9198.0544096162157</v>
      </c>
      <c r="H49" s="55">
        <v>0</v>
      </c>
      <c r="I49" s="55">
        <v>0</v>
      </c>
      <c r="J49" s="56">
        <f t="shared" si="14"/>
        <v>0</v>
      </c>
      <c r="K49" s="55">
        <v>167</v>
      </c>
      <c r="L49" s="55">
        <v>101</v>
      </c>
      <c r="M49" s="56">
        <f t="shared" si="15"/>
        <v>268</v>
      </c>
      <c r="N49" s="32">
        <f t="shared" si="12"/>
        <v>0.15595869447501537</v>
      </c>
      <c r="O49" s="32">
        <f t="shared" si="0"/>
        <v>0.10934482270995603</v>
      </c>
      <c r="P49" s="33">
        <f t="shared" si="13"/>
        <v>0.13839152638445196</v>
      </c>
      <c r="Q49" s="41"/>
      <c r="R49" s="57">
        <f t="shared" si="9"/>
        <v>38.677756229803812</v>
      </c>
      <c r="S49" s="57">
        <f t="shared" si="10"/>
        <v>27.117516032069098</v>
      </c>
      <c r="T49" s="57">
        <f t="shared" si="11"/>
        <v>34.321098543344085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4">
        <v>6556.8772871375131</v>
      </c>
      <c r="F50" s="55">
        <v>2541.535877160085</v>
      </c>
      <c r="G50" s="56">
        <f t="shared" si="3"/>
        <v>9098.413164297599</v>
      </c>
      <c r="H50" s="55">
        <v>0</v>
      </c>
      <c r="I50" s="55">
        <v>0</v>
      </c>
      <c r="J50" s="56">
        <f t="shared" si="14"/>
        <v>0</v>
      </c>
      <c r="K50" s="55">
        <v>159</v>
      </c>
      <c r="L50" s="55">
        <v>101</v>
      </c>
      <c r="M50" s="56">
        <f t="shared" si="15"/>
        <v>260</v>
      </c>
      <c r="N50" s="32">
        <f t="shared" si="12"/>
        <v>0.16628315295033255</v>
      </c>
      <c r="O50" s="32">
        <f t="shared" si="0"/>
        <v>0.10146661917758244</v>
      </c>
      <c r="P50" s="33">
        <f t="shared" si="13"/>
        <v>0.1411044225232258</v>
      </c>
      <c r="Q50" s="41"/>
      <c r="R50" s="57">
        <f t="shared" si="9"/>
        <v>41.238221931682475</v>
      </c>
      <c r="S50" s="57">
        <f t="shared" si="10"/>
        <v>25.163721556040446</v>
      </c>
      <c r="T50" s="57">
        <f t="shared" si="11"/>
        <v>34.993896785759993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4">
        <v>6116.4198387416818</v>
      </c>
      <c r="F51" s="55">
        <v>2282.7245581942316</v>
      </c>
      <c r="G51" s="56">
        <f t="shared" si="3"/>
        <v>8399.1443969359134</v>
      </c>
      <c r="H51" s="55">
        <v>0</v>
      </c>
      <c r="I51" s="55">
        <v>0</v>
      </c>
      <c r="J51" s="56">
        <f t="shared" si="14"/>
        <v>0</v>
      </c>
      <c r="K51" s="55">
        <v>161</v>
      </c>
      <c r="L51" s="55">
        <v>101</v>
      </c>
      <c r="M51" s="56">
        <f t="shared" si="15"/>
        <v>262</v>
      </c>
      <c r="N51" s="32">
        <f t="shared" si="12"/>
        <v>0.15318623118467445</v>
      </c>
      <c r="O51" s="32">
        <f t="shared" si="0"/>
        <v>9.1134005038096114E-2</v>
      </c>
      <c r="P51" s="33">
        <f t="shared" si="13"/>
        <v>0.12926533484572633</v>
      </c>
      <c r="Q51" s="41"/>
      <c r="R51" s="57">
        <f t="shared" si="9"/>
        <v>37.990185333799268</v>
      </c>
      <c r="S51" s="57">
        <f t="shared" si="10"/>
        <v>22.601233249447837</v>
      </c>
      <c r="T51" s="57">
        <f t="shared" si="11"/>
        <v>32.057803041740129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4">
        <v>6064.4645136342442</v>
      </c>
      <c r="F52" s="55">
        <v>2288.8757940956793</v>
      </c>
      <c r="G52" s="56">
        <f t="shared" si="3"/>
        <v>8353.3403077299226</v>
      </c>
      <c r="H52" s="55">
        <v>0</v>
      </c>
      <c r="I52" s="55">
        <v>0</v>
      </c>
      <c r="J52" s="56">
        <f t="shared" si="14"/>
        <v>0</v>
      </c>
      <c r="K52" s="55">
        <v>161</v>
      </c>
      <c r="L52" s="55">
        <v>101</v>
      </c>
      <c r="M52" s="56">
        <f t="shared" si="15"/>
        <v>262</v>
      </c>
      <c r="N52" s="32">
        <f t="shared" si="12"/>
        <v>0.15188500585138862</v>
      </c>
      <c r="O52" s="32">
        <f t="shared" si="0"/>
        <v>9.1379582964535272E-2</v>
      </c>
      <c r="P52" s="33">
        <f t="shared" si="13"/>
        <v>0.12856039626523522</v>
      </c>
      <c r="Q52" s="41"/>
      <c r="R52" s="57">
        <f t="shared" si="9"/>
        <v>37.667481451144376</v>
      </c>
      <c r="S52" s="57">
        <f t="shared" si="10"/>
        <v>22.662136575204745</v>
      </c>
      <c r="T52" s="57">
        <f t="shared" si="11"/>
        <v>31.882978273778331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4">
        <v>5984.0828345502287</v>
      </c>
      <c r="F53" s="55">
        <v>2277.788946802119</v>
      </c>
      <c r="G53" s="56">
        <f t="shared" si="3"/>
        <v>8261.8717813523472</v>
      </c>
      <c r="H53" s="55">
        <v>0</v>
      </c>
      <c r="I53" s="55">
        <v>0</v>
      </c>
      <c r="J53" s="56">
        <f t="shared" si="14"/>
        <v>0</v>
      </c>
      <c r="K53" s="55">
        <v>159</v>
      </c>
      <c r="L53" s="55">
        <v>85</v>
      </c>
      <c r="M53" s="56">
        <f t="shared" si="15"/>
        <v>244</v>
      </c>
      <c r="N53" s="32">
        <f t="shared" si="12"/>
        <v>0.15175702055564588</v>
      </c>
      <c r="O53" s="32">
        <f t="shared" si="0"/>
        <v>0.10805450411774759</v>
      </c>
      <c r="P53" s="33">
        <f t="shared" si="13"/>
        <v>0.13653278327195179</v>
      </c>
      <c r="Q53" s="41"/>
      <c r="R53" s="57">
        <f t="shared" si="9"/>
        <v>37.635741097800178</v>
      </c>
      <c r="S53" s="57">
        <f t="shared" si="10"/>
        <v>26.797517021201401</v>
      </c>
      <c r="T53" s="57">
        <f t="shared" si="11"/>
        <v>33.860130251444048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4">
        <v>5783.8146609286196</v>
      </c>
      <c r="F54" s="55">
        <v>2187.8939309294578</v>
      </c>
      <c r="G54" s="56">
        <f t="shared" si="3"/>
        <v>7971.7085918580779</v>
      </c>
      <c r="H54" s="55">
        <v>0</v>
      </c>
      <c r="I54" s="55">
        <v>0</v>
      </c>
      <c r="J54" s="56">
        <f t="shared" si="14"/>
        <v>0</v>
      </c>
      <c r="K54" s="55">
        <v>153</v>
      </c>
      <c r="L54" s="55">
        <v>81</v>
      </c>
      <c r="M54" s="56">
        <f t="shared" si="15"/>
        <v>234</v>
      </c>
      <c r="N54" s="32">
        <f t="shared" si="12"/>
        <v>0.15243028307317677</v>
      </c>
      <c r="O54" s="32">
        <f t="shared" si="0"/>
        <v>0.10891546848513828</v>
      </c>
      <c r="P54" s="33">
        <f t="shared" si="13"/>
        <v>0.13736746263885577</v>
      </c>
      <c r="Q54" s="41"/>
      <c r="R54" s="57">
        <f t="shared" si="9"/>
        <v>37.802710202147843</v>
      </c>
      <c r="S54" s="57">
        <f t="shared" si="10"/>
        <v>27.011036184314293</v>
      </c>
      <c r="T54" s="57">
        <f t="shared" si="11"/>
        <v>34.067130734436233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4">
        <v>4291.287188784032</v>
      </c>
      <c r="F55" s="55">
        <v>1582.7542804825055</v>
      </c>
      <c r="G55" s="56">
        <f t="shared" si="3"/>
        <v>5874.0414692665372</v>
      </c>
      <c r="H55" s="55">
        <v>0</v>
      </c>
      <c r="I55" s="55">
        <v>0</v>
      </c>
      <c r="J55" s="56">
        <f t="shared" si="14"/>
        <v>0</v>
      </c>
      <c r="K55" s="55">
        <v>157</v>
      </c>
      <c r="L55" s="55">
        <v>81</v>
      </c>
      <c r="M55" s="56">
        <f t="shared" si="15"/>
        <v>238</v>
      </c>
      <c r="N55" s="32">
        <f t="shared" si="12"/>
        <v>0.11021386862502651</v>
      </c>
      <c r="O55" s="32">
        <f t="shared" si="0"/>
        <v>7.8791033476827227E-2</v>
      </c>
      <c r="P55" s="33">
        <f t="shared" si="13"/>
        <v>9.9519542377109943E-2</v>
      </c>
      <c r="Q55" s="41"/>
      <c r="R55" s="57">
        <f t="shared" si="9"/>
        <v>27.333039419006575</v>
      </c>
      <c r="S55" s="57">
        <f t="shared" si="10"/>
        <v>19.540176302253155</v>
      </c>
      <c r="T55" s="57">
        <f t="shared" si="11"/>
        <v>24.680846509523267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4">
        <v>4181.620388426737</v>
      </c>
      <c r="F56" s="55">
        <v>1526.1029318526173</v>
      </c>
      <c r="G56" s="56">
        <f t="shared" si="3"/>
        <v>5707.7233202793541</v>
      </c>
      <c r="H56" s="55">
        <v>0</v>
      </c>
      <c r="I56" s="55">
        <v>0</v>
      </c>
      <c r="J56" s="56">
        <f t="shared" si="14"/>
        <v>0</v>
      </c>
      <c r="K56" s="55">
        <v>161</v>
      </c>
      <c r="L56" s="55">
        <v>81</v>
      </c>
      <c r="M56" s="56">
        <f t="shared" si="15"/>
        <v>242</v>
      </c>
      <c r="N56" s="32">
        <f t="shared" si="12"/>
        <v>0.10472902195017875</v>
      </c>
      <c r="O56" s="32">
        <f t="shared" si="0"/>
        <v>7.5970874743758326E-2</v>
      </c>
      <c r="P56" s="33">
        <f t="shared" si="13"/>
        <v>9.5103361108360332E-2</v>
      </c>
      <c r="Q56" s="41"/>
      <c r="R56" s="57">
        <f t="shared" si="9"/>
        <v>25.972797443644328</v>
      </c>
      <c r="S56" s="57">
        <f t="shared" si="10"/>
        <v>18.840776936452066</v>
      </c>
      <c r="T56" s="57">
        <f t="shared" si="11"/>
        <v>23.585633554873365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4">
        <v>3036.786550960991</v>
      </c>
      <c r="F57" s="55">
        <v>1317.338179520493</v>
      </c>
      <c r="G57" s="56">
        <f t="shared" si="3"/>
        <v>4354.1247304814842</v>
      </c>
      <c r="H57" s="55">
        <v>0</v>
      </c>
      <c r="I57" s="55">
        <v>0</v>
      </c>
      <c r="J57" s="56">
        <f t="shared" si="14"/>
        <v>0</v>
      </c>
      <c r="K57" s="55">
        <v>157</v>
      </c>
      <c r="L57" s="55">
        <v>82</v>
      </c>
      <c r="M57" s="56">
        <f t="shared" si="15"/>
        <v>239</v>
      </c>
      <c r="N57" s="32">
        <f t="shared" si="12"/>
        <v>7.7994312486156542E-2</v>
      </c>
      <c r="O57" s="32">
        <f t="shared" si="0"/>
        <v>6.4778628025201263E-2</v>
      </c>
      <c r="P57" s="33">
        <f t="shared" si="13"/>
        <v>7.3460060913778588E-2</v>
      </c>
      <c r="Q57" s="41"/>
      <c r="R57" s="57">
        <f t="shared" si="9"/>
        <v>19.342589496566823</v>
      </c>
      <c r="S57" s="57">
        <f t="shared" si="10"/>
        <v>16.065099750249914</v>
      </c>
      <c r="T57" s="57">
        <f t="shared" si="11"/>
        <v>18.218095106617088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6">
        <v>2861.9779317734683</v>
      </c>
      <c r="F58" s="60">
        <v>1279.0000000000002</v>
      </c>
      <c r="G58" s="61">
        <f t="shared" si="3"/>
        <v>4140.9779317734683</v>
      </c>
      <c r="H58" s="55">
        <v>0</v>
      </c>
      <c r="I58" s="55">
        <v>0</v>
      </c>
      <c r="J58" s="56">
        <f t="shared" si="14"/>
        <v>0</v>
      </c>
      <c r="K58" s="55">
        <v>159</v>
      </c>
      <c r="L58" s="55">
        <v>82</v>
      </c>
      <c r="M58" s="56">
        <f t="shared" si="15"/>
        <v>241</v>
      </c>
      <c r="N58" s="34">
        <f t="shared" si="12"/>
        <v>7.258008550855824E-2</v>
      </c>
      <c r="O58" s="34">
        <f t="shared" si="0"/>
        <v>6.2893391030684517E-2</v>
      </c>
      <c r="P58" s="35">
        <f t="shared" si="13"/>
        <v>6.9284197760899946E-2</v>
      </c>
      <c r="Q58" s="41"/>
      <c r="R58" s="57">
        <f t="shared" si="9"/>
        <v>17.999861206122443</v>
      </c>
      <c r="S58" s="57">
        <f t="shared" si="10"/>
        <v>15.59756097560976</v>
      </c>
      <c r="T58" s="57">
        <f t="shared" si="11"/>
        <v>17.182481044703188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65">
        <v>10403.141510180272</v>
      </c>
      <c r="F59" s="63">
        <v>4430.4855873207107</v>
      </c>
      <c r="G59" s="64">
        <f t="shared" si="3"/>
        <v>14833.627097500983</v>
      </c>
      <c r="H59" s="65">
        <v>134</v>
      </c>
      <c r="I59" s="63">
        <v>123</v>
      </c>
      <c r="J59" s="64">
        <f t="shared" si="4"/>
        <v>257</v>
      </c>
      <c r="K59" s="65">
        <v>82</v>
      </c>
      <c r="L59" s="63">
        <v>85</v>
      </c>
      <c r="M59" s="64">
        <f t="shared" si="5"/>
        <v>167</v>
      </c>
      <c r="N59" s="30">
        <f t="shared" si="12"/>
        <v>0.21110270921632046</v>
      </c>
      <c r="O59" s="30">
        <f t="shared" si="0"/>
        <v>9.2983663266468911E-2</v>
      </c>
      <c r="P59" s="31">
        <f t="shared" si="13"/>
        <v>0.15303758560478894</v>
      </c>
      <c r="Q59" s="41"/>
      <c r="R59" s="57">
        <f t="shared" si="9"/>
        <v>48.162692176760522</v>
      </c>
      <c r="S59" s="57">
        <f t="shared" si="10"/>
        <v>21.300411477503417</v>
      </c>
      <c r="T59" s="57">
        <f t="shared" si="11"/>
        <v>34.984969569577792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10066.946435319589</v>
      </c>
      <c r="F60" s="55">
        <v>4492.6548949653397</v>
      </c>
      <c r="G60" s="56">
        <f t="shared" si="3"/>
        <v>14559.601330284928</v>
      </c>
      <c r="H60" s="54">
        <v>121</v>
      </c>
      <c r="I60" s="55">
        <v>123</v>
      </c>
      <c r="J60" s="56">
        <f t="shared" ref="J60:J84" si="22">+H60+I60</f>
        <v>244</v>
      </c>
      <c r="K60" s="54">
        <v>106</v>
      </c>
      <c r="L60" s="55">
        <v>85</v>
      </c>
      <c r="M60" s="56">
        <f t="shared" ref="M60:M84" si="23">+K60+L60</f>
        <v>191</v>
      </c>
      <c r="N60" s="32">
        <f t="shared" si="12"/>
        <v>0.19202934601174251</v>
      </c>
      <c r="O60" s="32">
        <f t="shared" si="0"/>
        <v>9.4288425431609715E-2</v>
      </c>
      <c r="P60" s="33">
        <f t="shared" si="13"/>
        <v>0.1454912595959402</v>
      </c>
      <c r="Q60" s="41"/>
      <c r="R60" s="57">
        <f t="shared" si="9"/>
        <v>44.347781653390257</v>
      </c>
      <c r="S60" s="57">
        <f t="shared" si="10"/>
        <v>21.599302379641056</v>
      </c>
      <c r="T60" s="57">
        <f t="shared" si="11"/>
        <v>33.470347885712478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9491.2711832699297</v>
      </c>
      <c r="F61" s="55">
        <v>4323.2835525829159</v>
      </c>
      <c r="G61" s="56">
        <f t="shared" si="3"/>
        <v>13814.554735852846</v>
      </c>
      <c r="H61" s="54">
        <v>121</v>
      </c>
      <c r="I61" s="55">
        <v>123</v>
      </c>
      <c r="J61" s="56">
        <f t="shared" si="22"/>
        <v>244</v>
      </c>
      <c r="K61" s="54">
        <v>108</v>
      </c>
      <c r="L61" s="55">
        <v>86</v>
      </c>
      <c r="M61" s="56">
        <f t="shared" si="23"/>
        <v>194</v>
      </c>
      <c r="N61" s="32">
        <f t="shared" si="12"/>
        <v>0.17935130731802587</v>
      </c>
      <c r="O61" s="32">
        <f t="shared" si="0"/>
        <v>9.026397930062878E-2</v>
      </c>
      <c r="P61" s="33">
        <f t="shared" si="13"/>
        <v>0.13702740374397759</v>
      </c>
      <c r="Q61" s="41"/>
      <c r="R61" s="57">
        <f t="shared" si="9"/>
        <v>41.446599053580478</v>
      </c>
      <c r="S61" s="57">
        <f t="shared" si="10"/>
        <v>20.685567237238832</v>
      </c>
      <c r="T61" s="57">
        <f t="shared" si="11"/>
        <v>31.540079305600106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9070.0527226908926</v>
      </c>
      <c r="F62" s="55">
        <v>4272.1682776448879</v>
      </c>
      <c r="G62" s="56">
        <f t="shared" si="3"/>
        <v>13342.22100033578</v>
      </c>
      <c r="H62" s="54">
        <v>121</v>
      </c>
      <c r="I62" s="55">
        <v>123</v>
      </c>
      <c r="J62" s="56">
        <f t="shared" si="22"/>
        <v>244</v>
      </c>
      <c r="K62" s="54">
        <v>106</v>
      </c>
      <c r="L62" s="55">
        <v>86</v>
      </c>
      <c r="M62" s="56">
        <f t="shared" si="23"/>
        <v>192</v>
      </c>
      <c r="N62" s="32">
        <f t="shared" si="12"/>
        <v>0.17301336644839946</v>
      </c>
      <c r="O62" s="32">
        <f t="shared" si="0"/>
        <v>8.9196765442727741E-2</v>
      </c>
      <c r="P62" s="33">
        <f t="shared" si="13"/>
        <v>0.13299662081674421</v>
      </c>
      <c r="Q62" s="41"/>
      <c r="R62" s="57">
        <f t="shared" si="9"/>
        <v>39.956179395114063</v>
      </c>
      <c r="S62" s="57">
        <f t="shared" si="10"/>
        <v>20.440996543755446</v>
      </c>
      <c r="T62" s="57">
        <f t="shared" si="11"/>
        <v>30.601424312696743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8788.3427032251384</v>
      </c>
      <c r="F63" s="55">
        <v>4218.9544530156318</v>
      </c>
      <c r="G63" s="56">
        <f t="shared" si="3"/>
        <v>13007.297156240769</v>
      </c>
      <c r="H63" s="54">
        <v>121</v>
      </c>
      <c r="I63" s="55">
        <v>123</v>
      </c>
      <c r="J63" s="56">
        <f t="shared" si="22"/>
        <v>244</v>
      </c>
      <c r="K63" s="54">
        <v>106</v>
      </c>
      <c r="L63" s="55">
        <v>86</v>
      </c>
      <c r="M63" s="56">
        <f t="shared" si="23"/>
        <v>192</v>
      </c>
      <c r="N63" s="32">
        <f t="shared" si="12"/>
        <v>0.16763968226814319</v>
      </c>
      <c r="O63" s="32">
        <f t="shared" si="0"/>
        <v>8.8085736867705697E-2</v>
      </c>
      <c r="P63" s="33">
        <f t="shared" si="13"/>
        <v>0.12965806575200128</v>
      </c>
      <c r="Q63" s="41"/>
      <c r="R63" s="57">
        <f t="shared" si="9"/>
        <v>38.715166093502809</v>
      </c>
      <c r="S63" s="57">
        <f t="shared" si="10"/>
        <v>20.186384942658524</v>
      </c>
      <c r="T63" s="57">
        <f t="shared" si="11"/>
        <v>29.833250358350387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8068.1206621641231</v>
      </c>
      <c r="F64" s="55">
        <v>4085.1025155617453</v>
      </c>
      <c r="G64" s="56">
        <f t="shared" si="3"/>
        <v>12153.223177725868</v>
      </c>
      <c r="H64" s="54">
        <v>119</v>
      </c>
      <c r="I64" s="55">
        <v>117</v>
      </c>
      <c r="J64" s="56">
        <f t="shared" si="22"/>
        <v>236</v>
      </c>
      <c r="K64" s="54">
        <v>108</v>
      </c>
      <c r="L64" s="55">
        <v>86</v>
      </c>
      <c r="M64" s="56">
        <f t="shared" si="23"/>
        <v>194</v>
      </c>
      <c r="N64" s="3">
        <f t="shared" si="12"/>
        <v>0.15371362334560515</v>
      </c>
      <c r="O64" s="3">
        <f t="shared" si="0"/>
        <v>8.7663144110767074E-2</v>
      </c>
      <c r="P64" s="4">
        <f t="shared" si="13"/>
        <v>0.12265080713836052</v>
      </c>
      <c r="Q64" s="41"/>
      <c r="R64" s="57">
        <f t="shared" si="9"/>
        <v>35.542381771648117</v>
      </c>
      <c r="S64" s="57">
        <f t="shared" si="10"/>
        <v>20.123657712126825</v>
      </c>
      <c r="T64" s="57">
        <f t="shared" si="11"/>
        <v>28.263309715641551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6551.5946980631516</v>
      </c>
      <c r="F65" s="55">
        <v>3714.5573959605181</v>
      </c>
      <c r="G65" s="56">
        <f t="shared" si="3"/>
        <v>10266.15209402367</v>
      </c>
      <c r="H65" s="54">
        <v>113</v>
      </c>
      <c r="I65" s="55">
        <v>123</v>
      </c>
      <c r="J65" s="56">
        <f t="shared" si="22"/>
        <v>236</v>
      </c>
      <c r="K65" s="54">
        <v>122</v>
      </c>
      <c r="L65" s="55">
        <v>86</v>
      </c>
      <c r="M65" s="56">
        <f t="shared" si="23"/>
        <v>208</v>
      </c>
      <c r="N65" s="3">
        <f t="shared" si="12"/>
        <v>0.11985209092022449</v>
      </c>
      <c r="O65" s="3">
        <f t="shared" si="0"/>
        <v>7.7554647485395811E-2</v>
      </c>
      <c r="P65" s="4">
        <f t="shared" si="13"/>
        <v>0.10009898687620583</v>
      </c>
      <c r="Q65" s="41"/>
      <c r="R65" s="57">
        <f t="shared" si="9"/>
        <v>27.879126374736813</v>
      </c>
      <c r="S65" s="57">
        <f t="shared" si="10"/>
        <v>17.773001894547935</v>
      </c>
      <c r="T65" s="57">
        <f t="shared" si="11"/>
        <v>23.121964175728987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2848.2621168511964</v>
      </c>
      <c r="F66" s="55">
        <v>1380.3705132843515</v>
      </c>
      <c r="G66" s="56">
        <f t="shared" si="3"/>
        <v>4228.6326301355475</v>
      </c>
      <c r="H66" s="54">
        <v>34</v>
      </c>
      <c r="I66" s="55">
        <v>46</v>
      </c>
      <c r="J66" s="56">
        <f t="shared" si="22"/>
        <v>80</v>
      </c>
      <c r="K66" s="54">
        <v>80</v>
      </c>
      <c r="L66" s="55">
        <v>46</v>
      </c>
      <c r="M66" s="56">
        <f t="shared" si="23"/>
        <v>126</v>
      </c>
      <c r="N66" s="3">
        <f t="shared" si="12"/>
        <v>0.10477715262107108</v>
      </c>
      <c r="O66" s="3">
        <f t="shared" si="0"/>
        <v>6.4672531544431769E-2</v>
      </c>
      <c r="P66" s="4">
        <f t="shared" si="13"/>
        <v>8.7137995180834718E-2</v>
      </c>
      <c r="Q66" s="41"/>
      <c r="R66" s="57">
        <f t="shared" si="9"/>
        <v>24.984755410975406</v>
      </c>
      <c r="S66" s="57">
        <f t="shared" si="10"/>
        <v>15.00402731830817</v>
      </c>
      <c r="T66" s="57">
        <f t="shared" si="11"/>
        <v>20.527342864735669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2779.6833495797637</v>
      </c>
      <c r="F67" s="55">
        <v>1195.0481232790307</v>
      </c>
      <c r="G67" s="56">
        <f t="shared" si="3"/>
        <v>3974.7314728587944</v>
      </c>
      <c r="H67" s="54">
        <v>34</v>
      </c>
      <c r="I67" s="55">
        <v>46</v>
      </c>
      <c r="J67" s="56">
        <f t="shared" si="22"/>
        <v>80</v>
      </c>
      <c r="K67" s="54">
        <v>76</v>
      </c>
      <c r="L67" s="55">
        <v>46</v>
      </c>
      <c r="M67" s="56">
        <f t="shared" si="23"/>
        <v>122</v>
      </c>
      <c r="N67" s="3">
        <f t="shared" si="12"/>
        <v>0.10612718958383337</v>
      </c>
      <c r="O67" s="3">
        <f t="shared" si="0"/>
        <v>5.5989885835786672E-2</v>
      </c>
      <c r="P67" s="4">
        <f t="shared" si="13"/>
        <v>8.3615185814094467E-2</v>
      </c>
      <c r="Q67" s="41"/>
      <c r="R67" s="57">
        <f t="shared" si="9"/>
        <v>25.269848632543304</v>
      </c>
      <c r="S67" s="57">
        <f t="shared" si="10"/>
        <v>12.989653513902509</v>
      </c>
      <c r="T67" s="57">
        <f t="shared" si="11"/>
        <v>19.676888479498981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2755.6633250155987</v>
      </c>
      <c r="F68" s="55">
        <v>1079.6338168611478</v>
      </c>
      <c r="G68" s="56">
        <f t="shared" si="3"/>
        <v>3835.2971418767465</v>
      </c>
      <c r="H68" s="54">
        <v>38</v>
      </c>
      <c r="I68" s="55">
        <v>40</v>
      </c>
      <c r="J68" s="56">
        <f t="shared" si="22"/>
        <v>78</v>
      </c>
      <c r="K68" s="54">
        <v>76</v>
      </c>
      <c r="L68" s="55">
        <v>20</v>
      </c>
      <c r="M68" s="56">
        <f t="shared" si="23"/>
        <v>96</v>
      </c>
      <c r="N68" s="3">
        <f t="shared" si="12"/>
        <v>0.10185035944025719</v>
      </c>
      <c r="O68" s="3">
        <f t="shared" si="0"/>
        <v>7.9384839475084401E-2</v>
      </c>
      <c r="P68" s="4">
        <f t="shared" si="13"/>
        <v>9.4335329148877073E-2</v>
      </c>
      <c r="Q68" s="41"/>
      <c r="R68" s="57">
        <f t="shared" si="9"/>
        <v>24.172485307154375</v>
      </c>
      <c r="S68" s="57">
        <f t="shared" si="10"/>
        <v>17.993896947685798</v>
      </c>
      <c r="T68" s="57">
        <f t="shared" si="11"/>
        <v>22.041937596992796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59">
        <v>702.48</v>
      </c>
      <c r="E69" s="66">
        <v>1508.8061192744512</v>
      </c>
      <c r="F69" s="60">
        <v>849.99999999999989</v>
      </c>
      <c r="G69" s="61">
        <f t="shared" si="3"/>
        <v>2358.8061192744512</v>
      </c>
      <c r="H69" s="66">
        <v>66</v>
      </c>
      <c r="I69" s="60">
        <v>40</v>
      </c>
      <c r="J69" s="61">
        <f t="shared" si="22"/>
        <v>106</v>
      </c>
      <c r="K69" s="66">
        <v>54</v>
      </c>
      <c r="L69" s="60">
        <v>20</v>
      </c>
      <c r="M69" s="61">
        <f t="shared" si="23"/>
        <v>74</v>
      </c>
      <c r="N69" s="6">
        <f t="shared" si="12"/>
        <v>5.4571980587183565E-2</v>
      </c>
      <c r="O69" s="6">
        <f t="shared" si="0"/>
        <v>6.2499999999999993E-2</v>
      </c>
      <c r="P69" s="7">
        <f t="shared" si="13"/>
        <v>5.718595130126191E-2</v>
      </c>
      <c r="Q69" s="41"/>
      <c r="R69" s="57">
        <f t="shared" si="9"/>
        <v>12.573384327287094</v>
      </c>
      <c r="S69" s="57">
        <f t="shared" si="10"/>
        <v>14.166666666666664</v>
      </c>
      <c r="T69" s="57">
        <f t="shared" si="11"/>
        <v>13.104478440413619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65">
        <v>3347.9999999999995</v>
      </c>
      <c r="F70" s="63">
        <v>12091.191953098805</v>
      </c>
      <c r="G70" s="64">
        <f t="shared" si="3"/>
        <v>15439.191953098805</v>
      </c>
      <c r="H70" s="65">
        <v>280</v>
      </c>
      <c r="I70" s="63">
        <v>398</v>
      </c>
      <c r="J70" s="64">
        <f t="shared" si="22"/>
        <v>678</v>
      </c>
      <c r="K70" s="65">
        <v>0</v>
      </c>
      <c r="L70" s="63">
        <v>0</v>
      </c>
      <c r="M70" s="64">
        <f t="shared" si="23"/>
        <v>0</v>
      </c>
      <c r="N70" s="15">
        <f t="shared" si="12"/>
        <v>5.5357142857142848E-2</v>
      </c>
      <c r="O70" s="15">
        <f t="shared" si="0"/>
        <v>0.14064758925529039</v>
      </c>
      <c r="P70" s="16">
        <f t="shared" si="13"/>
        <v>0.10542439605251561</v>
      </c>
      <c r="Q70" s="41"/>
      <c r="R70" s="57">
        <f t="shared" si="9"/>
        <v>11.957142857142856</v>
      </c>
      <c r="S70" s="57">
        <f t="shared" si="10"/>
        <v>30.379879279142727</v>
      </c>
      <c r="T70" s="57">
        <f t="shared" si="11"/>
        <v>22.771669547343372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4">
        <v>4857.7842466863021</v>
      </c>
      <c r="F71" s="55">
        <v>17587.799900426511</v>
      </c>
      <c r="G71" s="56">
        <f t="shared" ref="G71:G84" si="24">+E71+F71</f>
        <v>22445.584147112815</v>
      </c>
      <c r="H71" s="54">
        <v>280</v>
      </c>
      <c r="I71" s="55">
        <v>386</v>
      </c>
      <c r="J71" s="56">
        <f t="shared" si="22"/>
        <v>666</v>
      </c>
      <c r="K71" s="54">
        <v>0</v>
      </c>
      <c r="L71" s="55">
        <v>0</v>
      </c>
      <c r="M71" s="56">
        <f t="shared" si="23"/>
        <v>0</v>
      </c>
      <c r="N71" s="3">
        <f t="shared" si="12"/>
        <v>8.0320506724310556E-2</v>
      </c>
      <c r="O71" s="3">
        <f t="shared" si="0"/>
        <v>0.21094559466065188</v>
      </c>
      <c r="P71" s="4">
        <f t="shared" si="13"/>
        <v>0.15602814027300088</v>
      </c>
      <c r="Q71" s="41"/>
      <c r="R71" s="57">
        <f t="shared" ref="R71:R86" si="25">+E71/(H71+K71)</f>
        <v>17.34922945245108</v>
      </c>
      <c r="S71" s="57">
        <f t="shared" ref="S71:S86" si="26">+F71/(I71+L71)</f>
        <v>45.564248446700809</v>
      </c>
      <c r="T71" s="57">
        <f t="shared" ref="T71:T86" si="27">+G71/(J71+M71)</f>
        <v>33.702078298968189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4">
        <v>10338.54031645246</v>
      </c>
      <c r="F72" s="55">
        <v>26401.616204873171</v>
      </c>
      <c r="G72" s="56">
        <f t="shared" si="24"/>
        <v>36740.156521325633</v>
      </c>
      <c r="H72" s="54">
        <v>318</v>
      </c>
      <c r="I72" s="55">
        <v>358</v>
      </c>
      <c r="J72" s="56">
        <f t="shared" si="22"/>
        <v>676</v>
      </c>
      <c r="K72" s="54">
        <v>0</v>
      </c>
      <c r="L72" s="55">
        <v>0</v>
      </c>
      <c r="M72" s="56">
        <f t="shared" si="23"/>
        <v>0</v>
      </c>
      <c r="N72" s="3">
        <f t="shared" si="12"/>
        <v>0.15051450495650565</v>
      </c>
      <c r="O72" s="3">
        <f t="shared" si="0"/>
        <v>0.3414237560117056</v>
      </c>
      <c r="P72" s="4">
        <f t="shared" si="13"/>
        <v>0.25161733317804647</v>
      </c>
      <c r="Q72" s="41"/>
      <c r="R72" s="57">
        <f t="shared" si="25"/>
        <v>32.511133070605219</v>
      </c>
      <c r="S72" s="57">
        <f t="shared" si="26"/>
        <v>73.747531298528415</v>
      </c>
      <c r="T72" s="57">
        <f t="shared" si="27"/>
        <v>54.349343966458036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4">
        <v>12096.367744203959</v>
      </c>
      <c r="F73" s="55">
        <v>29722.052890014515</v>
      </c>
      <c r="G73" s="56">
        <f t="shared" si="24"/>
        <v>41818.420634218477</v>
      </c>
      <c r="H73" s="54">
        <v>318</v>
      </c>
      <c r="I73" s="55">
        <v>372</v>
      </c>
      <c r="J73" s="56">
        <f t="shared" si="22"/>
        <v>690</v>
      </c>
      <c r="K73" s="54">
        <v>0</v>
      </c>
      <c r="L73" s="55">
        <v>0</v>
      </c>
      <c r="M73" s="56">
        <f t="shared" si="23"/>
        <v>0</v>
      </c>
      <c r="N73" s="3">
        <f t="shared" ref="N73" si="28">+E73/(H73*216+K73*248)</f>
        <v>0.17610598276560621</v>
      </c>
      <c r="O73" s="3">
        <f t="shared" ref="O73" si="29">+F73/(I73*216+L73*248)</f>
        <v>0.36989810944362944</v>
      </c>
      <c r="P73" s="4">
        <f t="shared" ref="P73" si="30">+G73/(J73*216+M73*248)</f>
        <v>0.28058521627897531</v>
      </c>
      <c r="Q73" s="41"/>
      <c r="R73" s="57">
        <f t="shared" si="25"/>
        <v>38.038892277370941</v>
      </c>
      <c r="S73" s="57">
        <f t="shared" si="26"/>
        <v>79.897991639823971</v>
      </c>
      <c r="T73" s="57">
        <f t="shared" si="27"/>
        <v>60.606406716258661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4">
        <v>12793.298274221006</v>
      </c>
      <c r="F74" s="55">
        <v>33726.721617901145</v>
      </c>
      <c r="G74" s="56">
        <f t="shared" si="24"/>
        <v>46520.019892122153</v>
      </c>
      <c r="H74" s="54">
        <v>320</v>
      </c>
      <c r="I74" s="55">
        <v>398</v>
      </c>
      <c r="J74" s="56">
        <f t="shared" si="22"/>
        <v>718</v>
      </c>
      <c r="K74" s="54">
        <v>0</v>
      </c>
      <c r="L74" s="55">
        <v>0</v>
      </c>
      <c r="M74" s="56">
        <f t="shared" si="23"/>
        <v>0</v>
      </c>
      <c r="N74" s="3">
        <f t="shared" si="12"/>
        <v>0.18508822734694744</v>
      </c>
      <c r="O74" s="3">
        <f t="shared" si="0"/>
        <v>0.39231716008167161</v>
      </c>
      <c r="P74" s="4">
        <f t="shared" si="13"/>
        <v>0.29995886136981681</v>
      </c>
      <c r="Q74" s="41"/>
      <c r="R74" s="57">
        <f t="shared" si="25"/>
        <v>39.979057106940644</v>
      </c>
      <c r="S74" s="57">
        <f t="shared" si="26"/>
        <v>84.740506577641071</v>
      </c>
      <c r="T74" s="57">
        <f t="shared" si="27"/>
        <v>64.791114055880442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4">
        <v>14003.959237901359</v>
      </c>
      <c r="F75" s="55">
        <v>34946.605628858146</v>
      </c>
      <c r="G75" s="56">
        <f t="shared" si="24"/>
        <v>48950.564866759509</v>
      </c>
      <c r="H75" s="54">
        <v>320</v>
      </c>
      <c r="I75" s="55">
        <v>362</v>
      </c>
      <c r="J75" s="56">
        <f t="shared" si="22"/>
        <v>682</v>
      </c>
      <c r="K75" s="54">
        <v>0</v>
      </c>
      <c r="L75" s="55">
        <v>0</v>
      </c>
      <c r="M75" s="56">
        <f t="shared" si="23"/>
        <v>0</v>
      </c>
      <c r="N75" s="3">
        <f t="shared" si="12"/>
        <v>0.2026035769372303</v>
      </c>
      <c r="O75" s="3">
        <f t="shared" si="0"/>
        <v>0.44693326208382117</v>
      </c>
      <c r="P75" s="4">
        <f t="shared" si="13"/>
        <v>0.33229176758688705</v>
      </c>
      <c r="Q75" s="41"/>
      <c r="R75" s="57">
        <f t="shared" si="25"/>
        <v>43.762372618441745</v>
      </c>
      <c r="S75" s="57">
        <f t="shared" si="26"/>
        <v>96.53758461010537</v>
      </c>
      <c r="T75" s="57">
        <f t="shared" si="27"/>
        <v>71.775021798767611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4">
        <v>20431.194070043774</v>
      </c>
      <c r="F76" s="55">
        <v>36640.154749187059</v>
      </c>
      <c r="G76" s="56">
        <f t="shared" si="24"/>
        <v>57071.348819230829</v>
      </c>
      <c r="H76" s="54">
        <v>318</v>
      </c>
      <c r="I76" s="55">
        <v>358</v>
      </c>
      <c r="J76" s="56">
        <f t="shared" si="22"/>
        <v>676</v>
      </c>
      <c r="K76" s="54">
        <v>0</v>
      </c>
      <c r="L76" s="55">
        <v>0</v>
      </c>
      <c r="M76" s="56">
        <f t="shared" si="23"/>
        <v>0</v>
      </c>
      <c r="N76" s="3">
        <f t="shared" si="12"/>
        <v>0.29744924979681708</v>
      </c>
      <c r="O76" s="3">
        <f t="shared" si="0"/>
        <v>0.47382778229343908</v>
      </c>
      <c r="P76" s="4">
        <f t="shared" si="13"/>
        <v>0.39085681582313464</v>
      </c>
      <c r="Q76" s="41"/>
      <c r="R76" s="57">
        <f t="shared" si="25"/>
        <v>64.249037956112502</v>
      </c>
      <c r="S76" s="57">
        <f t="shared" si="26"/>
        <v>102.34680097538285</v>
      </c>
      <c r="T76" s="57">
        <f t="shared" si="27"/>
        <v>84.42507221779708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4">
        <v>24466.294236491794</v>
      </c>
      <c r="F77" s="55">
        <v>36076.027079157648</v>
      </c>
      <c r="G77" s="56">
        <f t="shared" si="24"/>
        <v>60542.321315649446</v>
      </c>
      <c r="H77" s="54">
        <v>318</v>
      </c>
      <c r="I77" s="55">
        <v>358</v>
      </c>
      <c r="J77" s="56">
        <f t="shared" si="22"/>
        <v>676</v>
      </c>
      <c r="K77" s="54">
        <v>0</v>
      </c>
      <c r="L77" s="55">
        <v>0</v>
      </c>
      <c r="M77" s="56">
        <f t="shared" si="23"/>
        <v>0</v>
      </c>
      <c r="N77" s="3">
        <f t="shared" si="12"/>
        <v>0.35619459347326743</v>
      </c>
      <c r="O77" s="3">
        <f t="shared" si="0"/>
        <v>0.46653252481840535</v>
      </c>
      <c r="P77" s="4">
        <f t="shared" si="13"/>
        <v>0.41462799498444997</v>
      </c>
      <c r="Q77" s="41"/>
      <c r="R77" s="57">
        <f t="shared" si="25"/>
        <v>76.938032190225769</v>
      </c>
      <c r="S77" s="57">
        <f t="shared" si="26"/>
        <v>100.77102536077555</v>
      </c>
      <c r="T77" s="57">
        <f t="shared" si="27"/>
        <v>89.559646916641185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4">
        <v>24226.912743572084</v>
      </c>
      <c r="F78" s="55">
        <v>27799.88439045674</v>
      </c>
      <c r="G78" s="56">
        <f t="shared" si="24"/>
        <v>52026.79713402882</v>
      </c>
      <c r="H78" s="54">
        <v>324</v>
      </c>
      <c r="I78" s="55">
        <v>330</v>
      </c>
      <c r="J78" s="56">
        <f t="shared" si="22"/>
        <v>654</v>
      </c>
      <c r="K78" s="54">
        <v>0</v>
      </c>
      <c r="L78" s="55">
        <v>0</v>
      </c>
      <c r="M78" s="56">
        <f t="shared" si="23"/>
        <v>0</v>
      </c>
      <c r="N78" s="3">
        <f t="shared" si="12"/>
        <v>0.34617787985213883</v>
      </c>
      <c r="O78" s="3">
        <f t="shared" si="0"/>
        <v>0.39000960143738411</v>
      </c>
      <c r="P78" s="4">
        <f t="shared" si="13"/>
        <v>0.36829480358781302</v>
      </c>
      <c r="Q78" s="41"/>
      <c r="R78" s="57">
        <f t="shared" si="25"/>
        <v>74.774422048061993</v>
      </c>
      <c r="S78" s="57">
        <f t="shared" si="26"/>
        <v>84.242073910474971</v>
      </c>
      <c r="T78" s="57">
        <f t="shared" si="27"/>
        <v>79.551677574967613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4">
        <v>23135.252994330964</v>
      </c>
      <c r="F79" s="55">
        <v>26517.682559993846</v>
      </c>
      <c r="G79" s="56">
        <f t="shared" si="24"/>
        <v>49652.935554324809</v>
      </c>
      <c r="H79" s="54">
        <v>358</v>
      </c>
      <c r="I79" s="55">
        <v>352</v>
      </c>
      <c r="J79" s="56">
        <f t="shared" si="22"/>
        <v>710</v>
      </c>
      <c r="K79" s="54">
        <v>0</v>
      </c>
      <c r="L79" s="55">
        <v>0</v>
      </c>
      <c r="M79" s="56">
        <f t="shared" si="23"/>
        <v>0</v>
      </c>
      <c r="N79" s="3">
        <f t="shared" si="12"/>
        <v>0.29918338757411239</v>
      </c>
      <c r="O79" s="3">
        <f t="shared" si="0"/>
        <v>0.34877002525244433</v>
      </c>
      <c r="P79" s="4">
        <f t="shared" si="13"/>
        <v>0.32376718540900373</v>
      </c>
      <c r="Q79" s="41"/>
      <c r="R79" s="57">
        <f t="shared" si="25"/>
        <v>64.623611716008284</v>
      </c>
      <c r="S79" s="57">
        <f t="shared" si="26"/>
        <v>75.334325454527971</v>
      </c>
      <c r="T79" s="57">
        <f t="shared" si="27"/>
        <v>69.933712048344802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4">
        <v>18444.600222738289</v>
      </c>
      <c r="F80" s="55">
        <v>21584.639744341504</v>
      </c>
      <c r="G80" s="56">
        <f t="shared" si="24"/>
        <v>40029.239967079789</v>
      </c>
      <c r="H80" s="54">
        <v>358</v>
      </c>
      <c r="I80" s="55">
        <v>358</v>
      </c>
      <c r="J80" s="56">
        <f t="shared" si="22"/>
        <v>716</v>
      </c>
      <c r="K80" s="54">
        <v>0</v>
      </c>
      <c r="L80" s="55">
        <v>0</v>
      </c>
      <c r="M80" s="56">
        <f t="shared" si="23"/>
        <v>0</v>
      </c>
      <c r="N80" s="3">
        <f t="shared" si="12"/>
        <v>0.23852421144654315</v>
      </c>
      <c r="O80" s="3">
        <f t="shared" si="0"/>
        <v>0.27913097124381214</v>
      </c>
      <c r="P80" s="4">
        <f t="shared" si="13"/>
        <v>0.25882759134517763</v>
      </c>
      <c r="Q80" s="41"/>
      <c r="R80" s="57">
        <f t="shared" si="25"/>
        <v>51.521229672453323</v>
      </c>
      <c r="S80" s="57">
        <f t="shared" si="26"/>
        <v>60.292289788663417</v>
      </c>
      <c r="T80" s="57">
        <f t="shared" si="27"/>
        <v>55.906759730558363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4">
        <v>15336.361966807537</v>
      </c>
      <c r="F81" s="55">
        <v>19459.756601395107</v>
      </c>
      <c r="G81" s="56">
        <f t="shared" si="24"/>
        <v>34796.118568202641</v>
      </c>
      <c r="H81" s="54">
        <v>358</v>
      </c>
      <c r="I81" s="55">
        <v>358</v>
      </c>
      <c r="J81" s="56">
        <f t="shared" si="22"/>
        <v>716</v>
      </c>
      <c r="K81" s="54">
        <v>0</v>
      </c>
      <c r="L81" s="55">
        <v>0</v>
      </c>
      <c r="M81" s="56">
        <f t="shared" si="23"/>
        <v>0</v>
      </c>
      <c r="N81" s="3">
        <f t="shared" si="12"/>
        <v>0.19832870327446123</v>
      </c>
      <c r="O81" s="3">
        <f t="shared" ref="O81:O85" si="31">+F81/(I81*216+L81*248)</f>
        <v>0.25165213895865801</v>
      </c>
      <c r="P81" s="4">
        <f t="shared" ref="P81:P86" si="32">+G81/(J81*216+M81*248)</f>
        <v>0.22499042111655959</v>
      </c>
      <c r="Q81" s="41"/>
      <c r="R81" s="57">
        <f t="shared" si="25"/>
        <v>42.838999907283622</v>
      </c>
      <c r="S81" s="57">
        <f t="shared" si="26"/>
        <v>54.356862015070135</v>
      </c>
      <c r="T81" s="57">
        <f t="shared" si="27"/>
        <v>48.597930961176871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4">
        <v>12950.437028583325</v>
      </c>
      <c r="F82" s="55">
        <v>18507.071582832221</v>
      </c>
      <c r="G82" s="56">
        <f t="shared" si="24"/>
        <v>31457.508611415546</v>
      </c>
      <c r="H82" s="54">
        <v>360</v>
      </c>
      <c r="I82" s="55">
        <v>324</v>
      </c>
      <c r="J82" s="56">
        <f t="shared" si="22"/>
        <v>684</v>
      </c>
      <c r="K82" s="54">
        <v>0</v>
      </c>
      <c r="L82" s="55">
        <v>0</v>
      </c>
      <c r="M82" s="56">
        <f t="shared" si="23"/>
        <v>0</v>
      </c>
      <c r="N82" s="3">
        <f t="shared" ref="N82:N86" si="33">+E82/(H82*216+K82*248)</f>
        <v>0.16654368606717238</v>
      </c>
      <c r="O82" s="3">
        <f t="shared" si="31"/>
        <v>0.26444718196776723</v>
      </c>
      <c r="P82" s="4">
        <f t="shared" si="32"/>
        <v>0.21291902623061204</v>
      </c>
      <c r="Q82" s="41"/>
      <c r="R82" s="57">
        <f t="shared" si="25"/>
        <v>35.973436190509233</v>
      </c>
      <c r="S82" s="57">
        <f t="shared" si="26"/>
        <v>57.120591305037721</v>
      </c>
      <c r="T82" s="57">
        <f t="shared" si="27"/>
        <v>45.990509665812198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4">
        <v>10187.471045524415</v>
      </c>
      <c r="F83" s="55">
        <v>12850.02391458051</v>
      </c>
      <c r="G83" s="56">
        <f t="shared" si="24"/>
        <v>23037.494960104923</v>
      </c>
      <c r="H83" s="54">
        <v>358</v>
      </c>
      <c r="I83" s="55">
        <v>318</v>
      </c>
      <c r="J83" s="56">
        <f t="shared" si="22"/>
        <v>676</v>
      </c>
      <c r="K83" s="54">
        <v>0</v>
      </c>
      <c r="L83" s="55">
        <v>0</v>
      </c>
      <c r="M83" s="56">
        <f t="shared" si="23"/>
        <v>0</v>
      </c>
      <c r="N83" s="3">
        <f t="shared" si="33"/>
        <v>0.13174362514903287</v>
      </c>
      <c r="O83" s="3">
        <f t="shared" si="31"/>
        <v>0.18707814923393476</v>
      </c>
      <c r="P83" s="4">
        <f t="shared" si="32"/>
        <v>0.15777377109429735</v>
      </c>
      <c r="Q83" s="41"/>
      <c r="R83" s="57">
        <f t="shared" si="25"/>
        <v>28.456623032191104</v>
      </c>
      <c r="S83" s="57">
        <f t="shared" si="26"/>
        <v>40.408880234529903</v>
      </c>
      <c r="T83" s="57">
        <f t="shared" si="27"/>
        <v>34.079134556368231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9">
        <v>351.77</v>
      </c>
      <c r="E84" s="66">
        <v>6053.9711429195231</v>
      </c>
      <c r="F84" s="60">
        <v>5147</v>
      </c>
      <c r="G84" s="61">
        <f t="shared" si="24"/>
        <v>11200.971142919523</v>
      </c>
      <c r="H84" s="66">
        <v>358</v>
      </c>
      <c r="I84" s="60">
        <v>322</v>
      </c>
      <c r="J84" s="61">
        <f t="shared" si="22"/>
        <v>680</v>
      </c>
      <c r="K84" s="66">
        <v>0</v>
      </c>
      <c r="L84" s="60">
        <v>0</v>
      </c>
      <c r="M84" s="61">
        <f t="shared" si="23"/>
        <v>0</v>
      </c>
      <c r="N84" s="6">
        <f t="shared" si="33"/>
        <v>7.8289508883192679E-2</v>
      </c>
      <c r="O84" s="6">
        <f t="shared" si="31"/>
        <v>7.4002185415228891E-2</v>
      </c>
      <c r="P84" s="7">
        <f t="shared" si="32"/>
        <v>7.6259335123362762E-2</v>
      </c>
      <c r="Q84" s="41"/>
      <c r="R84" s="57">
        <f t="shared" si="25"/>
        <v>16.910533918769616</v>
      </c>
      <c r="S84" s="57">
        <f t="shared" si="26"/>
        <v>15.98447204968944</v>
      </c>
      <c r="T84" s="57">
        <f t="shared" si="27"/>
        <v>16.472016386646356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70">
        <v>1367.6125315858676</v>
      </c>
      <c r="F85" s="63">
        <v>2748.2812639525218</v>
      </c>
      <c r="G85" s="64">
        <f t="shared" ref="G85:G86" si="34">+E85+F85</f>
        <v>4115.8937955383899</v>
      </c>
      <c r="H85" s="70">
        <v>95</v>
      </c>
      <c r="I85" s="63">
        <v>98</v>
      </c>
      <c r="J85" s="64">
        <f t="shared" ref="J85:J86" si="35">+H85+I85</f>
        <v>193</v>
      </c>
      <c r="K85" s="70">
        <v>0</v>
      </c>
      <c r="L85" s="63">
        <v>0</v>
      </c>
      <c r="M85" s="64">
        <f t="shared" ref="M85:M86" si="36">+K85+L85</f>
        <v>0</v>
      </c>
      <c r="N85" s="3">
        <f t="shared" si="33"/>
        <v>6.6647784190344422E-2</v>
      </c>
      <c r="O85" s="3">
        <f t="shared" si="31"/>
        <v>0.12983188132806697</v>
      </c>
      <c r="P85" s="4">
        <f t="shared" si="32"/>
        <v>9.8730900871675062E-2</v>
      </c>
      <c r="Q85" s="41"/>
      <c r="R85" s="57">
        <f t="shared" si="25"/>
        <v>14.395921385114395</v>
      </c>
      <c r="S85" s="57">
        <f t="shared" si="26"/>
        <v>28.043686366862467</v>
      </c>
      <c r="T85" s="57">
        <f t="shared" si="27"/>
        <v>21.325874588281813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71">
        <v>1124.0237638447159</v>
      </c>
      <c r="F86" s="60">
        <v>2543.9999999999995</v>
      </c>
      <c r="G86" s="61">
        <f t="shared" si="34"/>
        <v>3668.0237638447152</v>
      </c>
      <c r="H86" s="71">
        <v>93</v>
      </c>
      <c r="I86" s="60">
        <v>98</v>
      </c>
      <c r="J86" s="61">
        <f t="shared" si="35"/>
        <v>191</v>
      </c>
      <c r="K86" s="71">
        <v>0</v>
      </c>
      <c r="L86" s="60">
        <v>0</v>
      </c>
      <c r="M86" s="61">
        <f t="shared" si="36"/>
        <v>0</v>
      </c>
      <c r="N86" s="6">
        <f t="shared" si="33"/>
        <v>5.5954986252723805E-2</v>
      </c>
      <c r="O86" s="6">
        <f>+F86/(I86*216+L86*248)</f>
        <v>0.1201814058956916</v>
      </c>
      <c r="P86" s="7">
        <f t="shared" si="32"/>
        <v>8.8908856017178475E-2</v>
      </c>
      <c r="Q86" s="41"/>
      <c r="R86" s="57">
        <f t="shared" si="25"/>
        <v>12.086277030588343</v>
      </c>
      <c r="S86" s="57">
        <f t="shared" si="26"/>
        <v>25.959183673469383</v>
      </c>
      <c r="T86" s="57">
        <f t="shared" si="27"/>
        <v>19.204312899710551</v>
      </c>
    </row>
    <row r="87" spans="2:20" ht="18.75" x14ac:dyDescent="0.3">
      <c r="B87" s="68" t="s">
        <v>104</v>
      </c>
      <c r="Q87" s="74"/>
    </row>
    <row r="88" spans="2:20" x14ac:dyDescent="0.25">
      <c r="B88" s="69"/>
    </row>
    <row r="90" spans="2:20" x14ac:dyDescent="0.25">
      <c r="C90" t="s">
        <v>110</v>
      </c>
      <c r="D90" s="1">
        <f>(SUMPRODUCT((G5:G86)*(D5:D86)))/1000</f>
        <v>1396996.3189029179</v>
      </c>
    </row>
    <row r="91" spans="2:20" x14ac:dyDescent="0.25">
      <c r="C91" t="s">
        <v>112</v>
      </c>
      <c r="D91" s="77">
        <f>SUMPRODUCT(((((J5:J86)*216)+((M5:M86)*248))*((D5:D86))/1000))</f>
        <v>7762063.9777600002</v>
      </c>
    </row>
    <row r="92" spans="2:20" x14ac:dyDescent="0.25">
      <c r="C92" t="s">
        <v>111</v>
      </c>
      <c r="D92" s="39">
        <f>+D90/D91</f>
        <v>0.17997742905825254</v>
      </c>
    </row>
    <row r="93" spans="2:20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93" zoomScaleNormal="93" workbookViewId="0">
      <selection activeCell="P2" sqref="P2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8" t="s">
        <v>84</v>
      </c>
      <c r="I2" s="119"/>
      <c r="J2" s="119"/>
      <c r="K2" s="119"/>
      <c r="L2" s="119"/>
      <c r="M2" s="119"/>
      <c r="N2" s="119"/>
      <c r="O2" s="120"/>
      <c r="P2" s="102">
        <v>0.13800666388603247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2" t="s">
        <v>2</v>
      </c>
      <c r="H4" s="25" t="s">
        <v>5</v>
      </c>
      <c r="I4" s="26" t="s">
        <v>6</v>
      </c>
      <c r="J4" s="72" t="s">
        <v>2</v>
      </c>
      <c r="K4" s="25" t="s">
        <v>5</v>
      </c>
      <c r="L4" s="26" t="s">
        <v>6</v>
      </c>
      <c r="M4" s="72" t="s">
        <v>2</v>
      </c>
      <c r="N4" s="25" t="s">
        <v>5</v>
      </c>
      <c r="O4" s="26" t="s">
        <v>6</v>
      </c>
      <c r="P4" s="72" t="s">
        <v>2</v>
      </c>
      <c r="R4" s="25" t="s">
        <v>5</v>
      </c>
      <c r="S4" s="26" t="s">
        <v>6</v>
      </c>
      <c r="T4" s="72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123.00000000000004</v>
      </c>
      <c r="F5" s="55">
        <v>743.20700327238717</v>
      </c>
      <c r="G5" s="56">
        <f>+E5+F5</f>
        <v>866.20700327238717</v>
      </c>
      <c r="H5" s="55">
        <v>81</v>
      </c>
      <c r="I5" s="55">
        <v>124</v>
      </c>
      <c r="J5" s="56">
        <f>+H5+I5</f>
        <v>205</v>
      </c>
      <c r="K5" s="55">
        <v>0</v>
      </c>
      <c r="L5" s="55">
        <v>0</v>
      </c>
      <c r="M5" s="56">
        <f>+K5+L5</f>
        <v>0</v>
      </c>
      <c r="N5" s="32">
        <f>+E5/(H5*216+K5*248)</f>
        <v>7.0301783264746249E-3</v>
      </c>
      <c r="O5" s="32">
        <f t="shared" ref="O5:O80" si="0">+F5/(I5*216+L5*248)</f>
        <v>2.774817067175878E-2</v>
      </c>
      <c r="P5" s="33">
        <f t="shared" ref="P5:P80" si="1">+G5/(J5*216+M5*248)</f>
        <v>1.9562037110939186E-2</v>
      </c>
      <c r="Q5" s="41"/>
      <c r="R5" s="57">
        <f>+E5/(H5+K5)</f>
        <v>1.518518518518519</v>
      </c>
      <c r="S5" s="57">
        <f t="shared" ref="S5" si="2">+F5/(I5+L5)</f>
        <v>5.9936048650998961</v>
      </c>
      <c r="T5" s="57">
        <f t="shared" ref="T5" si="3">+G5/(J5+M5)</f>
        <v>4.2254000159628644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183.78240156622019</v>
      </c>
      <c r="F6" s="55">
        <v>1358.2825633028158</v>
      </c>
      <c r="G6" s="56">
        <f t="shared" ref="G6:G70" si="4">+E6+F6</f>
        <v>1542.064964869036</v>
      </c>
      <c r="H6" s="55">
        <v>80</v>
      </c>
      <c r="I6" s="55">
        <v>131</v>
      </c>
      <c r="J6" s="56">
        <f t="shared" ref="J6:J59" si="5">+H6+I6</f>
        <v>211</v>
      </c>
      <c r="K6" s="55">
        <v>0</v>
      </c>
      <c r="L6" s="55">
        <v>0</v>
      </c>
      <c r="M6" s="56">
        <f t="shared" ref="M6:M59" si="6">+K6+L6</f>
        <v>0</v>
      </c>
      <c r="N6" s="32">
        <f t="shared" ref="N6:N16" si="7">+E6/(H6*216+K6*248)</f>
        <v>1.0635555646193298E-2</v>
      </c>
      <c r="O6" s="32">
        <f t="shared" ref="O6:O16" si="8">+F6/(I6*216+L6*248)</f>
        <v>4.8002635118137398E-2</v>
      </c>
      <c r="P6" s="33">
        <f t="shared" ref="P6:P16" si="9">+G6/(J6*216+M6*248)</f>
        <v>3.3835022048205987E-2</v>
      </c>
      <c r="Q6" s="41"/>
      <c r="R6" s="57">
        <f t="shared" ref="R6:R70" si="10">+E6/(H6+K6)</f>
        <v>2.2972800195777525</v>
      </c>
      <c r="S6" s="57">
        <f t="shared" ref="S6:S70" si="11">+F6/(I6+L6)</f>
        <v>10.368569185517678</v>
      </c>
      <c r="T6" s="57">
        <f t="shared" ref="T6:T70" si="12">+G6/(J6+M6)</f>
        <v>7.3083647624124923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240.35059432854703</v>
      </c>
      <c r="F7" s="55">
        <v>1827.2413071887718</v>
      </c>
      <c r="G7" s="56">
        <f t="shared" si="4"/>
        <v>2067.591901517319</v>
      </c>
      <c r="H7" s="55">
        <v>80</v>
      </c>
      <c r="I7" s="55">
        <v>122</v>
      </c>
      <c r="J7" s="56">
        <f t="shared" si="5"/>
        <v>202</v>
      </c>
      <c r="K7" s="55">
        <v>0</v>
      </c>
      <c r="L7" s="55">
        <v>0</v>
      </c>
      <c r="M7" s="56">
        <f t="shared" si="6"/>
        <v>0</v>
      </c>
      <c r="N7" s="32">
        <f t="shared" si="7"/>
        <v>1.3909177912531656E-2</v>
      </c>
      <c r="O7" s="32">
        <f t="shared" si="8"/>
        <v>6.9339758165937002E-2</v>
      </c>
      <c r="P7" s="33">
        <f t="shared" si="9"/>
        <v>4.73870531150834E-2</v>
      </c>
      <c r="Q7" s="41"/>
      <c r="R7" s="57">
        <f t="shared" si="10"/>
        <v>3.0043824291068377</v>
      </c>
      <c r="S7" s="57">
        <f t="shared" si="11"/>
        <v>14.977387763842392</v>
      </c>
      <c r="T7" s="57">
        <f t="shared" si="12"/>
        <v>10.235603472858015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311.55329363791884</v>
      </c>
      <c r="F8" s="55">
        <v>2173.5297374697466</v>
      </c>
      <c r="G8" s="56">
        <f t="shared" si="4"/>
        <v>2485.0830311076652</v>
      </c>
      <c r="H8" s="55">
        <v>61</v>
      </c>
      <c r="I8" s="55">
        <v>117</v>
      </c>
      <c r="J8" s="56">
        <f t="shared" si="5"/>
        <v>178</v>
      </c>
      <c r="K8" s="55">
        <v>0</v>
      </c>
      <c r="L8" s="55">
        <v>0</v>
      </c>
      <c r="M8" s="56">
        <f t="shared" si="6"/>
        <v>0</v>
      </c>
      <c r="N8" s="32">
        <f t="shared" si="7"/>
        <v>2.3645514089095238E-2</v>
      </c>
      <c r="O8" s="32">
        <f t="shared" si="8"/>
        <v>8.600545020060725E-2</v>
      </c>
      <c r="P8" s="33">
        <f t="shared" si="9"/>
        <v>6.4634910297223916E-2</v>
      </c>
      <c r="Q8" s="41"/>
      <c r="R8" s="57">
        <f t="shared" si="10"/>
        <v>5.1074310432445715</v>
      </c>
      <c r="S8" s="57">
        <f t="shared" si="11"/>
        <v>18.577177243331167</v>
      </c>
      <c r="T8" s="57">
        <f t="shared" si="12"/>
        <v>13.961140624200366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472.53977362670258</v>
      </c>
      <c r="F9" s="55">
        <v>2787.317464891159</v>
      </c>
      <c r="G9" s="56">
        <f t="shared" si="4"/>
        <v>3259.8572385178618</v>
      </c>
      <c r="H9" s="55">
        <v>63</v>
      </c>
      <c r="I9" s="55">
        <v>117</v>
      </c>
      <c r="J9" s="56">
        <f t="shared" si="5"/>
        <v>180</v>
      </c>
      <c r="K9" s="55">
        <v>0</v>
      </c>
      <c r="L9" s="55">
        <v>0</v>
      </c>
      <c r="M9" s="56">
        <f t="shared" si="6"/>
        <v>0</v>
      </c>
      <c r="N9" s="32">
        <f t="shared" si="7"/>
        <v>3.472514503429619E-2</v>
      </c>
      <c r="O9" s="32">
        <f t="shared" si="8"/>
        <v>0.11029271386875432</v>
      </c>
      <c r="P9" s="33">
        <f t="shared" si="9"/>
        <v>8.3844064776693983E-2</v>
      </c>
      <c r="Q9" s="41"/>
      <c r="R9" s="57">
        <f t="shared" si="10"/>
        <v>7.5006313274079774</v>
      </c>
      <c r="S9" s="57">
        <f t="shared" si="11"/>
        <v>23.823226195650932</v>
      </c>
      <c r="T9" s="57">
        <f t="shared" si="12"/>
        <v>18.1103179917659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546.62797149330754</v>
      </c>
      <c r="F10" s="55">
        <v>3266.8250654800113</v>
      </c>
      <c r="G10" s="56">
        <f t="shared" si="4"/>
        <v>3813.4530369733188</v>
      </c>
      <c r="H10" s="55">
        <v>81</v>
      </c>
      <c r="I10" s="55">
        <v>116</v>
      </c>
      <c r="J10" s="56">
        <f t="shared" si="5"/>
        <v>197</v>
      </c>
      <c r="K10" s="55">
        <v>0</v>
      </c>
      <c r="L10" s="55">
        <v>0</v>
      </c>
      <c r="M10" s="56">
        <f t="shared" si="6"/>
        <v>0</v>
      </c>
      <c r="N10" s="32">
        <f t="shared" si="7"/>
        <v>3.1243025348268606E-2</v>
      </c>
      <c r="O10" s="32">
        <f t="shared" si="8"/>
        <v>0.13038094929278463</v>
      </c>
      <c r="P10" s="33">
        <f t="shared" si="9"/>
        <v>8.9618655691232341E-2</v>
      </c>
      <c r="Q10" s="41"/>
      <c r="R10" s="57">
        <f t="shared" si="10"/>
        <v>6.7484934752260193</v>
      </c>
      <c r="S10" s="57">
        <f t="shared" si="11"/>
        <v>28.162285047241475</v>
      </c>
      <c r="T10" s="57">
        <f t="shared" si="12"/>
        <v>19.357629629306189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980.35337122144745</v>
      </c>
      <c r="F11" s="55">
        <v>3918.8699765167971</v>
      </c>
      <c r="G11" s="56">
        <f t="shared" si="4"/>
        <v>4899.2233477382442</v>
      </c>
      <c r="H11" s="55">
        <v>81</v>
      </c>
      <c r="I11" s="55">
        <v>116</v>
      </c>
      <c r="J11" s="56">
        <f t="shared" si="5"/>
        <v>197</v>
      </c>
      <c r="K11" s="55">
        <v>0</v>
      </c>
      <c r="L11" s="55">
        <v>0</v>
      </c>
      <c r="M11" s="56">
        <f t="shared" si="6"/>
        <v>0</v>
      </c>
      <c r="N11" s="32">
        <f t="shared" si="7"/>
        <v>5.6033000184124798E-2</v>
      </c>
      <c r="O11" s="32">
        <f t="shared" si="8"/>
        <v>0.15640445308575979</v>
      </c>
      <c r="P11" s="33">
        <f t="shared" si="9"/>
        <v>0.11513497245107737</v>
      </c>
      <c r="Q11" s="41"/>
      <c r="R11" s="57">
        <f t="shared" si="10"/>
        <v>12.103128039770956</v>
      </c>
      <c r="S11" s="57">
        <f t="shared" si="11"/>
        <v>33.78336186652411</v>
      </c>
      <c r="T11" s="57">
        <f t="shared" si="12"/>
        <v>24.869154049432712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1022.0136724539635</v>
      </c>
      <c r="F12" s="55">
        <v>3996.5585294118164</v>
      </c>
      <c r="G12" s="56">
        <f t="shared" si="4"/>
        <v>5018.5722018657798</v>
      </c>
      <c r="H12" s="55">
        <v>81</v>
      </c>
      <c r="I12" s="55">
        <v>112</v>
      </c>
      <c r="J12" s="56">
        <f t="shared" si="5"/>
        <v>193</v>
      </c>
      <c r="K12" s="55">
        <v>0</v>
      </c>
      <c r="L12" s="55">
        <v>0</v>
      </c>
      <c r="M12" s="56">
        <f t="shared" si="6"/>
        <v>0</v>
      </c>
      <c r="N12" s="32">
        <f t="shared" si="7"/>
        <v>5.8414133084931617E-2</v>
      </c>
      <c r="O12" s="32">
        <f t="shared" si="8"/>
        <v>0.16520165878851753</v>
      </c>
      <c r="P12" s="33">
        <f t="shared" si="9"/>
        <v>0.1203840961875307</v>
      </c>
      <c r="Q12" s="41"/>
      <c r="R12" s="57">
        <f t="shared" si="10"/>
        <v>12.617452746345229</v>
      </c>
      <c r="S12" s="57">
        <f t="shared" si="11"/>
        <v>35.683558298319788</v>
      </c>
      <c r="T12" s="57">
        <f t="shared" si="12"/>
        <v>26.00296477650663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1080.4544810768889</v>
      </c>
      <c r="F13" s="55">
        <v>4091.237164404984</v>
      </c>
      <c r="G13" s="56">
        <f t="shared" si="4"/>
        <v>5171.6916454818729</v>
      </c>
      <c r="H13" s="55">
        <v>81</v>
      </c>
      <c r="I13" s="55">
        <v>104</v>
      </c>
      <c r="J13" s="56">
        <f t="shared" si="5"/>
        <v>185</v>
      </c>
      <c r="K13" s="55">
        <v>0</v>
      </c>
      <c r="L13" s="55">
        <v>0</v>
      </c>
      <c r="M13" s="56">
        <f t="shared" si="6"/>
        <v>0</v>
      </c>
      <c r="N13" s="32">
        <f t="shared" si="7"/>
        <v>6.175437134641569E-2</v>
      </c>
      <c r="O13" s="32">
        <f t="shared" si="8"/>
        <v>0.18212416152087713</v>
      </c>
      <c r="P13" s="33">
        <f t="shared" si="9"/>
        <v>0.12942171284989673</v>
      </c>
      <c r="Q13" s="41"/>
      <c r="R13" s="57">
        <f t="shared" si="10"/>
        <v>13.338944210825789</v>
      </c>
      <c r="S13" s="57">
        <f t="shared" si="11"/>
        <v>39.338818888509465</v>
      </c>
      <c r="T13" s="57">
        <f t="shared" si="12"/>
        <v>27.955089975577692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1324.2545369947545</v>
      </c>
      <c r="F14" s="55">
        <v>4672.5808832802613</v>
      </c>
      <c r="G14" s="56">
        <f t="shared" si="4"/>
        <v>5996.8354202750161</v>
      </c>
      <c r="H14" s="55">
        <v>89</v>
      </c>
      <c r="I14" s="55">
        <v>105</v>
      </c>
      <c r="J14" s="56">
        <f t="shared" si="5"/>
        <v>194</v>
      </c>
      <c r="K14" s="55">
        <v>0</v>
      </c>
      <c r="L14" s="55">
        <v>0</v>
      </c>
      <c r="M14" s="56">
        <f t="shared" si="6"/>
        <v>0</v>
      </c>
      <c r="N14" s="32">
        <f t="shared" si="7"/>
        <v>6.8885483613959353E-2</v>
      </c>
      <c r="O14" s="32">
        <f t="shared" si="8"/>
        <v>0.20602208480071699</v>
      </c>
      <c r="P14" s="33">
        <f t="shared" si="9"/>
        <v>0.14310890178204982</v>
      </c>
      <c r="Q14" s="41"/>
      <c r="R14" s="57">
        <f t="shared" si="10"/>
        <v>14.87926446061522</v>
      </c>
      <c r="S14" s="57">
        <f t="shared" si="11"/>
        <v>44.500770316954871</v>
      </c>
      <c r="T14" s="57">
        <f t="shared" si="12"/>
        <v>30.911522784922763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3078.3618255347187</v>
      </c>
      <c r="F15" s="55">
        <v>7209.1551103784113</v>
      </c>
      <c r="G15" s="56">
        <f t="shared" si="4"/>
        <v>10287.516935913131</v>
      </c>
      <c r="H15" s="55">
        <v>197</v>
      </c>
      <c r="I15" s="55">
        <v>201</v>
      </c>
      <c r="J15" s="56">
        <f t="shared" si="5"/>
        <v>398</v>
      </c>
      <c r="K15" s="55">
        <v>81</v>
      </c>
      <c r="L15" s="55">
        <v>80</v>
      </c>
      <c r="M15" s="56">
        <f t="shared" si="6"/>
        <v>161</v>
      </c>
      <c r="N15" s="32">
        <f t="shared" si="7"/>
        <v>4.9143707304194102E-2</v>
      </c>
      <c r="O15" s="32">
        <f t="shared" si="8"/>
        <v>0.11396792573634772</v>
      </c>
      <c r="P15" s="33">
        <f t="shared" si="9"/>
        <v>8.1714406620648244E-2</v>
      </c>
      <c r="Q15" s="41"/>
      <c r="R15" s="57">
        <f t="shared" si="10"/>
        <v>11.073243976743592</v>
      </c>
      <c r="S15" s="57">
        <f t="shared" si="11"/>
        <v>25.655356264691854</v>
      </c>
      <c r="T15" s="57">
        <f t="shared" si="12"/>
        <v>18.403429223458193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6427.4497054968615</v>
      </c>
      <c r="F16" s="55">
        <v>12371.501033535767</v>
      </c>
      <c r="G16" s="56">
        <f t="shared" si="4"/>
        <v>18798.950739032629</v>
      </c>
      <c r="H16" s="55">
        <v>218</v>
      </c>
      <c r="I16" s="55">
        <v>273</v>
      </c>
      <c r="J16" s="56">
        <f t="shared" si="5"/>
        <v>491</v>
      </c>
      <c r="K16" s="55">
        <v>138</v>
      </c>
      <c r="L16" s="55">
        <v>120</v>
      </c>
      <c r="M16" s="56">
        <f t="shared" si="6"/>
        <v>258</v>
      </c>
      <c r="N16" s="32">
        <f t="shared" si="7"/>
        <v>7.904675454418611E-2</v>
      </c>
      <c r="O16" s="32">
        <f t="shared" si="8"/>
        <v>0.13943175810945549</v>
      </c>
      <c r="P16" s="33">
        <f t="shared" si="9"/>
        <v>0.11055604998254898</v>
      </c>
      <c r="Q16" s="41"/>
      <c r="R16" s="57">
        <f t="shared" si="10"/>
        <v>18.054634004204669</v>
      </c>
      <c r="S16" s="57">
        <f t="shared" si="11"/>
        <v>31.479646395765311</v>
      </c>
      <c r="T16" s="57">
        <f t="shared" si="12"/>
        <v>25.098732628882015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7103.5834741329245</v>
      </c>
      <c r="F17" s="55">
        <v>13263.579597169064</v>
      </c>
      <c r="G17" s="56">
        <f t="shared" si="4"/>
        <v>20367.163071301988</v>
      </c>
      <c r="H17" s="55">
        <v>218</v>
      </c>
      <c r="I17" s="55">
        <v>261</v>
      </c>
      <c r="J17" s="56">
        <f t="shared" si="5"/>
        <v>479</v>
      </c>
      <c r="K17" s="55">
        <v>177</v>
      </c>
      <c r="L17" s="55">
        <v>127</v>
      </c>
      <c r="M17" s="56">
        <f t="shared" si="6"/>
        <v>304</v>
      </c>
      <c r="N17" s="32">
        <f t="shared" ref="N17:N81" si="13">+E17/(H17*216+K17*248)</f>
        <v>7.8075084345961096E-2</v>
      </c>
      <c r="O17" s="32">
        <f t="shared" si="0"/>
        <v>0.15094204749145421</v>
      </c>
      <c r="P17" s="33">
        <f t="shared" si="1"/>
        <v>0.11387464256889335</v>
      </c>
      <c r="Q17" s="41"/>
      <c r="R17" s="57">
        <f t="shared" si="10"/>
        <v>17.983755630716264</v>
      </c>
      <c r="S17" s="57">
        <f t="shared" si="11"/>
        <v>34.184483497858416</v>
      </c>
      <c r="T17" s="57">
        <f t="shared" si="12"/>
        <v>26.011702517627061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10429.668380936344</v>
      </c>
      <c r="F18" s="55">
        <v>15872.050035156342</v>
      </c>
      <c r="G18" s="56">
        <f t="shared" si="4"/>
        <v>26301.718416092684</v>
      </c>
      <c r="H18" s="55">
        <v>220</v>
      </c>
      <c r="I18" s="55">
        <v>240</v>
      </c>
      <c r="J18" s="56">
        <f t="shared" si="5"/>
        <v>460</v>
      </c>
      <c r="K18" s="55">
        <v>159</v>
      </c>
      <c r="L18" s="55">
        <v>140</v>
      </c>
      <c r="M18" s="56">
        <f t="shared" si="6"/>
        <v>299</v>
      </c>
      <c r="N18" s="32">
        <f t="shared" si="13"/>
        <v>0.11994742364679759</v>
      </c>
      <c r="O18" s="32">
        <f t="shared" si="0"/>
        <v>0.18336471852075256</v>
      </c>
      <c r="P18" s="33">
        <f t="shared" si="1"/>
        <v>0.15158443459871757</v>
      </c>
      <c r="Q18" s="41"/>
      <c r="R18" s="57">
        <f t="shared" si="10"/>
        <v>27.51891393386898</v>
      </c>
      <c r="S18" s="57">
        <f t="shared" si="11"/>
        <v>41.768552724095635</v>
      </c>
      <c r="T18" s="57">
        <f t="shared" si="12"/>
        <v>34.653120442809858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14430.937279588998</v>
      </c>
      <c r="F19" s="55">
        <v>17634.567911348135</v>
      </c>
      <c r="G19" s="56">
        <f t="shared" si="4"/>
        <v>32065.505190937132</v>
      </c>
      <c r="H19" s="55">
        <v>201</v>
      </c>
      <c r="I19" s="55">
        <v>232</v>
      </c>
      <c r="J19" s="56">
        <f t="shared" si="5"/>
        <v>433</v>
      </c>
      <c r="K19" s="55">
        <v>159</v>
      </c>
      <c r="L19" s="55">
        <v>147</v>
      </c>
      <c r="M19" s="56">
        <f t="shared" si="6"/>
        <v>306</v>
      </c>
      <c r="N19" s="32">
        <f t="shared" si="13"/>
        <v>0.17418570490040794</v>
      </c>
      <c r="O19" s="32">
        <f t="shared" si="0"/>
        <v>0.20370769697056804</v>
      </c>
      <c r="P19" s="33">
        <f t="shared" si="1"/>
        <v>0.18927081970378909</v>
      </c>
      <c r="Q19" s="41"/>
      <c r="R19" s="57">
        <f t="shared" si="10"/>
        <v>40.085936887747216</v>
      </c>
      <c r="S19" s="57">
        <f t="shared" si="11"/>
        <v>46.529202932316977</v>
      </c>
      <c r="T19" s="57">
        <f t="shared" si="12"/>
        <v>43.390399446464322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20137.125274508053</v>
      </c>
      <c r="F20" s="55">
        <v>23115.464671134927</v>
      </c>
      <c r="G20" s="56">
        <f t="shared" si="4"/>
        <v>43252.589945642976</v>
      </c>
      <c r="H20" s="55">
        <v>197</v>
      </c>
      <c r="I20" s="55">
        <v>227</v>
      </c>
      <c r="J20" s="56">
        <f t="shared" si="5"/>
        <v>424</v>
      </c>
      <c r="K20" s="55">
        <v>159</v>
      </c>
      <c r="L20" s="55">
        <v>147</v>
      </c>
      <c r="M20" s="56">
        <f t="shared" si="6"/>
        <v>306</v>
      </c>
      <c r="N20" s="32">
        <f t="shared" si="13"/>
        <v>0.24562262483543196</v>
      </c>
      <c r="O20" s="32">
        <f t="shared" si="0"/>
        <v>0.27039426201496031</v>
      </c>
      <c r="P20" s="33">
        <f t="shared" si="1"/>
        <v>0.25826759067571281</v>
      </c>
      <c r="Q20" s="41"/>
      <c r="R20" s="57">
        <f t="shared" si="10"/>
        <v>56.564958636258574</v>
      </c>
      <c r="S20" s="57">
        <f t="shared" si="11"/>
        <v>61.806055270414241</v>
      </c>
      <c r="T20" s="57">
        <f t="shared" si="12"/>
        <v>59.250123213209555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19730.922963136152</v>
      </c>
      <c r="F21" s="55">
        <v>23024.201913648525</v>
      </c>
      <c r="G21" s="56">
        <f t="shared" si="4"/>
        <v>42755.124876784677</v>
      </c>
      <c r="H21" s="55">
        <v>197</v>
      </c>
      <c r="I21" s="55">
        <v>225</v>
      </c>
      <c r="J21" s="56">
        <f t="shared" si="5"/>
        <v>422</v>
      </c>
      <c r="K21" s="55">
        <v>171</v>
      </c>
      <c r="L21" s="55">
        <v>146</v>
      </c>
      <c r="M21" s="56">
        <f t="shared" si="6"/>
        <v>317</v>
      </c>
      <c r="N21" s="32">
        <f t="shared" si="13"/>
        <v>0.23223779382222401</v>
      </c>
      <c r="O21" s="32">
        <f t="shared" si="0"/>
        <v>0.27148620311348604</v>
      </c>
      <c r="P21" s="33">
        <f t="shared" si="1"/>
        <v>0.2518444281418446</v>
      </c>
      <c r="Q21" s="41"/>
      <c r="R21" s="57">
        <f t="shared" si="10"/>
        <v>53.616638486783025</v>
      </c>
      <c r="S21" s="57">
        <f t="shared" si="11"/>
        <v>62.05984343301489</v>
      </c>
      <c r="T21" s="57">
        <f t="shared" si="12"/>
        <v>57.855378723659918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18979.574622691387</v>
      </c>
      <c r="F22" s="55">
        <v>21230.800441247644</v>
      </c>
      <c r="G22" s="56">
        <f t="shared" si="4"/>
        <v>40210.375063939035</v>
      </c>
      <c r="H22" s="55">
        <v>197</v>
      </c>
      <c r="I22" s="55">
        <v>199</v>
      </c>
      <c r="J22" s="56">
        <f t="shared" si="5"/>
        <v>396</v>
      </c>
      <c r="K22" s="55">
        <v>195</v>
      </c>
      <c r="L22" s="55">
        <v>145</v>
      </c>
      <c r="M22" s="56">
        <f t="shared" si="6"/>
        <v>340</v>
      </c>
      <c r="N22" s="32">
        <f t="shared" si="13"/>
        <v>0.20876864025311717</v>
      </c>
      <c r="O22" s="32">
        <f t="shared" si="0"/>
        <v>0.26893494681353419</v>
      </c>
      <c r="P22" s="33">
        <f t="shared" si="1"/>
        <v>0.23673214407462223</v>
      </c>
      <c r="Q22" s="41"/>
      <c r="R22" s="57">
        <f t="shared" si="10"/>
        <v>48.417282200743337</v>
      </c>
      <c r="S22" s="57">
        <f t="shared" si="11"/>
        <v>61.717443143161752</v>
      </c>
      <c r="T22" s="57">
        <f t="shared" si="12"/>
        <v>54.6336617716563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19035.671137986192</v>
      </c>
      <c r="F23" s="55">
        <v>15478.041224854311</v>
      </c>
      <c r="G23" s="56">
        <f t="shared" si="4"/>
        <v>34513.712362840502</v>
      </c>
      <c r="H23" s="55">
        <v>199</v>
      </c>
      <c r="I23" s="55">
        <v>204</v>
      </c>
      <c r="J23" s="56">
        <f t="shared" si="5"/>
        <v>403</v>
      </c>
      <c r="K23" s="55">
        <v>187</v>
      </c>
      <c r="L23" s="55">
        <v>146</v>
      </c>
      <c r="M23" s="56">
        <f t="shared" si="6"/>
        <v>333</v>
      </c>
      <c r="N23" s="32">
        <f t="shared" si="13"/>
        <v>0.21302228220664943</v>
      </c>
      <c r="O23" s="32">
        <f t="shared" si="0"/>
        <v>0.19281992755698513</v>
      </c>
      <c r="P23" s="33">
        <f t="shared" si="1"/>
        <v>0.20346227340855796</v>
      </c>
      <c r="Q23" s="41"/>
      <c r="R23" s="57">
        <f t="shared" si="10"/>
        <v>49.315210202036766</v>
      </c>
      <c r="S23" s="57">
        <f t="shared" si="11"/>
        <v>44.222974928155175</v>
      </c>
      <c r="T23" s="57">
        <f t="shared" si="12"/>
        <v>46.893630927772421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17770.042625363592</v>
      </c>
      <c r="F24" s="55">
        <v>14069.455440509744</v>
      </c>
      <c r="G24" s="56">
        <f t="shared" si="4"/>
        <v>31839.498065873337</v>
      </c>
      <c r="H24" s="55">
        <v>211</v>
      </c>
      <c r="I24" s="55">
        <v>191</v>
      </c>
      <c r="J24" s="56">
        <f t="shared" si="5"/>
        <v>402</v>
      </c>
      <c r="K24" s="55">
        <v>205</v>
      </c>
      <c r="L24" s="55">
        <v>146</v>
      </c>
      <c r="M24" s="56">
        <f t="shared" si="6"/>
        <v>351</v>
      </c>
      <c r="N24" s="32">
        <f t="shared" si="13"/>
        <v>0.18430595155745511</v>
      </c>
      <c r="O24" s="32">
        <f t="shared" si="0"/>
        <v>0.18162572860308976</v>
      </c>
      <c r="P24" s="33">
        <f t="shared" si="1"/>
        <v>0.18311190514074843</v>
      </c>
      <c r="Q24" s="41"/>
      <c r="R24" s="57">
        <f t="shared" si="10"/>
        <v>42.716448618662483</v>
      </c>
      <c r="S24" s="57">
        <f t="shared" si="11"/>
        <v>41.749125936230698</v>
      </c>
      <c r="T24" s="57">
        <f t="shared" si="12"/>
        <v>42.283529967959275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16484.762827622479</v>
      </c>
      <c r="F25" s="55">
        <v>13726.970338065754</v>
      </c>
      <c r="G25" s="56">
        <f t="shared" si="4"/>
        <v>30211.733165688231</v>
      </c>
      <c r="H25" s="55">
        <v>239</v>
      </c>
      <c r="I25" s="55">
        <v>196</v>
      </c>
      <c r="J25" s="56">
        <f t="shared" si="5"/>
        <v>435</v>
      </c>
      <c r="K25" s="55">
        <v>205</v>
      </c>
      <c r="L25" s="55">
        <v>146</v>
      </c>
      <c r="M25" s="56">
        <f t="shared" si="6"/>
        <v>351</v>
      </c>
      <c r="N25" s="32">
        <f t="shared" si="13"/>
        <v>0.16088345982610944</v>
      </c>
      <c r="O25" s="32">
        <f t="shared" si="0"/>
        <v>0.17476790509861675</v>
      </c>
      <c r="P25" s="33">
        <f t="shared" si="1"/>
        <v>0.16690827568774988</v>
      </c>
      <c r="Q25" s="41"/>
      <c r="R25" s="57">
        <f t="shared" si="10"/>
        <v>37.127844206356933</v>
      </c>
      <c r="S25" s="57">
        <f t="shared" si="11"/>
        <v>40.137340169782902</v>
      </c>
      <c r="T25" s="57">
        <f t="shared" si="12"/>
        <v>38.437319549221669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15966.415996332573</v>
      </c>
      <c r="F26" s="55">
        <v>12426.705217533699</v>
      </c>
      <c r="G26" s="56">
        <f t="shared" si="4"/>
        <v>28393.121213866274</v>
      </c>
      <c r="H26" s="55">
        <v>232</v>
      </c>
      <c r="I26" s="55">
        <v>206</v>
      </c>
      <c r="J26" s="56">
        <f t="shared" si="5"/>
        <v>438</v>
      </c>
      <c r="K26" s="55">
        <v>205</v>
      </c>
      <c r="L26" s="55">
        <v>147</v>
      </c>
      <c r="M26" s="56">
        <f t="shared" si="6"/>
        <v>352</v>
      </c>
      <c r="N26" s="32">
        <f t="shared" si="13"/>
        <v>0.15815849112778918</v>
      </c>
      <c r="O26" s="32">
        <f t="shared" si="0"/>
        <v>0.15350708095579726</v>
      </c>
      <c r="P26" s="33">
        <f t="shared" si="1"/>
        <v>0.15608849290761212</v>
      </c>
      <c r="Q26" s="41"/>
      <c r="R26" s="57">
        <f t="shared" si="10"/>
        <v>36.536421044239297</v>
      </c>
      <c r="S26" s="57">
        <f t="shared" si="11"/>
        <v>35.203130927857508</v>
      </c>
      <c r="T26" s="57">
        <f t="shared" si="12"/>
        <v>35.940659764387689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14734.789993526381</v>
      </c>
      <c r="F27" s="55">
        <v>9580.5593374658147</v>
      </c>
      <c r="G27" s="56">
        <f t="shared" si="4"/>
        <v>24315.349330992198</v>
      </c>
      <c r="H27" s="55">
        <v>242</v>
      </c>
      <c r="I27" s="55">
        <v>206</v>
      </c>
      <c r="J27" s="56">
        <f t="shared" si="5"/>
        <v>448</v>
      </c>
      <c r="K27" s="55">
        <v>205</v>
      </c>
      <c r="L27" s="55">
        <v>149</v>
      </c>
      <c r="M27" s="56">
        <f t="shared" si="6"/>
        <v>354</v>
      </c>
      <c r="N27" s="32">
        <f t="shared" si="13"/>
        <v>0.14290082622319789</v>
      </c>
      <c r="O27" s="32">
        <f t="shared" si="0"/>
        <v>0.11762792625314084</v>
      </c>
      <c r="P27" s="33">
        <f t="shared" si="1"/>
        <v>0.13174766650949393</v>
      </c>
      <c r="Q27" s="41"/>
      <c r="R27" s="57">
        <f t="shared" si="10"/>
        <v>32.963736003414724</v>
      </c>
      <c r="S27" s="57">
        <f t="shared" si="11"/>
        <v>26.987491091452998</v>
      </c>
      <c r="T27" s="57">
        <f t="shared" si="12"/>
        <v>30.318390687022692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4021.8761270993523</v>
      </c>
      <c r="F28" s="55">
        <v>4090.6828530453286</v>
      </c>
      <c r="G28" s="56">
        <f t="shared" si="4"/>
        <v>8112.5589801446804</v>
      </c>
      <c r="H28" s="55">
        <v>102</v>
      </c>
      <c r="I28" s="55">
        <v>80</v>
      </c>
      <c r="J28" s="56">
        <f t="shared" si="5"/>
        <v>182</v>
      </c>
      <c r="K28" s="55">
        <v>0</v>
      </c>
      <c r="L28" s="55">
        <v>0</v>
      </c>
      <c r="M28" s="56">
        <f t="shared" si="6"/>
        <v>0</v>
      </c>
      <c r="N28" s="32">
        <f t="shared" si="13"/>
        <v>0.18254702828156102</v>
      </c>
      <c r="O28" s="32">
        <f t="shared" si="0"/>
        <v>0.23672933177345651</v>
      </c>
      <c r="P28" s="33">
        <f t="shared" si="1"/>
        <v>0.20636342542085573</v>
      </c>
      <c r="Q28" s="41"/>
      <c r="R28" s="57">
        <f t="shared" si="10"/>
        <v>39.430158108817182</v>
      </c>
      <c r="S28" s="57">
        <f t="shared" si="11"/>
        <v>51.13353566306661</v>
      </c>
      <c r="T28" s="57">
        <f t="shared" si="12"/>
        <v>44.574499890904839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3610.213654359854</v>
      </c>
      <c r="F29" s="55">
        <v>4192.2444903045425</v>
      </c>
      <c r="G29" s="56">
        <f t="shared" si="4"/>
        <v>7802.458144664397</v>
      </c>
      <c r="H29" s="55">
        <v>114</v>
      </c>
      <c r="I29" s="55">
        <v>79</v>
      </c>
      <c r="J29" s="56">
        <f t="shared" si="5"/>
        <v>193</v>
      </c>
      <c r="K29" s="55">
        <v>0</v>
      </c>
      <c r="L29" s="55">
        <v>0</v>
      </c>
      <c r="M29" s="56">
        <f t="shared" si="6"/>
        <v>0</v>
      </c>
      <c r="N29" s="32">
        <f t="shared" si="13"/>
        <v>0.14661361494313896</v>
      </c>
      <c r="O29" s="32">
        <f t="shared" si="0"/>
        <v>0.24567771274639841</v>
      </c>
      <c r="P29" s="33">
        <f t="shared" si="1"/>
        <v>0.18716316792996537</v>
      </c>
      <c r="Q29" s="41"/>
      <c r="R29" s="57">
        <f t="shared" si="10"/>
        <v>31.668540827718019</v>
      </c>
      <c r="S29" s="57">
        <f t="shared" si="11"/>
        <v>53.06638595322206</v>
      </c>
      <c r="T29" s="57">
        <f t="shared" si="12"/>
        <v>40.427244272872521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3507.7345393828109</v>
      </c>
      <c r="F30" s="55">
        <v>4186.8252499257414</v>
      </c>
      <c r="G30" s="56">
        <f t="shared" si="4"/>
        <v>7694.5597893085524</v>
      </c>
      <c r="H30" s="55">
        <v>121</v>
      </c>
      <c r="I30" s="55">
        <v>79</v>
      </c>
      <c r="J30" s="56">
        <f t="shared" si="5"/>
        <v>200</v>
      </c>
      <c r="K30" s="55">
        <v>0</v>
      </c>
      <c r="L30" s="55">
        <v>0</v>
      </c>
      <c r="M30" s="56">
        <f t="shared" si="6"/>
        <v>0</v>
      </c>
      <c r="N30" s="32">
        <f t="shared" si="13"/>
        <v>0.1342108409619992</v>
      </c>
      <c r="O30" s="32">
        <f t="shared" si="0"/>
        <v>0.24536012950807204</v>
      </c>
      <c r="P30" s="33">
        <f t="shared" si="1"/>
        <v>0.17811480993769796</v>
      </c>
      <c r="Q30" s="41"/>
      <c r="R30" s="57">
        <f t="shared" si="10"/>
        <v>28.989541647791825</v>
      </c>
      <c r="S30" s="57">
        <f t="shared" si="11"/>
        <v>52.997787973743563</v>
      </c>
      <c r="T30" s="57">
        <f t="shared" si="12"/>
        <v>38.47279894654276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3145.6842184172096</v>
      </c>
      <c r="F31" s="55">
        <v>3778.2644993191338</v>
      </c>
      <c r="G31" s="56">
        <f t="shared" si="4"/>
        <v>6923.9487177363435</v>
      </c>
      <c r="H31" s="55">
        <v>122</v>
      </c>
      <c r="I31" s="55">
        <v>80</v>
      </c>
      <c r="J31" s="56">
        <f t="shared" si="5"/>
        <v>202</v>
      </c>
      <c r="K31" s="55">
        <v>0</v>
      </c>
      <c r="L31" s="55">
        <v>0</v>
      </c>
      <c r="M31" s="56">
        <f t="shared" si="6"/>
        <v>0</v>
      </c>
      <c r="N31" s="32">
        <f t="shared" si="13"/>
        <v>0.11937174477903802</v>
      </c>
      <c r="O31" s="32">
        <f t="shared" si="0"/>
        <v>0.21864956593282026</v>
      </c>
      <c r="P31" s="33">
        <f t="shared" si="1"/>
        <v>0.15868969375083294</v>
      </c>
      <c r="Q31" s="41"/>
      <c r="R31" s="57">
        <f t="shared" si="10"/>
        <v>25.784296872272211</v>
      </c>
      <c r="S31" s="57">
        <f t="shared" si="11"/>
        <v>47.228306241489172</v>
      </c>
      <c r="T31" s="57">
        <f t="shared" si="12"/>
        <v>34.276973850179921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2869.7201672009433</v>
      </c>
      <c r="F32" s="55">
        <v>3624.3315775772066</v>
      </c>
      <c r="G32" s="56">
        <f t="shared" si="4"/>
        <v>6494.0517447781494</v>
      </c>
      <c r="H32" s="55">
        <v>121</v>
      </c>
      <c r="I32" s="55">
        <v>80</v>
      </c>
      <c r="J32" s="56">
        <f t="shared" si="5"/>
        <v>201</v>
      </c>
      <c r="K32" s="55">
        <v>0</v>
      </c>
      <c r="L32" s="55">
        <v>0</v>
      </c>
      <c r="M32" s="56">
        <f t="shared" si="6"/>
        <v>0</v>
      </c>
      <c r="N32" s="32">
        <f t="shared" si="13"/>
        <v>0.1097995166513982</v>
      </c>
      <c r="O32" s="32">
        <f t="shared" si="0"/>
        <v>0.20974141073942168</v>
      </c>
      <c r="P32" s="33">
        <f t="shared" si="1"/>
        <v>0.14957738494513886</v>
      </c>
      <c r="Q32" s="41"/>
      <c r="R32" s="57">
        <f t="shared" si="10"/>
        <v>23.71669559670201</v>
      </c>
      <c r="S32" s="57">
        <f t="shared" si="11"/>
        <v>45.304144719715083</v>
      </c>
      <c r="T32" s="57">
        <f t="shared" si="12"/>
        <v>32.30871514815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2048.7771146614682</v>
      </c>
      <c r="F33" s="55">
        <v>2541.4530980989421</v>
      </c>
      <c r="G33" s="56">
        <f t="shared" si="4"/>
        <v>4590.2302127604107</v>
      </c>
      <c r="H33" s="55">
        <v>123</v>
      </c>
      <c r="I33" s="55">
        <v>80</v>
      </c>
      <c r="J33" s="56">
        <f t="shared" si="5"/>
        <v>203</v>
      </c>
      <c r="K33" s="55">
        <v>0</v>
      </c>
      <c r="L33" s="55">
        <v>0</v>
      </c>
      <c r="M33" s="56">
        <f t="shared" si="6"/>
        <v>0</v>
      </c>
      <c r="N33" s="32">
        <f t="shared" si="13"/>
        <v>7.7114465321494588E-2</v>
      </c>
      <c r="O33" s="32">
        <f t="shared" si="0"/>
        <v>0.14707483206591099</v>
      </c>
      <c r="P33" s="33">
        <f t="shared" si="1"/>
        <v>0.10468505320106757</v>
      </c>
      <c r="Q33" s="41"/>
      <c r="R33" s="57">
        <f t="shared" si="10"/>
        <v>16.656724509442832</v>
      </c>
      <c r="S33" s="57">
        <f t="shared" si="11"/>
        <v>31.768163726236775</v>
      </c>
      <c r="T33" s="57">
        <f t="shared" si="12"/>
        <v>22.611971491430594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1001.7233145652644</v>
      </c>
      <c r="F34" s="55">
        <v>948.03087182889715</v>
      </c>
      <c r="G34" s="56">
        <f t="shared" si="4"/>
        <v>1949.7541863941615</v>
      </c>
      <c r="H34" s="55">
        <v>124</v>
      </c>
      <c r="I34" s="55">
        <v>80</v>
      </c>
      <c r="J34" s="56">
        <f t="shared" si="5"/>
        <v>204</v>
      </c>
      <c r="K34" s="55">
        <v>0</v>
      </c>
      <c r="L34" s="55">
        <v>0</v>
      </c>
      <c r="M34" s="56">
        <f t="shared" si="6"/>
        <v>0</v>
      </c>
      <c r="N34" s="32">
        <f t="shared" si="13"/>
        <v>3.7400064014533468E-2</v>
      </c>
      <c r="O34" s="32">
        <f t="shared" si="0"/>
        <v>5.4862897675283399E-2</v>
      </c>
      <c r="P34" s="33">
        <f t="shared" si="1"/>
        <v>4.4248234077572654E-2</v>
      </c>
      <c r="Q34" s="41"/>
      <c r="R34" s="57">
        <f t="shared" si="10"/>
        <v>8.0784138271392294</v>
      </c>
      <c r="S34" s="57">
        <f t="shared" si="11"/>
        <v>11.850385897861214</v>
      </c>
      <c r="T34" s="57">
        <f t="shared" si="12"/>
        <v>9.557618560755694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561.8383997775677</v>
      </c>
      <c r="F35" s="55">
        <v>547.21039292911951</v>
      </c>
      <c r="G35" s="56">
        <f t="shared" si="4"/>
        <v>1109.0487927066872</v>
      </c>
      <c r="H35" s="55">
        <v>140</v>
      </c>
      <c r="I35" s="55">
        <v>80</v>
      </c>
      <c r="J35" s="56">
        <f t="shared" si="5"/>
        <v>220</v>
      </c>
      <c r="K35" s="55">
        <v>0</v>
      </c>
      <c r="L35" s="55">
        <v>0</v>
      </c>
      <c r="M35" s="56">
        <f t="shared" si="6"/>
        <v>0</v>
      </c>
      <c r="N35" s="32">
        <f t="shared" si="13"/>
        <v>1.8579312161956605E-2</v>
      </c>
      <c r="O35" s="32">
        <f t="shared" si="0"/>
        <v>3.1667268109324048E-2</v>
      </c>
      <c r="P35" s="33">
        <f t="shared" si="1"/>
        <v>2.3338568870090219E-2</v>
      </c>
      <c r="Q35" s="41"/>
      <c r="R35" s="57">
        <f t="shared" si="10"/>
        <v>4.0131314269826266</v>
      </c>
      <c r="S35" s="57">
        <f t="shared" si="11"/>
        <v>6.8401299116139942</v>
      </c>
      <c r="T35" s="57">
        <f t="shared" si="12"/>
        <v>5.0411308759394871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59">
        <v>708.96</v>
      </c>
      <c r="E36" s="66">
        <v>94.998917657071033</v>
      </c>
      <c r="F36" s="60">
        <v>69.999999999999986</v>
      </c>
      <c r="G36" s="61">
        <f t="shared" si="4"/>
        <v>164.99891765707102</v>
      </c>
      <c r="H36" s="60">
        <v>142</v>
      </c>
      <c r="I36" s="60">
        <v>80</v>
      </c>
      <c r="J36" s="61">
        <f t="shared" si="5"/>
        <v>222</v>
      </c>
      <c r="K36" s="60">
        <v>0</v>
      </c>
      <c r="L36" s="60">
        <v>0</v>
      </c>
      <c r="M36" s="61">
        <f t="shared" si="6"/>
        <v>0</v>
      </c>
      <c r="N36" s="34">
        <f t="shared" si="13"/>
        <v>3.0972521406191652E-3</v>
      </c>
      <c r="O36" s="34">
        <f t="shared" si="0"/>
        <v>4.0509259259259248E-3</v>
      </c>
      <c r="P36" s="35">
        <f t="shared" si="1"/>
        <v>3.4409183695585381E-3</v>
      </c>
      <c r="Q36" s="41"/>
      <c r="R36" s="57">
        <f t="shared" si="10"/>
        <v>0.66900646237373962</v>
      </c>
      <c r="S36" s="57">
        <f t="shared" si="11"/>
        <v>0.87499999999999978</v>
      </c>
      <c r="T36" s="57">
        <f t="shared" si="12"/>
        <v>0.74323836782464425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65">
        <v>5454.4498051933897</v>
      </c>
      <c r="F37" s="63">
        <v>3904.7381441660073</v>
      </c>
      <c r="G37" s="64">
        <f t="shared" si="4"/>
        <v>9359.187949359397</v>
      </c>
      <c r="H37" s="63">
        <v>98</v>
      </c>
      <c r="I37" s="63">
        <v>78</v>
      </c>
      <c r="J37" s="64">
        <f t="shared" si="5"/>
        <v>176</v>
      </c>
      <c r="K37" s="63">
        <v>101</v>
      </c>
      <c r="L37" s="63">
        <v>80</v>
      </c>
      <c r="M37" s="64">
        <f t="shared" si="6"/>
        <v>181</v>
      </c>
      <c r="N37" s="30">
        <f t="shared" si="13"/>
        <v>0.11802081108692639</v>
      </c>
      <c r="O37" s="30">
        <f t="shared" si="0"/>
        <v>0.10643093502414978</v>
      </c>
      <c r="P37" s="31">
        <f t="shared" si="1"/>
        <v>0.11289187432885503</v>
      </c>
      <c r="Q37" s="41"/>
      <c r="R37" s="57">
        <f t="shared" si="10"/>
        <v>27.409295503484369</v>
      </c>
      <c r="S37" s="57">
        <f t="shared" si="11"/>
        <v>24.713532558012705</v>
      </c>
      <c r="T37" s="57">
        <f t="shared" si="12"/>
        <v>26.216212743303632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4">
        <v>5212.2788192749249</v>
      </c>
      <c r="F38" s="55">
        <v>3865.0669882733682</v>
      </c>
      <c r="G38" s="56">
        <f t="shared" si="4"/>
        <v>9077.3458075482922</v>
      </c>
      <c r="H38" s="55">
        <v>98</v>
      </c>
      <c r="I38" s="55">
        <v>78</v>
      </c>
      <c r="J38" s="56">
        <f t="shared" si="5"/>
        <v>176</v>
      </c>
      <c r="K38" s="55">
        <v>97</v>
      </c>
      <c r="L38" s="55">
        <v>82</v>
      </c>
      <c r="M38" s="56">
        <f t="shared" si="6"/>
        <v>179</v>
      </c>
      <c r="N38" s="32">
        <f t="shared" si="13"/>
        <v>0.11525470589233426</v>
      </c>
      <c r="O38" s="32">
        <f t="shared" si="0"/>
        <v>0.10394435747292836</v>
      </c>
      <c r="P38" s="33">
        <f t="shared" si="1"/>
        <v>0.11015126938583987</v>
      </c>
      <c r="Q38" s="41"/>
      <c r="R38" s="57">
        <f t="shared" si="10"/>
        <v>26.729634970640639</v>
      </c>
      <c r="S38" s="57">
        <f t="shared" si="11"/>
        <v>24.156668676708552</v>
      </c>
      <c r="T38" s="57">
        <f t="shared" si="12"/>
        <v>25.569988190276881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4">
        <v>5074.5751514131289</v>
      </c>
      <c r="F39" s="55">
        <v>3827.0849375364674</v>
      </c>
      <c r="G39" s="56">
        <f t="shared" si="4"/>
        <v>8901.6600889495967</v>
      </c>
      <c r="H39" s="55">
        <v>98</v>
      </c>
      <c r="I39" s="55">
        <v>78</v>
      </c>
      <c r="J39" s="56">
        <f t="shared" si="5"/>
        <v>176</v>
      </c>
      <c r="K39" s="55">
        <v>86</v>
      </c>
      <c r="L39" s="55">
        <v>80</v>
      </c>
      <c r="M39" s="56">
        <f t="shared" si="6"/>
        <v>166</v>
      </c>
      <c r="N39" s="32">
        <f t="shared" si="13"/>
        <v>0.11941300713980442</v>
      </c>
      <c r="O39" s="32">
        <f t="shared" si="0"/>
        <v>0.1043143517645134</v>
      </c>
      <c r="P39" s="33">
        <f t="shared" si="1"/>
        <v>0.11241740868041014</v>
      </c>
      <c r="Q39" s="41"/>
      <c r="R39" s="57">
        <f t="shared" si="10"/>
        <v>27.57921277941918</v>
      </c>
      <c r="S39" s="57">
        <f t="shared" si="11"/>
        <v>24.222056566686501</v>
      </c>
      <c r="T39" s="57">
        <f t="shared" si="12"/>
        <v>26.028245874121627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4">
        <v>4993.0152785316013</v>
      </c>
      <c r="F40" s="55">
        <v>3784.9278579160182</v>
      </c>
      <c r="G40" s="56">
        <f t="shared" si="4"/>
        <v>8777.9431364476186</v>
      </c>
      <c r="H40" s="55">
        <v>98</v>
      </c>
      <c r="I40" s="55">
        <v>60</v>
      </c>
      <c r="J40" s="56">
        <f t="shared" si="5"/>
        <v>158</v>
      </c>
      <c r="K40" s="55">
        <v>105</v>
      </c>
      <c r="L40" s="55">
        <v>80</v>
      </c>
      <c r="M40" s="56">
        <f t="shared" si="6"/>
        <v>185</v>
      </c>
      <c r="N40" s="32">
        <f t="shared" si="13"/>
        <v>0.10576629551202342</v>
      </c>
      <c r="O40" s="32">
        <f t="shared" si="0"/>
        <v>0.1153941420096347</v>
      </c>
      <c r="P40" s="33">
        <f t="shared" si="1"/>
        <v>0.10971331787380785</v>
      </c>
      <c r="Q40" s="41"/>
      <c r="R40" s="57">
        <f t="shared" si="10"/>
        <v>24.596134377002961</v>
      </c>
      <c r="S40" s="57">
        <f t="shared" si="11"/>
        <v>27.035198985114416</v>
      </c>
      <c r="T40" s="57">
        <f t="shared" si="12"/>
        <v>25.59167095174233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4">
        <v>4921.5549163694886</v>
      </c>
      <c r="F41" s="55">
        <v>3723.110728915286</v>
      </c>
      <c r="G41" s="56">
        <f t="shared" si="4"/>
        <v>8644.6656452847747</v>
      </c>
      <c r="H41" s="55">
        <v>96</v>
      </c>
      <c r="I41" s="55">
        <v>58</v>
      </c>
      <c r="J41" s="56">
        <f t="shared" si="5"/>
        <v>154</v>
      </c>
      <c r="K41" s="55">
        <v>119</v>
      </c>
      <c r="L41" s="55">
        <v>80</v>
      </c>
      <c r="M41" s="56">
        <f t="shared" si="6"/>
        <v>199</v>
      </c>
      <c r="N41" s="32">
        <f t="shared" si="13"/>
        <v>9.7945289690524767E-2</v>
      </c>
      <c r="O41" s="32">
        <f t="shared" si="0"/>
        <v>0.11502442934117912</v>
      </c>
      <c r="P41" s="33">
        <f t="shared" si="1"/>
        <v>0.10463670046098546</v>
      </c>
      <c r="Q41" s="41"/>
      <c r="R41" s="57">
        <f t="shared" si="10"/>
        <v>22.89095309939297</v>
      </c>
      <c r="S41" s="57">
        <f t="shared" si="11"/>
        <v>26.979063253009318</v>
      </c>
      <c r="T41" s="57">
        <f t="shared" si="12"/>
        <v>24.489137805339304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4">
        <v>4254.965947321024</v>
      </c>
      <c r="F42" s="55">
        <v>1669.1503771079456</v>
      </c>
      <c r="G42" s="56">
        <f t="shared" si="4"/>
        <v>5924.1163244289692</v>
      </c>
      <c r="H42" s="55">
        <v>0</v>
      </c>
      <c r="I42" s="55">
        <v>0</v>
      </c>
      <c r="J42" s="56">
        <f t="shared" si="5"/>
        <v>0</v>
      </c>
      <c r="K42" s="55">
        <v>119</v>
      </c>
      <c r="L42" s="55">
        <v>80</v>
      </c>
      <c r="M42" s="56">
        <f t="shared" si="6"/>
        <v>199</v>
      </c>
      <c r="N42" s="32">
        <f t="shared" si="13"/>
        <v>0.14417748533887992</v>
      </c>
      <c r="O42" s="32">
        <f t="shared" si="0"/>
        <v>8.4130563362295643E-2</v>
      </c>
      <c r="P42" s="33">
        <f t="shared" si="1"/>
        <v>0.12003801921764</v>
      </c>
      <c r="Q42" s="41"/>
      <c r="R42" s="57">
        <f t="shared" si="10"/>
        <v>35.756016364042218</v>
      </c>
      <c r="S42" s="57">
        <f t="shared" si="11"/>
        <v>20.864379713849321</v>
      </c>
      <c r="T42" s="57">
        <f t="shared" si="12"/>
        <v>29.76942876597472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4">
        <v>3814.1495027557417</v>
      </c>
      <c r="F43" s="55">
        <v>1479.7321392389395</v>
      </c>
      <c r="G43" s="56">
        <f t="shared" si="4"/>
        <v>5293.8816419946816</v>
      </c>
      <c r="H43" s="55">
        <v>0</v>
      </c>
      <c r="I43" s="55">
        <v>0</v>
      </c>
      <c r="J43" s="56">
        <f t="shared" si="5"/>
        <v>0</v>
      </c>
      <c r="K43" s="55">
        <v>119</v>
      </c>
      <c r="L43" s="55">
        <v>80</v>
      </c>
      <c r="M43" s="56">
        <f t="shared" si="6"/>
        <v>199</v>
      </c>
      <c r="N43" s="32">
        <f t="shared" si="13"/>
        <v>0.12924063102316827</v>
      </c>
      <c r="O43" s="32">
        <f t="shared" si="0"/>
        <v>7.4583273147123971E-2</v>
      </c>
      <c r="P43" s="33">
        <f t="shared" si="1"/>
        <v>0.10726782383681881</v>
      </c>
      <c r="Q43" s="41"/>
      <c r="R43" s="57">
        <f t="shared" si="10"/>
        <v>32.051676493745731</v>
      </c>
      <c r="S43" s="57">
        <f t="shared" si="11"/>
        <v>18.496651740486744</v>
      </c>
      <c r="T43" s="57">
        <f t="shared" si="12"/>
        <v>26.602420311531063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4">
        <v>3696.83836456473</v>
      </c>
      <c r="F44" s="55">
        <v>1465.1401464519604</v>
      </c>
      <c r="G44" s="56">
        <f t="shared" si="4"/>
        <v>5161.9785110166904</v>
      </c>
      <c r="H44" s="55">
        <v>0</v>
      </c>
      <c r="I44" s="55">
        <v>0</v>
      </c>
      <c r="J44" s="56">
        <f t="shared" si="5"/>
        <v>0</v>
      </c>
      <c r="K44" s="55">
        <v>119</v>
      </c>
      <c r="L44" s="55">
        <v>98</v>
      </c>
      <c r="M44" s="56">
        <f t="shared" si="6"/>
        <v>217</v>
      </c>
      <c r="N44" s="32">
        <f t="shared" si="13"/>
        <v>0.1252655992330147</v>
      </c>
      <c r="O44" s="32">
        <f t="shared" si="0"/>
        <v>6.0283909909972039E-2</v>
      </c>
      <c r="P44" s="33">
        <f t="shared" si="1"/>
        <v>9.591902986131802E-2</v>
      </c>
      <c r="Q44" s="41"/>
      <c r="R44" s="57">
        <f t="shared" si="10"/>
        <v>31.065868609787646</v>
      </c>
      <c r="S44" s="57">
        <f t="shared" si="11"/>
        <v>14.950409657673065</v>
      </c>
      <c r="T44" s="57">
        <f t="shared" si="12"/>
        <v>23.787919405606868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4">
        <v>3550.7830352080236</v>
      </c>
      <c r="F45" s="55">
        <v>1447.9688057242045</v>
      </c>
      <c r="G45" s="56">
        <f t="shared" si="4"/>
        <v>4998.7518409322283</v>
      </c>
      <c r="H45" s="55">
        <v>0</v>
      </c>
      <c r="I45" s="55">
        <v>0</v>
      </c>
      <c r="J45" s="56">
        <f t="shared" si="5"/>
        <v>0</v>
      </c>
      <c r="K45" s="55">
        <v>123</v>
      </c>
      <c r="L45" s="55">
        <v>100</v>
      </c>
      <c r="M45" s="56">
        <f t="shared" si="6"/>
        <v>223</v>
      </c>
      <c r="N45" s="32">
        <f t="shared" si="13"/>
        <v>0.11640384982979358</v>
      </c>
      <c r="O45" s="32">
        <f t="shared" si="0"/>
        <v>5.8385838940492117E-2</v>
      </c>
      <c r="P45" s="33">
        <f t="shared" si="1"/>
        <v>9.0386804587954367E-2</v>
      </c>
      <c r="Q45" s="41"/>
      <c r="R45" s="57">
        <f t="shared" si="10"/>
        <v>28.868154757788812</v>
      </c>
      <c r="S45" s="57">
        <f t="shared" si="11"/>
        <v>14.479688057242045</v>
      </c>
      <c r="T45" s="57">
        <f t="shared" si="12"/>
        <v>22.415927537812681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4">
        <v>3508.6923748838922</v>
      </c>
      <c r="F46" s="55">
        <v>1474.7611825632641</v>
      </c>
      <c r="G46" s="56">
        <f t="shared" si="4"/>
        <v>4983.4535574471565</v>
      </c>
      <c r="H46" s="55">
        <v>0</v>
      </c>
      <c r="I46" s="55">
        <v>0</v>
      </c>
      <c r="J46" s="56">
        <f t="shared" si="5"/>
        <v>0</v>
      </c>
      <c r="K46" s="55">
        <v>123</v>
      </c>
      <c r="L46" s="55">
        <v>94</v>
      </c>
      <c r="M46" s="56">
        <f t="shared" si="6"/>
        <v>217</v>
      </c>
      <c r="N46" s="32">
        <f t="shared" si="13"/>
        <v>0.11502400914253515</v>
      </c>
      <c r="O46" s="32">
        <f t="shared" si="0"/>
        <v>6.3261890123681538E-2</v>
      </c>
      <c r="P46" s="33">
        <f t="shared" si="1"/>
        <v>9.2601708738054789E-2</v>
      </c>
      <c r="Q46" s="41"/>
      <c r="R46" s="57">
        <f t="shared" si="10"/>
        <v>28.525954267348716</v>
      </c>
      <c r="S46" s="57">
        <f t="shared" si="11"/>
        <v>15.688948750673022</v>
      </c>
      <c r="T46" s="57">
        <f t="shared" si="12"/>
        <v>22.965223767037589</v>
      </c>
    </row>
    <row r="47" spans="2:20" x14ac:dyDescent="0.25">
      <c r="B47" s="52" t="str">
        <f>'Média Mensal'!B47</f>
        <v>Modivas Centro</v>
      </c>
      <c r="C47" s="52" t="s">
        <v>105</v>
      </c>
      <c r="D47" s="53">
        <v>852.51</v>
      </c>
      <c r="E47" s="54">
        <v>3455.6007805963714</v>
      </c>
      <c r="F47" s="55">
        <v>1505.8617053241276</v>
      </c>
      <c r="G47" s="56">
        <f t="shared" si="4"/>
        <v>4961.4624859204987</v>
      </c>
      <c r="H47" s="55">
        <v>0</v>
      </c>
      <c r="I47" s="55">
        <v>0</v>
      </c>
      <c r="J47" s="56">
        <f t="shared" si="5"/>
        <v>0</v>
      </c>
      <c r="K47" s="55">
        <v>123</v>
      </c>
      <c r="L47" s="55">
        <v>84</v>
      </c>
      <c r="M47" s="56">
        <f t="shared" si="6"/>
        <v>207</v>
      </c>
      <c r="N47" s="32">
        <f t="shared" si="13"/>
        <v>0.11328352939274755</v>
      </c>
      <c r="O47" s="32">
        <f t="shared" si="0"/>
        <v>7.2285988158800288E-2</v>
      </c>
      <c r="P47" s="33">
        <f t="shared" si="1"/>
        <v>9.6646845993464597E-2</v>
      </c>
      <c r="Q47" s="41"/>
      <c r="R47" s="57">
        <f t="shared" si="10"/>
        <v>28.094315289401393</v>
      </c>
      <c r="S47" s="57">
        <f t="shared" si="11"/>
        <v>17.92692506338247</v>
      </c>
      <c r="T47" s="57">
        <f t="shared" si="12"/>
        <v>23.968417806379222</v>
      </c>
    </row>
    <row r="48" spans="2:20" x14ac:dyDescent="0.25">
      <c r="B48" s="52" t="s">
        <v>105</v>
      </c>
      <c r="C48" s="52" t="str">
        <f>'Média Mensal'!C48</f>
        <v>Mindelo</v>
      </c>
      <c r="D48" s="53">
        <v>1834.12</v>
      </c>
      <c r="E48" s="54">
        <v>3198.0807843734524</v>
      </c>
      <c r="F48" s="55">
        <v>1274.7273815282842</v>
      </c>
      <c r="G48" s="56">
        <f t="shared" si="4"/>
        <v>4472.8081659017371</v>
      </c>
      <c r="H48" s="55">
        <v>0</v>
      </c>
      <c r="I48" s="55">
        <v>0</v>
      </c>
      <c r="J48" s="56">
        <f t="shared" ref="J48:J58" si="14">+H48+I48</f>
        <v>0</v>
      </c>
      <c r="K48" s="55">
        <v>127</v>
      </c>
      <c r="L48" s="55">
        <v>80</v>
      </c>
      <c r="M48" s="56">
        <f t="shared" ref="M48:M58" si="15">+K48+L48</f>
        <v>207</v>
      </c>
      <c r="N48" s="32">
        <f t="shared" ref="N48" si="16">+E48/(H48*216+K48*248)</f>
        <v>0.10153926798239307</v>
      </c>
      <c r="O48" s="32">
        <f t="shared" ref="O48" si="17">+F48/(I48*216+L48*248)</f>
        <v>6.4250372052836902E-2</v>
      </c>
      <c r="P48" s="33">
        <f t="shared" ref="P48" si="18">+G48/(J48*216+M48*248)</f>
        <v>8.7128100473385872E-2</v>
      </c>
      <c r="Q48" s="41"/>
      <c r="R48" s="57">
        <f t="shared" ref="R48" si="19">+E48/(H48+K48)</f>
        <v>25.181738459633483</v>
      </c>
      <c r="S48" s="57">
        <f t="shared" ref="S48" si="20">+F48/(I48+L48)</f>
        <v>15.934092269103553</v>
      </c>
      <c r="T48" s="57">
        <f t="shared" ref="T48" si="21">+G48/(J48+M48)</f>
        <v>21.607768917399696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4">
        <v>3013.0362219570793</v>
      </c>
      <c r="F49" s="55">
        <v>1297.8258394595055</v>
      </c>
      <c r="G49" s="56">
        <f t="shared" si="4"/>
        <v>4310.8620614165848</v>
      </c>
      <c r="H49" s="55">
        <v>0</v>
      </c>
      <c r="I49" s="55">
        <v>0</v>
      </c>
      <c r="J49" s="56">
        <f t="shared" si="14"/>
        <v>0</v>
      </c>
      <c r="K49" s="55">
        <v>144</v>
      </c>
      <c r="L49" s="55">
        <v>80</v>
      </c>
      <c r="M49" s="56">
        <f t="shared" si="15"/>
        <v>224</v>
      </c>
      <c r="N49" s="32">
        <f t="shared" si="13"/>
        <v>8.4370413921289189E-2</v>
      </c>
      <c r="O49" s="32">
        <f t="shared" si="0"/>
        <v>6.5414608843725075E-2</v>
      </c>
      <c r="P49" s="33">
        <f t="shared" si="1"/>
        <v>7.7600483536444859E-2</v>
      </c>
      <c r="Q49" s="41"/>
      <c r="R49" s="57">
        <f t="shared" si="10"/>
        <v>20.923862652479716</v>
      </c>
      <c r="S49" s="57">
        <f t="shared" si="11"/>
        <v>16.222822993243817</v>
      </c>
      <c r="T49" s="57">
        <f t="shared" si="12"/>
        <v>19.244919917038324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4">
        <v>3007.9599009328804</v>
      </c>
      <c r="F50" s="55">
        <v>1265.238431481702</v>
      </c>
      <c r="G50" s="56">
        <f t="shared" si="4"/>
        <v>4273.1983324145822</v>
      </c>
      <c r="H50" s="55">
        <v>0</v>
      </c>
      <c r="I50" s="55">
        <v>0</v>
      </c>
      <c r="J50" s="56">
        <f t="shared" si="14"/>
        <v>0</v>
      </c>
      <c r="K50" s="55">
        <v>149</v>
      </c>
      <c r="L50" s="55">
        <v>80</v>
      </c>
      <c r="M50" s="56">
        <f t="shared" si="15"/>
        <v>229</v>
      </c>
      <c r="N50" s="32">
        <f t="shared" si="13"/>
        <v>8.1401815894481505E-2</v>
      </c>
      <c r="O50" s="32">
        <f t="shared" si="0"/>
        <v>6.377209836097289E-2</v>
      </c>
      <c r="P50" s="33">
        <f t="shared" si="1"/>
        <v>7.5242962607666261E-2</v>
      </c>
      <c r="Q50" s="41"/>
      <c r="R50" s="57">
        <f t="shared" si="10"/>
        <v>20.187650341831411</v>
      </c>
      <c r="S50" s="57">
        <f t="shared" si="11"/>
        <v>15.815480393521275</v>
      </c>
      <c r="T50" s="57">
        <f t="shared" si="12"/>
        <v>18.660254726701233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4">
        <v>2799.3165135676004</v>
      </c>
      <c r="F51" s="55">
        <v>1214.8162615095064</v>
      </c>
      <c r="G51" s="56">
        <f t="shared" si="4"/>
        <v>4014.132775077107</v>
      </c>
      <c r="H51" s="55">
        <v>0</v>
      </c>
      <c r="I51" s="55">
        <v>0</v>
      </c>
      <c r="J51" s="56">
        <f t="shared" si="14"/>
        <v>0</v>
      </c>
      <c r="K51" s="55">
        <v>139</v>
      </c>
      <c r="L51" s="55">
        <v>80</v>
      </c>
      <c r="M51" s="56">
        <f t="shared" si="15"/>
        <v>219</v>
      </c>
      <c r="N51" s="32">
        <f t="shared" si="13"/>
        <v>8.120551501414483E-2</v>
      </c>
      <c r="O51" s="32">
        <f t="shared" si="0"/>
        <v>6.1230658342213022E-2</v>
      </c>
      <c r="P51" s="33">
        <f t="shared" si="1"/>
        <v>7.3908763718461973E-2</v>
      </c>
      <c r="Q51" s="41"/>
      <c r="R51" s="57">
        <f t="shared" si="10"/>
        <v>20.138967723507918</v>
      </c>
      <c r="S51" s="57">
        <f t="shared" si="11"/>
        <v>15.185203268868829</v>
      </c>
      <c r="T51" s="57">
        <f t="shared" si="12"/>
        <v>18.329373402178572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4">
        <v>2777.3118847143101</v>
      </c>
      <c r="F52" s="55">
        <v>1214.9847333553241</v>
      </c>
      <c r="G52" s="56">
        <f t="shared" si="4"/>
        <v>3992.296618069634</v>
      </c>
      <c r="H52" s="55">
        <v>0</v>
      </c>
      <c r="I52" s="55">
        <v>0</v>
      </c>
      <c r="J52" s="56">
        <f t="shared" si="14"/>
        <v>0</v>
      </c>
      <c r="K52" s="55">
        <v>139</v>
      </c>
      <c r="L52" s="55">
        <v>80</v>
      </c>
      <c r="M52" s="56">
        <f t="shared" si="15"/>
        <v>219</v>
      </c>
      <c r="N52" s="32">
        <f t="shared" si="13"/>
        <v>8.0567181617379607E-2</v>
      </c>
      <c r="O52" s="32">
        <f t="shared" si="0"/>
        <v>6.1239149866699802E-2</v>
      </c>
      <c r="P52" s="33">
        <f t="shared" si="1"/>
        <v>7.3506713397953199E-2</v>
      </c>
      <c r="Q52" s="41"/>
      <c r="R52" s="57">
        <f t="shared" si="10"/>
        <v>19.980661041110146</v>
      </c>
      <c r="S52" s="57">
        <f t="shared" si="11"/>
        <v>15.187309166941551</v>
      </c>
      <c r="T52" s="57">
        <f t="shared" si="12"/>
        <v>18.229664922692393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4">
        <v>2708.2967709782715</v>
      </c>
      <c r="F53" s="55">
        <v>1217.755051907257</v>
      </c>
      <c r="G53" s="56">
        <f t="shared" si="4"/>
        <v>3926.0518228855285</v>
      </c>
      <c r="H53" s="55">
        <v>0</v>
      </c>
      <c r="I53" s="55">
        <v>0</v>
      </c>
      <c r="J53" s="56">
        <f t="shared" si="14"/>
        <v>0</v>
      </c>
      <c r="K53" s="55">
        <v>141</v>
      </c>
      <c r="L53" s="55">
        <v>63</v>
      </c>
      <c r="M53" s="56">
        <f t="shared" si="15"/>
        <v>204</v>
      </c>
      <c r="N53" s="32">
        <f t="shared" si="13"/>
        <v>7.7450719828937073E-2</v>
      </c>
      <c r="O53" s="32">
        <f t="shared" si="0"/>
        <v>7.7941311566004673E-2</v>
      </c>
      <c r="P53" s="33">
        <f t="shared" si="1"/>
        <v>7.7602226100678531E-2</v>
      </c>
      <c r="Q53" s="41"/>
      <c r="R53" s="57">
        <f t="shared" si="10"/>
        <v>19.207778517576394</v>
      </c>
      <c r="S53" s="57">
        <f t="shared" si="11"/>
        <v>19.32944526836916</v>
      </c>
      <c r="T53" s="57">
        <f t="shared" si="12"/>
        <v>19.245352072968277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4">
        <v>2593.3006793054133</v>
      </c>
      <c r="F54" s="55">
        <v>1187.9295454842586</v>
      </c>
      <c r="G54" s="56">
        <f t="shared" si="4"/>
        <v>3781.2302247896719</v>
      </c>
      <c r="H54" s="55">
        <v>0</v>
      </c>
      <c r="I54" s="55">
        <v>0</v>
      </c>
      <c r="J54" s="56">
        <f t="shared" si="14"/>
        <v>0</v>
      </c>
      <c r="K54" s="55">
        <v>134</v>
      </c>
      <c r="L54" s="55">
        <v>79</v>
      </c>
      <c r="M54" s="56">
        <f t="shared" si="15"/>
        <v>213</v>
      </c>
      <c r="N54" s="32">
        <f t="shared" si="13"/>
        <v>7.8036250580928418E-2</v>
      </c>
      <c r="O54" s="32">
        <f t="shared" si="0"/>
        <v>6.0633398605770654E-2</v>
      </c>
      <c r="P54" s="33">
        <f t="shared" si="1"/>
        <v>7.158167167934408E-2</v>
      </c>
      <c r="Q54" s="41"/>
      <c r="R54" s="57">
        <f t="shared" si="10"/>
        <v>19.352990144070247</v>
      </c>
      <c r="S54" s="57">
        <f t="shared" si="11"/>
        <v>15.037082854231121</v>
      </c>
      <c r="T54" s="57">
        <f t="shared" si="12"/>
        <v>17.752254576477334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4">
        <v>1946.8031604194109</v>
      </c>
      <c r="F55" s="55">
        <v>733.75273069015907</v>
      </c>
      <c r="G55" s="56">
        <f t="shared" si="4"/>
        <v>2680.55589110957</v>
      </c>
      <c r="H55" s="55">
        <v>0</v>
      </c>
      <c r="I55" s="55">
        <v>0</v>
      </c>
      <c r="J55" s="56">
        <f t="shared" si="14"/>
        <v>0</v>
      </c>
      <c r="K55" s="55">
        <v>132</v>
      </c>
      <c r="L55" s="55">
        <v>81</v>
      </c>
      <c r="M55" s="56">
        <f t="shared" si="15"/>
        <v>213</v>
      </c>
      <c r="N55" s="32">
        <f t="shared" si="13"/>
        <v>5.9469793512323156E-2</v>
      </c>
      <c r="O55" s="32">
        <f t="shared" si="0"/>
        <v>3.6526918094890434E-2</v>
      </c>
      <c r="P55" s="33">
        <f t="shared" si="1"/>
        <v>5.0745038071890999E-2</v>
      </c>
      <c r="Q55" s="41"/>
      <c r="R55" s="57">
        <f t="shared" si="10"/>
        <v>14.748508791056143</v>
      </c>
      <c r="S55" s="57">
        <f t="shared" si="11"/>
        <v>9.058675687532828</v>
      </c>
      <c r="T55" s="57">
        <f t="shared" si="12"/>
        <v>12.584769441828968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4">
        <v>1908.3424612006488</v>
      </c>
      <c r="F56" s="55">
        <v>716.74950610911537</v>
      </c>
      <c r="G56" s="56">
        <f t="shared" si="4"/>
        <v>2625.0919673097642</v>
      </c>
      <c r="H56" s="55">
        <v>0</v>
      </c>
      <c r="I56" s="55">
        <v>0</v>
      </c>
      <c r="J56" s="56">
        <f t="shared" si="14"/>
        <v>0</v>
      </c>
      <c r="K56" s="55">
        <v>146</v>
      </c>
      <c r="L56" s="55">
        <v>81</v>
      </c>
      <c r="M56" s="56">
        <f t="shared" si="15"/>
        <v>227</v>
      </c>
      <c r="N56" s="32">
        <f t="shared" si="13"/>
        <v>5.2704995061882698E-2</v>
      </c>
      <c r="O56" s="32">
        <f t="shared" si="0"/>
        <v>3.5680481188227565E-2</v>
      </c>
      <c r="P56" s="33">
        <f t="shared" si="1"/>
        <v>4.6630168525468314E-2</v>
      </c>
      <c r="Q56" s="41"/>
      <c r="R56" s="57">
        <f t="shared" si="10"/>
        <v>13.07083877534691</v>
      </c>
      <c r="S56" s="57">
        <f t="shared" si="11"/>
        <v>8.8487593346804374</v>
      </c>
      <c r="T56" s="57">
        <f t="shared" si="12"/>
        <v>11.564281794316141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4">
        <v>1420.981341769078</v>
      </c>
      <c r="F57" s="55">
        <v>628.27771164238663</v>
      </c>
      <c r="G57" s="56">
        <f t="shared" si="4"/>
        <v>2049.2590534114647</v>
      </c>
      <c r="H57" s="55">
        <v>0</v>
      </c>
      <c r="I57" s="55">
        <v>0</v>
      </c>
      <c r="J57" s="56">
        <f t="shared" si="14"/>
        <v>0</v>
      </c>
      <c r="K57" s="55">
        <v>158</v>
      </c>
      <c r="L57" s="55">
        <v>82</v>
      </c>
      <c r="M57" s="56">
        <f t="shared" si="15"/>
        <v>240</v>
      </c>
      <c r="N57" s="32">
        <f t="shared" si="13"/>
        <v>3.6264325790350091E-2</v>
      </c>
      <c r="O57" s="32">
        <f t="shared" si="0"/>
        <v>3.0894852067387225E-2</v>
      </c>
      <c r="P57" s="33">
        <f t="shared" si="1"/>
        <v>3.4429755601671115E-2</v>
      </c>
      <c r="Q57" s="41"/>
      <c r="R57" s="57">
        <f t="shared" si="10"/>
        <v>8.9935527960068224</v>
      </c>
      <c r="S57" s="57">
        <f t="shared" si="11"/>
        <v>7.6619233127120321</v>
      </c>
      <c r="T57" s="57">
        <f t="shared" si="12"/>
        <v>8.538579389214437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6">
        <v>1355.1394538584741</v>
      </c>
      <c r="F58" s="60">
        <v>613</v>
      </c>
      <c r="G58" s="61">
        <f t="shared" si="4"/>
        <v>1968.1394538584741</v>
      </c>
      <c r="H58" s="55">
        <v>0</v>
      </c>
      <c r="I58" s="55">
        <v>0</v>
      </c>
      <c r="J58" s="56">
        <f t="shared" si="14"/>
        <v>0</v>
      </c>
      <c r="K58" s="55">
        <v>156</v>
      </c>
      <c r="L58" s="55">
        <v>82</v>
      </c>
      <c r="M58" s="56">
        <f t="shared" si="15"/>
        <v>238</v>
      </c>
      <c r="N58" s="34">
        <f t="shared" si="13"/>
        <v>3.5027384560030864E-2</v>
      </c>
      <c r="O58" s="34">
        <f t="shared" si="0"/>
        <v>3.0143587726199843E-2</v>
      </c>
      <c r="P58" s="35">
        <f t="shared" si="1"/>
        <v>3.33447318693832E-2</v>
      </c>
      <c r="Q58" s="41"/>
      <c r="R58" s="57">
        <f t="shared" si="10"/>
        <v>8.6867913708876543</v>
      </c>
      <c r="S58" s="57">
        <f t="shared" si="11"/>
        <v>7.475609756097561</v>
      </c>
      <c r="T58" s="57">
        <f t="shared" si="12"/>
        <v>8.2694935036070341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65">
        <v>4060.511979414021</v>
      </c>
      <c r="F59" s="63">
        <v>2085.6881667593552</v>
      </c>
      <c r="G59" s="64">
        <f t="shared" si="4"/>
        <v>6146.2001461733762</v>
      </c>
      <c r="H59" s="65">
        <v>34</v>
      </c>
      <c r="I59" s="63">
        <v>47</v>
      </c>
      <c r="J59" s="64">
        <f t="shared" si="5"/>
        <v>81</v>
      </c>
      <c r="K59" s="65">
        <v>102</v>
      </c>
      <c r="L59" s="63">
        <v>65</v>
      </c>
      <c r="M59" s="64">
        <f t="shared" si="6"/>
        <v>167</v>
      </c>
      <c r="N59" s="30">
        <f t="shared" si="13"/>
        <v>0.12440294054577269</v>
      </c>
      <c r="O59" s="30">
        <f t="shared" si="0"/>
        <v>7.9388252388830516E-2</v>
      </c>
      <c r="P59" s="31">
        <f t="shared" si="1"/>
        <v>0.10432849243232917</v>
      </c>
      <c r="Q59" s="41"/>
      <c r="R59" s="57">
        <f t="shared" si="10"/>
        <v>29.85670573098545</v>
      </c>
      <c r="S59" s="57">
        <f t="shared" si="11"/>
        <v>18.622215774637102</v>
      </c>
      <c r="T59" s="57">
        <f t="shared" si="12"/>
        <v>24.783065105537808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3914.5961258318243</v>
      </c>
      <c r="F60" s="55">
        <v>2088.2690240829179</v>
      </c>
      <c r="G60" s="56">
        <f t="shared" si="4"/>
        <v>6002.8651499147418</v>
      </c>
      <c r="H60" s="54">
        <v>47</v>
      </c>
      <c r="I60" s="55">
        <v>47</v>
      </c>
      <c r="J60" s="56">
        <f t="shared" ref="J60:J84" si="22">+H60+I60</f>
        <v>94</v>
      </c>
      <c r="K60" s="54">
        <v>102</v>
      </c>
      <c r="L60" s="55">
        <v>65</v>
      </c>
      <c r="M60" s="56">
        <f t="shared" ref="M60:M84" si="23">+K60+L60</f>
        <v>167</v>
      </c>
      <c r="N60" s="32">
        <f t="shared" si="13"/>
        <v>0.11043207306002664</v>
      </c>
      <c r="O60" s="32">
        <f t="shared" si="0"/>
        <v>7.9486488431901564E-2</v>
      </c>
      <c r="P60" s="33">
        <f t="shared" si="1"/>
        <v>9.725964274003146E-2</v>
      </c>
      <c r="Q60" s="41"/>
      <c r="R60" s="57">
        <f t="shared" si="10"/>
        <v>26.272457220347814</v>
      </c>
      <c r="S60" s="57">
        <f t="shared" si="11"/>
        <v>18.645259143597482</v>
      </c>
      <c r="T60" s="57">
        <f t="shared" si="12"/>
        <v>22.999483333006673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3704.7106153065251</v>
      </c>
      <c r="F61" s="55">
        <v>2010.8535809382665</v>
      </c>
      <c r="G61" s="56">
        <f t="shared" si="4"/>
        <v>5715.5641962447917</v>
      </c>
      <c r="H61" s="54">
        <v>47</v>
      </c>
      <c r="I61" s="55">
        <v>47</v>
      </c>
      <c r="J61" s="56">
        <f t="shared" si="22"/>
        <v>94</v>
      </c>
      <c r="K61" s="54">
        <v>102</v>
      </c>
      <c r="L61" s="55">
        <v>64</v>
      </c>
      <c r="M61" s="56">
        <f t="shared" si="23"/>
        <v>166</v>
      </c>
      <c r="N61" s="32">
        <f t="shared" si="13"/>
        <v>0.10451113223049326</v>
      </c>
      <c r="O61" s="32">
        <f t="shared" si="0"/>
        <v>7.7269196931227579E-2</v>
      </c>
      <c r="P61" s="33">
        <f t="shared" si="1"/>
        <v>9.2978334790551662E-2</v>
      </c>
      <c r="Q61" s="41"/>
      <c r="R61" s="57">
        <f t="shared" si="10"/>
        <v>24.863829632929701</v>
      </c>
      <c r="S61" s="57">
        <f t="shared" si="11"/>
        <v>18.11579802647087</v>
      </c>
      <c r="T61" s="57">
        <f t="shared" si="12"/>
        <v>21.982939216326123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3550.1355952321114</v>
      </c>
      <c r="F62" s="55">
        <v>1986.8961231342687</v>
      </c>
      <c r="G62" s="56">
        <f t="shared" si="4"/>
        <v>5537.0317183663801</v>
      </c>
      <c r="H62" s="54">
        <v>47</v>
      </c>
      <c r="I62" s="55">
        <v>47</v>
      </c>
      <c r="J62" s="56">
        <f t="shared" si="22"/>
        <v>94</v>
      </c>
      <c r="K62" s="54">
        <v>102</v>
      </c>
      <c r="L62" s="55">
        <v>64</v>
      </c>
      <c r="M62" s="56">
        <f t="shared" si="23"/>
        <v>166</v>
      </c>
      <c r="N62" s="32">
        <f t="shared" si="13"/>
        <v>0.10015051893568358</v>
      </c>
      <c r="O62" s="32">
        <f t="shared" si="0"/>
        <v>7.6348606022681703E-2</v>
      </c>
      <c r="P62" s="33">
        <f t="shared" si="1"/>
        <v>9.0074045392477556E-2</v>
      </c>
      <c r="Q62" s="41"/>
      <c r="R62" s="57">
        <f t="shared" si="10"/>
        <v>23.826413390819539</v>
      </c>
      <c r="S62" s="57">
        <f t="shared" si="11"/>
        <v>17.899965073281699</v>
      </c>
      <c r="T62" s="57">
        <f t="shared" si="12"/>
        <v>21.296275839870692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3432.9147376491701</v>
      </c>
      <c r="F63" s="55">
        <v>1944.3173099757819</v>
      </c>
      <c r="G63" s="56">
        <f t="shared" si="4"/>
        <v>5377.2320476249515</v>
      </c>
      <c r="H63" s="54">
        <v>47</v>
      </c>
      <c r="I63" s="55">
        <v>47</v>
      </c>
      <c r="J63" s="56">
        <f t="shared" si="22"/>
        <v>94</v>
      </c>
      <c r="K63" s="54">
        <v>102</v>
      </c>
      <c r="L63" s="55">
        <v>64</v>
      </c>
      <c r="M63" s="56">
        <f t="shared" si="23"/>
        <v>166</v>
      </c>
      <c r="N63" s="32">
        <f t="shared" si="13"/>
        <v>9.6843679125738269E-2</v>
      </c>
      <c r="O63" s="32">
        <f t="shared" si="0"/>
        <v>7.4712469642475479E-2</v>
      </c>
      <c r="P63" s="33">
        <f t="shared" si="1"/>
        <v>8.7474493226590178E-2</v>
      </c>
      <c r="Q63" s="41"/>
      <c r="R63" s="57">
        <f t="shared" si="10"/>
        <v>23.039696225833357</v>
      </c>
      <c r="S63" s="57">
        <f t="shared" si="11"/>
        <v>17.516372161943981</v>
      </c>
      <c r="T63" s="57">
        <f t="shared" si="12"/>
        <v>20.681661721634431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3190.4750699102733</v>
      </c>
      <c r="F64" s="55">
        <v>1896.4461433176514</v>
      </c>
      <c r="G64" s="56">
        <f t="shared" si="4"/>
        <v>5086.9212132279245</v>
      </c>
      <c r="H64" s="54">
        <v>49</v>
      </c>
      <c r="I64" s="55">
        <v>15</v>
      </c>
      <c r="J64" s="56">
        <f t="shared" si="22"/>
        <v>64</v>
      </c>
      <c r="K64" s="54">
        <v>103</v>
      </c>
      <c r="L64" s="55">
        <v>64</v>
      </c>
      <c r="M64" s="56">
        <f t="shared" si="23"/>
        <v>167</v>
      </c>
      <c r="N64" s="3">
        <f t="shared" si="13"/>
        <v>8.8310315265452646E-2</v>
      </c>
      <c r="O64" s="3">
        <f t="shared" si="0"/>
        <v>9.9228031776771211E-2</v>
      </c>
      <c r="P64" s="4">
        <f t="shared" si="1"/>
        <v>9.2087639631207904E-2</v>
      </c>
      <c r="Q64" s="41"/>
      <c r="R64" s="57">
        <f t="shared" si="10"/>
        <v>20.989967565199166</v>
      </c>
      <c r="S64" s="57">
        <f t="shared" si="11"/>
        <v>24.005647383767737</v>
      </c>
      <c r="T64" s="57">
        <f t="shared" si="12"/>
        <v>22.021303953367639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2749.6258253917531</v>
      </c>
      <c r="F65" s="55">
        <v>1765.7370518832261</v>
      </c>
      <c r="G65" s="56">
        <f t="shared" si="4"/>
        <v>4515.3628772749789</v>
      </c>
      <c r="H65" s="54">
        <v>55</v>
      </c>
      <c r="I65" s="55">
        <v>9</v>
      </c>
      <c r="J65" s="56">
        <f t="shared" si="22"/>
        <v>64</v>
      </c>
      <c r="K65" s="54">
        <v>108</v>
      </c>
      <c r="L65" s="55">
        <v>64</v>
      </c>
      <c r="M65" s="56">
        <f t="shared" si="23"/>
        <v>172</v>
      </c>
      <c r="N65" s="3">
        <f t="shared" si="13"/>
        <v>7.1115917271667523E-2</v>
      </c>
      <c r="O65" s="3">
        <f t="shared" si="0"/>
        <v>9.9109623477953865E-2</v>
      </c>
      <c r="P65" s="4">
        <f t="shared" si="1"/>
        <v>7.994622658064765E-2</v>
      </c>
      <c r="Q65" s="41"/>
      <c r="R65" s="57">
        <f t="shared" si="10"/>
        <v>16.868870094427933</v>
      </c>
      <c r="S65" s="57">
        <f t="shared" si="11"/>
        <v>24.188178792920905</v>
      </c>
      <c r="T65" s="57">
        <f t="shared" si="12"/>
        <v>19.132893547775335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1303.9609635751103</v>
      </c>
      <c r="F66" s="55">
        <v>762.88993984143156</v>
      </c>
      <c r="G66" s="56">
        <f t="shared" si="4"/>
        <v>2066.8509034165418</v>
      </c>
      <c r="H66" s="54">
        <v>38</v>
      </c>
      <c r="I66" s="55">
        <v>1</v>
      </c>
      <c r="J66" s="56">
        <f t="shared" si="22"/>
        <v>39</v>
      </c>
      <c r="K66" s="54">
        <v>40</v>
      </c>
      <c r="L66" s="55">
        <v>40</v>
      </c>
      <c r="M66" s="56">
        <f t="shared" si="23"/>
        <v>80</v>
      </c>
      <c r="N66" s="3">
        <f t="shared" si="13"/>
        <v>7.1930768070118625E-2</v>
      </c>
      <c r="O66" s="3">
        <f t="shared" si="0"/>
        <v>7.5265384751522446E-2</v>
      </c>
      <c r="P66" s="4">
        <f t="shared" si="1"/>
        <v>7.3126624094839429E-2</v>
      </c>
      <c r="Q66" s="41"/>
      <c r="R66" s="57">
        <f t="shared" si="10"/>
        <v>16.717448250962953</v>
      </c>
      <c r="S66" s="57">
        <f t="shared" si="11"/>
        <v>18.607071703449549</v>
      </c>
      <c r="T66" s="57">
        <f t="shared" si="12"/>
        <v>17.36849498669363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1254.072760177901</v>
      </c>
      <c r="F67" s="55">
        <v>654.98861378546349</v>
      </c>
      <c r="G67" s="56">
        <f t="shared" si="4"/>
        <v>1909.0613739633645</v>
      </c>
      <c r="H67" s="54">
        <v>38</v>
      </c>
      <c r="I67" s="55">
        <v>1</v>
      </c>
      <c r="J67" s="56">
        <f t="shared" si="22"/>
        <v>39</v>
      </c>
      <c r="K67" s="54">
        <v>44</v>
      </c>
      <c r="L67" s="55">
        <v>40</v>
      </c>
      <c r="M67" s="56">
        <f t="shared" si="23"/>
        <v>84</v>
      </c>
      <c r="N67" s="3">
        <f t="shared" si="13"/>
        <v>6.5589579507212392E-2</v>
      </c>
      <c r="O67" s="3">
        <f t="shared" si="0"/>
        <v>6.4620028984359063E-2</v>
      </c>
      <c r="P67" s="4">
        <f t="shared" si="1"/>
        <v>6.5253670151878745E-2</v>
      </c>
      <c r="Q67" s="41"/>
      <c r="R67" s="57">
        <f t="shared" si="10"/>
        <v>15.293570246071964</v>
      </c>
      <c r="S67" s="57">
        <f t="shared" si="11"/>
        <v>15.97533204354789</v>
      </c>
      <c r="T67" s="57">
        <f t="shared" si="12"/>
        <v>15.52082417856394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1206.9383711920996</v>
      </c>
      <c r="F68" s="55">
        <v>628.06417688734643</v>
      </c>
      <c r="G68" s="56">
        <f t="shared" si="4"/>
        <v>1835.0025480794461</v>
      </c>
      <c r="H68" s="54">
        <v>38</v>
      </c>
      <c r="I68" s="55">
        <v>1</v>
      </c>
      <c r="J68" s="56">
        <f t="shared" si="22"/>
        <v>39</v>
      </c>
      <c r="K68" s="54">
        <v>44</v>
      </c>
      <c r="L68" s="55">
        <v>40</v>
      </c>
      <c r="M68" s="56">
        <f t="shared" si="23"/>
        <v>84</v>
      </c>
      <c r="N68" s="3">
        <f t="shared" si="13"/>
        <v>6.3124391798749971E-2</v>
      </c>
      <c r="O68" s="3">
        <f t="shared" si="0"/>
        <v>6.19637112161944E-2</v>
      </c>
      <c r="P68" s="4">
        <f t="shared" si="1"/>
        <v>6.2722263743486675E-2</v>
      </c>
      <c r="Q68" s="41"/>
      <c r="R68" s="57">
        <f t="shared" si="10"/>
        <v>14.718760624293898</v>
      </c>
      <c r="S68" s="57">
        <f t="shared" si="11"/>
        <v>15.318638460666985</v>
      </c>
      <c r="T68" s="57">
        <f t="shared" si="12"/>
        <v>14.918719903084927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59">
        <v>702.48</v>
      </c>
      <c r="E69" s="66">
        <v>601.27198734989179</v>
      </c>
      <c r="F69" s="60">
        <v>473.00000000000011</v>
      </c>
      <c r="G69" s="61">
        <f t="shared" si="4"/>
        <v>1074.2719873498918</v>
      </c>
      <c r="H69" s="66">
        <v>38</v>
      </c>
      <c r="I69" s="60">
        <v>0</v>
      </c>
      <c r="J69" s="61">
        <f t="shared" si="22"/>
        <v>38</v>
      </c>
      <c r="K69" s="66">
        <v>66</v>
      </c>
      <c r="L69" s="60">
        <v>40</v>
      </c>
      <c r="M69" s="61">
        <f t="shared" si="23"/>
        <v>106</v>
      </c>
      <c r="N69" s="6">
        <f t="shared" si="13"/>
        <v>2.446581979776578E-2</v>
      </c>
      <c r="O69" s="6">
        <f t="shared" si="0"/>
        <v>4.7681451612903235E-2</v>
      </c>
      <c r="P69" s="7">
        <f t="shared" si="1"/>
        <v>3.1141929132360035E-2</v>
      </c>
      <c r="Q69" s="41"/>
      <c r="R69" s="57">
        <f t="shared" si="10"/>
        <v>5.7814614168258824</v>
      </c>
      <c r="S69" s="57">
        <f t="shared" si="11"/>
        <v>11.825000000000003</v>
      </c>
      <c r="T69" s="57">
        <f t="shared" si="12"/>
        <v>7.4602221343742485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65">
        <v>1976</v>
      </c>
      <c r="F70" s="63">
        <v>5129.5235813860691</v>
      </c>
      <c r="G70" s="64">
        <f t="shared" si="4"/>
        <v>7105.5235813860691</v>
      </c>
      <c r="H70" s="65">
        <v>140</v>
      </c>
      <c r="I70" s="63">
        <v>240</v>
      </c>
      <c r="J70" s="64">
        <f t="shared" si="22"/>
        <v>380</v>
      </c>
      <c r="K70" s="65">
        <v>0</v>
      </c>
      <c r="L70" s="63">
        <v>0</v>
      </c>
      <c r="M70" s="64">
        <f t="shared" si="23"/>
        <v>0</v>
      </c>
      <c r="N70" s="15">
        <f t="shared" si="13"/>
        <v>6.5343915343915343E-2</v>
      </c>
      <c r="O70" s="15">
        <f t="shared" si="0"/>
        <v>9.8949143159453495E-2</v>
      </c>
      <c r="P70" s="16">
        <f t="shared" si="1"/>
        <v>8.6568269753728916E-2</v>
      </c>
      <c r="Q70" s="41"/>
      <c r="R70" s="57">
        <f t="shared" si="10"/>
        <v>14.114285714285714</v>
      </c>
      <c r="S70" s="57">
        <f t="shared" si="11"/>
        <v>21.373014922441953</v>
      </c>
      <c r="T70" s="57">
        <f t="shared" si="12"/>
        <v>18.698746266805443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4">
        <v>2802.2598993667298</v>
      </c>
      <c r="F71" s="55">
        <v>7519.5968111618513</v>
      </c>
      <c r="G71" s="56">
        <f t="shared" ref="G71:G84" si="24">+E71+F71</f>
        <v>10321.85671052858</v>
      </c>
      <c r="H71" s="54">
        <v>140</v>
      </c>
      <c r="I71" s="55">
        <v>240</v>
      </c>
      <c r="J71" s="56">
        <f t="shared" si="22"/>
        <v>380</v>
      </c>
      <c r="K71" s="54">
        <v>0</v>
      </c>
      <c r="L71" s="55">
        <v>0</v>
      </c>
      <c r="M71" s="56">
        <f t="shared" si="23"/>
        <v>0</v>
      </c>
      <c r="N71" s="3">
        <f t="shared" si="13"/>
        <v>9.2667324714508253E-2</v>
      </c>
      <c r="O71" s="3">
        <f t="shared" si="0"/>
        <v>0.14505395083259745</v>
      </c>
      <c r="P71" s="4">
        <f t="shared" si="1"/>
        <v>0.12575361489435405</v>
      </c>
      <c r="Q71" s="41"/>
      <c r="R71" s="57">
        <f t="shared" ref="R71:R86" si="25">+E71/(H71+K71)</f>
        <v>20.016142138333784</v>
      </c>
      <c r="S71" s="57">
        <f t="shared" ref="S71:S86" si="26">+F71/(I71+L71)</f>
        <v>31.331653379841047</v>
      </c>
      <c r="T71" s="57">
        <f t="shared" ref="T71:T86" si="27">+G71/(J71+M71)</f>
        <v>27.162780817180472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4">
        <v>5391.9772229932214</v>
      </c>
      <c r="F72" s="55">
        <v>11128.567508593014</v>
      </c>
      <c r="G72" s="56">
        <f t="shared" si="24"/>
        <v>16520.544731586237</v>
      </c>
      <c r="H72" s="54">
        <v>140</v>
      </c>
      <c r="I72" s="55">
        <v>240</v>
      </c>
      <c r="J72" s="56">
        <f t="shared" si="22"/>
        <v>380</v>
      </c>
      <c r="K72" s="54">
        <v>0</v>
      </c>
      <c r="L72" s="55">
        <v>0</v>
      </c>
      <c r="M72" s="56">
        <f t="shared" si="23"/>
        <v>0</v>
      </c>
      <c r="N72" s="3">
        <f t="shared" si="13"/>
        <v>0.17830612509898219</v>
      </c>
      <c r="O72" s="3">
        <f t="shared" si="0"/>
        <v>0.21467144113798253</v>
      </c>
      <c r="P72" s="4">
        <f t="shared" si="1"/>
        <v>0.20127369312361398</v>
      </c>
      <c r="Q72" s="41"/>
      <c r="R72" s="57">
        <f t="shared" si="25"/>
        <v>38.514123021380151</v>
      </c>
      <c r="S72" s="57">
        <f t="shared" si="26"/>
        <v>46.369031285804226</v>
      </c>
      <c r="T72" s="57">
        <f t="shared" si="27"/>
        <v>43.475117714700623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4">
        <v>6182.9756692986966</v>
      </c>
      <c r="F73" s="55">
        <v>12689.387210126262</v>
      </c>
      <c r="G73" s="56">
        <f t="shared" si="24"/>
        <v>18872.36287942496</v>
      </c>
      <c r="H73" s="54">
        <v>140</v>
      </c>
      <c r="I73" s="55">
        <v>226</v>
      </c>
      <c r="J73" s="56">
        <f t="shared" si="22"/>
        <v>366</v>
      </c>
      <c r="K73" s="54">
        <v>0</v>
      </c>
      <c r="L73" s="55">
        <v>0</v>
      </c>
      <c r="M73" s="56">
        <f t="shared" si="23"/>
        <v>0</v>
      </c>
      <c r="N73" s="3">
        <f t="shared" ref="N73" si="28">+E73/(H73*216+K73*248)</f>
        <v>0.2044634811276024</v>
      </c>
      <c r="O73" s="3">
        <f t="shared" ref="O73" si="29">+F73/(I73*216+L73*248)</f>
        <v>0.25994319915860092</v>
      </c>
      <c r="P73" s="4">
        <f t="shared" ref="P73" si="30">+G73/(J73*216+M73*248)</f>
        <v>0.23872144909209878</v>
      </c>
      <c r="Q73" s="41"/>
      <c r="R73" s="57">
        <f t="shared" si="25"/>
        <v>44.164111923562118</v>
      </c>
      <c r="S73" s="57">
        <f t="shared" si="26"/>
        <v>56.147731018257801</v>
      </c>
      <c r="T73" s="57">
        <f t="shared" si="27"/>
        <v>51.563833003893336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4">
        <v>6711.4434424383144</v>
      </c>
      <c r="F74" s="55">
        <v>14438.311319843677</v>
      </c>
      <c r="G74" s="56">
        <f t="shared" si="24"/>
        <v>21149.754762281991</v>
      </c>
      <c r="H74" s="54">
        <v>140</v>
      </c>
      <c r="I74" s="55">
        <v>200</v>
      </c>
      <c r="J74" s="56">
        <f t="shared" si="22"/>
        <v>340</v>
      </c>
      <c r="K74" s="54">
        <v>0</v>
      </c>
      <c r="L74" s="55">
        <v>0</v>
      </c>
      <c r="M74" s="56">
        <f t="shared" si="23"/>
        <v>0</v>
      </c>
      <c r="N74" s="3">
        <f t="shared" si="13"/>
        <v>0.22193926727639929</v>
      </c>
      <c r="O74" s="3">
        <f t="shared" si="0"/>
        <v>0.33422016944082583</v>
      </c>
      <c r="P74" s="4">
        <f t="shared" si="1"/>
        <v>0.2879868567848855</v>
      </c>
      <c r="Q74" s="41"/>
      <c r="R74" s="57">
        <f t="shared" si="25"/>
        <v>47.938881731702246</v>
      </c>
      <c r="S74" s="57">
        <f t="shared" si="26"/>
        <v>72.191556599218387</v>
      </c>
      <c r="T74" s="57">
        <f t="shared" si="27"/>
        <v>62.205161065535265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4">
        <v>7302.9934194266507</v>
      </c>
      <c r="F75" s="55">
        <v>15097.846670173891</v>
      </c>
      <c r="G75" s="56">
        <f t="shared" si="24"/>
        <v>22400.840089600541</v>
      </c>
      <c r="H75" s="54">
        <v>148</v>
      </c>
      <c r="I75" s="55">
        <v>200</v>
      </c>
      <c r="J75" s="56">
        <f t="shared" si="22"/>
        <v>348</v>
      </c>
      <c r="K75" s="54">
        <v>0</v>
      </c>
      <c r="L75" s="55">
        <v>0</v>
      </c>
      <c r="M75" s="56">
        <f t="shared" si="23"/>
        <v>0</v>
      </c>
      <c r="N75" s="3">
        <f t="shared" si="13"/>
        <v>0.22844699134843127</v>
      </c>
      <c r="O75" s="3">
        <f t="shared" si="0"/>
        <v>0.34948719143921042</v>
      </c>
      <c r="P75" s="4">
        <f t="shared" si="1"/>
        <v>0.29801032473393652</v>
      </c>
      <c r="Q75" s="41"/>
      <c r="R75" s="57">
        <f t="shared" si="25"/>
        <v>49.344550131261151</v>
      </c>
      <c r="S75" s="57">
        <f t="shared" si="26"/>
        <v>75.489233350869455</v>
      </c>
      <c r="T75" s="57">
        <f t="shared" si="27"/>
        <v>64.370230142530289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4">
        <v>9997.8569521044355</v>
      </c>
      <c r="F76" s="55">
        <v>17116.472146506127</v>
      </c>
      <c r="G76" s="56">
        <f t="shared" si="24"/>
        <v>27114.329098610564</v>
      </c>
      <c r="H76" s="54">
        <v>179</v>
      </c>
      <c r="I76" s="55">
        <v>217</v>
      </c>
      <c r="J76" s="56">
        <f t="shared" si="22"/>
        <v>396</v>
      </c>
      <c r="K76" s="54">
        <v>0</v>
      </c>
      <c r="L76" s="55">
        <v>0</v>
      </c>
      <c r="M76" s="56">
        <f t="shared" si="23"/>
        <v>0</v>
      </c>
      <c r="N76" s="3">
        <f t="shared" si="13"/>
        <v>0.25858309931989537</v>
      </c>
      <c r="O76" s="3">
        <f t="shared" si="0"/>
        <v>0.36517477697785727</v>
      </c>
      <c r="P76" s="4">
        <f t="shared" si="1"/>
        <v>0.31699318530923309</v>
      </c>
      <c r="Q76" s="41"/>
      <c r="R76" s="57">
        <f t="shared" si="25"/>
        <v>55.853949453097407</v>
      </c>
      <c r="S76" s="57">
        <f t="shared" si="26"/>
        <v>78.877751827217168</v>
      </c>
      <c r="T76" s="57">
        <f t="shared" si="27"/>
        <v>68.470528026794355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4">
        <v>11730.870709404724</v>
      </c>
      <c r="F77" s="55">
        <v>17888.16722357925</v>
      </c>
      <c r="G77" s="56">
        <f t="shared" si="24"/>
        <v>29619.037932983974</v>
      </c>
      <c r="H77" s="54">
        <v>179</v>
      </c>
      <c r="I77" s="55">
        <v>220</v>
      </c>
      <c r="J77" s="56">
        <f t="shared" si="22"/>
        <v>399</v>
      </c>
      <c r="K77" s="54">
        <v>0</v>
      </c>
      <c r="L77" s="55">
        <v>0</v>
      </c>
      <c r="M77" s="56">
        <f t="shared" si="23"/>
        <v>0</v>
      </c>
      <c r="N77" s="3">
        <f t="shared" si="13"/>
        <v>0.30340551183024839</v>
      </c>
      <c r="O77" s="3">
        <f t="shared" si="0"/>
        <v>0.3764344954456913</v>
      </c>
      <c r="P77" s="4">
        <f t="shared" si="1"/>
        <v>0.34367211933751013</v>
      </c>
      <c r="Q77" s="41"/>
      <c r="R77" s="57">
        <f t="shared" si="25"/>
        <v>65.535590555333656</v>
      </c>
      <c r="S77" s="57">
        <f t="shared" si="26"/>
        <v>81.30985101626932</v>
      </c>
      <c r="T77" s="57">
        <f t="shared" si="27"/>
        <v>74.233177776902195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4">
        <v>12427.412986304962</v>
      </c>
      <c r="F78" s="55">
        <v>14955.389281492737</v>
      </c>
      <c r="G78" s="56">
        <f t="shared" si="24"/>
        <v>27382.802267797699</v>
      </c>
      <c r="H78" s="54">
        <v>160</v>
      </c>
      <c r="I78" s="55">
        <v>220</v>
      </c>
      <c r="J78" s="56">
        <f t="shared" si="22"/>
        <v>380</v>
      </c>
      <c r="K78" s="54">
        <v>0</v>
      </c>
      <c r="L78" s="55">
        <v>0</v>
      </c>
      <c r="M78" s="56">
        <f t="shared" si="23"/>
        <v>0</v>
      </c>
      <c r="N78" s="3">
        <f t="shared" si="13"/>
        <v>0.35958949613150931</v>
      </c>
      <c r="O78" s="3">
        <f t="shared" si="0"/>
        <v>0.31471778791020066</v>
      </c>
      <c r="P78" s="4">
        <f t="shared" si="1"/>
        <v>0.33361113874022535</v>
      </c>
      <c r="Q78" s="41"/>
      <c r="R78" s="57">
        <f t="shared" si="25"/>
        <v>77.671331164406013</v>
      </c>
      <c r="S78" s="57">
        <f t="shared" si="26"/>
        <v>67.979042188603344</v>
      </c>
      <c r="T78" s="57">
        <f t="shared" si="27"/>
        <v>72.060005967888685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4">
        <v>11731.203870873389</v>
      </c>
      <c r="F79" s="55">
        <v>14513.614970665543</v>
      </c>
      <c r="G79" s="56">
        <f t="shared" si="24"/>
        <v>26244.81884153893</v>
      </c>
      <c r="H79" s="54">
        <v>160</v>
      </c>
      <c r="I79" s="55">
        <v>186</v>
      </c>
      <c r="J79" s="56">
        <f t="shared" si="22"/>
        <v>346</v>
      </c>
      <c r="K79" s="54">
        <v>0</v>
      </c>
      <c r="L79" s="55">
        <v>0</v>
      </c>
      <c r="M79" s="56">
        <f t="shared" si="23"/>
        <v>0</v>
      </c>
      <c r="N79" s="3">
        <f t="shared" si="13"/>
        <v>0.33944455644888277</v>
      </c>
      <c r="O79" s="3">
        <f t="shared" si="0"/>
        <v>0.36125087043671705</v>
      </c>
      <c r="P79" s="4">
        <f t="shared" si="1"/>
        <v>0.3511670258180653</v>
      </c>
      <c r="Q79" s="41"/>
      <c r="R79" s="57">
        <f t="shared" si="25"/>
        <v>73.320024192958684</v>
      </c>
      <c r="S79" s="57">
        <f t="shared" si="26"/>
        <v>78.030188014330875</v>
      </c>
      <c r="T79" s="57">
        <f t="shared" si="27"/>
        <v>75.852077576702115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4">
        <v>9360.5829019057855</v>
      </c>
      <c r="F80" s="55">
        <v>12280.665345556587</v>
      </c>
      <c r="G80" s="56">
        <f t="shared" si="24"/>
        <v>21641.248247462372</v>
      </c>
      <c r="H80" s="54">
        <v>160</v>
      </c>
      <c r="I80" s="55">
        <v>180</v>
      </c>
      <c r="J80" s="56">
        <f t="shared" si="22"/>
        <v>340</v>
      </c>
      <c r="K80" s="54">
        <v>0</v>
      </c>
      <c r="L80" s="55">
        <v>0</v>
      </c>
      <c r="M80" s="56">
        <f t="shared" si="23"/>
        <v>0</v>
      </c>
      <c r="N80" s="3">
        <f t="shared" si="13"/>
        <v>0.27085019970792201</v>
      </c>
      <c r="O80" s="3">
        <f t="shared" si="0"/>
        <v>0.31586073419641425</v>
      </c>
      <c r="P80" s="4">
        <f t="shared" si="1"/>
        <v>0.29467930620182969</v>
      </c>
      <c r="Q80" s="41"/>
      <c r="R80" s="57">
        <f t="shared" si="25"/>
        <v>58.503643136911158</v>
      </c>
      <c r="S80" s="57">
        <f t="shared" si="26"/>
        <v>68.225918586425479</v>
      </c>
      <c r="T80" s="57">
        <f t="shared" si="27"/>
        <v>63.650730139595211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4">
        <v>7892.5161075180513</v>
      </c>
      <c r="F81" s="55">
        <v>11286.74465925551</v>
      </c>
      <c r="G81" s="56">
        <f t="shared" si="24"/>
        <v>19179.260766773561</v>
      </c>
      <c r="H81" s="54">
        <v>160</v>
      </c>
      <c r="I81" s="55">
        <v>180</v>
      </c>
      <c r="J81" s="56">
        <f t="shared" si="22"/>
        <v>340</v>
      </c>
      <c r="K81" s="54">
        <v>0</v>
      </c>
      <c r="L81" s="55">
        <v>0</v>
      </c>
      <c r="M81" s="56">
        <f t="shared" si="23"/>
        <v>0</v>
      </c>
      <c r="N81" s="3">
        <f t="shared" si="13"/>
        <v>0.22837141514809176</v>
      </c>
      <c r="O81" s="3">
        <f t="shared" ref="O81:O86" si="31">+F81/(I81*216+L81*248)</f>
        <v>0.29029693053640715</v>
      </c>
      <c r="P81" s="4">
        <f t="shared" ref="P81:P86" si="32">+G81/(J81*216+M81*248)</f>
        <v>0.2611555115301411</v>
      </c>
      <c r="Q81" s="41"/>
      <c r="R81" s="57">
        <f t="shared" si="25"/>
        <v>49.328225671987823</v>
      </c>
      <c r="S81" s="57">
        <f t="shared" si="26"/>
        <v>62.704136995863941</v>
      </c>
      <c r="T81" s="57">
        <f t="shared" si="27"/>
        <v>56.409590490510475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4">
        <v>6865.6394638855154</v>
      </c>
      <c r="F82" s="55">
        <v>10777.25954414079</v>
      </c>
      <c r="G82" s="56">
        <f t="shared" si="24"/>
        <v>17642.899008026307</v>
      </c>
      <c r="H82" s="54">
        <v>162</v>
      </c>
      <c r="I82" s="55">
        <v>180</v>
      </c>
      <c r="J82" s="56">
        <f t="shared" si="22"/>
        <v>342</v>
      </c>
      <c r="K82" s="54">
        <v>0</v>
      </c>
      <c r="L82" s="55">
        <v>0</v>
      </c>
      <c r="M82" s="56">
        <f t="shared" si="23"/>
        <v>0</v>
      </c>
      <c r="N82" s="3">
        <f t="shared" ref="N82:N86" si="33">+E82/(H82*216+K82*248)</f>
        <v>0.19620597461949918</v>
      </c>
      <c r="O82" s="3">
        <f t="shared" si="31"/>
        <v>0.27719288950979398</v>
      </c>
      <c r="P82" s="4">
        <f t="shared" si="32"/>
        <v>0.23883066666702277</v>
      </c>
      <c r="Q82" s="41"/>
      <c r="R82" s="57">
        <f t="shared" si="25"/>
        <v>42.380490517811822</v>
      </c>
      <c r="S82" s="57">
        <f t="shared" si="26"/>
        <v>59.873664134115501</v>
      </c>
      <c r="T82" s="57">
        <f t="shared" si="27"/>
        <v>51.587424000076922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4">
        <v>5331.6698205854882</v>
      </c>
      <c r="F83" s="55">
        <v>7612.497664841143</v>
      </c>
      <c r="G83" s="56">
        <f t="shared" si="24"/>
        <v>12944.167485426631</v>
      </c>
      <c r="H83" s="54">
        <v>200</v>
      </c>
      <c r="I83" s="55">
        <v>180</v>
      </c>
      <c r="J83" s="56">
        <f t="shared" si="22"/>
        <v>380</v>
      </c>
      <c r="K83" s="54">
        <v>0</v>
      </c>
      <c r="L83" s="55">
        <v>0</v>
      </c>
      <c r="M83" s="56">
        <f t="shared" si="23"/>
        <v>0</v>
      </c>
      <c r="N83" s="3">
        <f t="shared" si="33"/>
        <v>0.12341828288392334</v>
      </c>
      <c r="O83" s="3">
        <f t="shared" si="31"/>
        <v>0.19579469302574956</v>
      </c>
      <c r="P83" s="4">
        <f t="shared" si="32"/>
        <v>0.15770184558268313</v>
      </c>
      <c r="Q83" s="41"/>
      <c r="R83" s="57">
        <f t="shared" si="25"/>
        <v>26.658349102927442</v>
      </c>
      <c r="S83" s="57">
        <f t="shared" si="26"/>
        <v>42.291653693561905</v>
      </c>
      <c r="T83" s="57">
        <f t="shared" si="27"/>
        <v>34.063598645859557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9">
        <v>351.77</v>
      </c>
      <c r="E84" s="66">
        <v>3119.6162818263733</v>
      </c>
      <c r="F84" s="60">
        <v>3813.9999999999995</v>
      </c>
      <c r="G84" s="61">
        <f t="shared" si="24"/>
        <v>6933.6162818263729</v>
      </c>
      <c r="H84" s="66">
        <v>188</v>
      </c>
      <c r="I84" s="60">
        <v>176</v>
      </c>
      <c r="J84" s="61">
        <f t="shared" si="22"/>
        <v>364</v>
      </c>
      <c r="K84" s="66">
        <v>0</v>
      </c>
      <c r="L84" s="60">
        <v>0</v>
      </c>
      <c r="M84" s="61">
        <f t="shared" si="23"/>
        <v>0</v>
      </c>
      <c r="N84" s="6">
        <f t="shared" si="33"/>
        <v>7.6822701975629765E-2</v>
      </c>
      <c r="O84" s="6">
        <f t="shared" si="31"/>
        <v>0.10032617845117844</v>
      </c>
      <c r="P84" s="7">
        <f t="shared" si="32"/>
        <v>8.8187020271499453E-2</v>
      </c>
      <c r="Q84" s="41"/>
      <c r="R84" s="57">
        <f t="shared" si="25"/>
        <v>16.59370362673603</v>
      </c>
      <c r="S84" s="57">
        <f t="shared" si="26"/>
        <v>21.670454545454543</v>
      </c>
      <c r="T84" s="57">
        <f t="shared" si="27"/>
        <v>19.048396378643883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70">
        <v>654.10190031825744</v>
      </c>
      <c r="F85" s="63">
        <v>2111.2837094056226</v>
      </c>
      <c r="G85" s="64">
        <f t="shared" ref="G85:G86" si="34">+E85+F85</f>
        <v>2765.38560972388</v>
      </c>
      <c r="H85" s="70">
        <v>96</v>
      </c>
      <c r="I85" s="63">
        <v>58</v>
      </c>
      <c r="J85" s="64">
        <f t="shared" ref="J85:J86" si="35">+H85+I85</f>
        <v>154</v>
      </c>
      <c r="K85" s="70">
        <v>0</v>
      </c>
      <c r="L85" s="63">
        <v>0</v>
      </c>
      <c r="M85" s="64">
        <f t="shared" ref="M85:M86" si="36">+K85+L85</f>
        <v>0</v>
      </c>
      <c r="N85" s="3">
        <f t="shared" si="33"/>
        <v>3.1544266026150534E-2</v>
      </c>
      <c r="O85" s="3">
        <f t="shared" si="31"/>
        <v>0.16852520030376936</v>
      </c>
      <c r="P85" s="4">
        <f t="shared" si="32"/>
        <v>8.313448802681217E-2</v>
      </c>
      <c r="Q85" s="41"/>
      <c r="R85" s="57">
        <f t="shared" si="25"/>
        <v>6.8135614616485149</v>
      </c>
      <c r="S85" s="57">
        <f t="shared" si="26"/>
        <v>36.401443265614184</v>
      </c>
      <c r="T85" s="57">
        <f t="shared" si="27"/>
        <v>17.957049413791427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71">
        <v>565.68335542220575</v>
      </c>
      <c r="F86" s="60">
        <v>2029</v>
      </c>
      <c r="G86" s="61">
        <f t="shared" si="34"/>
        <v>2594.6833554222058</v>
      </c>
      <c r="H86" s="71">
        <v>98</v>
      </c>
      <c r="I86" s="60">
        <v>58</v>
      </c>
      <c r="J86" s="61">
        <f t="shared" si="35"/>
        <v>156</v>
      </c>
      <c r="K86" s="71">
        <v>0</v>
      </c>
      <c r="L86" s="60">
        <v>0</v>
      </c>
      <c r="M86" s="61">
        <f t="shared" si="36"/>
        <v>0</v>
      </c>
      <c r="N86" s="6">
        <f t="shared" si="33"/>
        <v>2.6723514522968905E-2</v>
      </c>
      <c r="O86" s="6">
        <f t="shared" si="31"/>
        <v>0.16195721583652617</v>
      </c>
      <c r="P86" s="7">
        <f t="shared" si="32"/>
        <v>7.700271116518892E-2</v>
      </c>
      <c r="Q86" s="41"/>
      <c r="R86" s="57">
        <f t="shared" si="25"/>
        <v>5.7722791369612834</v>
      </c>
      <c r="S86" s="57">
        <f t="shared" si="26"/>
        <v>34.982758620689658</v>
      </c>
      <c r="T86" s="57">
        <f t="shared" si="27"/>
        <v>16.632585611680806</v>
      </c>
    </row>
    <row r="87" spans="2:20" ht="18.75" x14ac:dyDescent="0.3">
      <c r="B87" s="68" t="s">
        <v>104</v>
      </c>
      <c r="Q87" s="41"/>
    </row>
    <row r="88" spans="2:20" x14ac:dyDescent="0.25">
      <c r="B88" s="69"/>
    </row>
    <row r="90" spans="2:20" x14ac:dyDescent="0.25">
      <c r="C90" t="s">
        <v>110</v>
      </c>
      <c r="D90" s="1">
        <f>(SUMPRODUCT((G5:G86)*(D5:D86)))/1000</f>
        <v>669097.52892229904</v>
      </c>
    </row>
    <row r="91" spans="2:20" x14ac:dyDescent="0.25">
      <c r="C91" t="s">
        <v>112</v>
      </c>
      <c r="D91" s="77">
        <f>SUMPRODUCT(((((J5:J86)*216)+((M5:M86)*248))*((D5:D86))/1000))</f>
        <v>4848298.6986399991</v>
      </c>
    </row>
    <row r="92" spans="2:20" x14ac:dyDescent="0.25">
      <c r="C92" t="s">
        <v>111</v>
      </c>
      <c r="D92" s="39">
        <f>+D90/D91</f>
        <v>0.13800666388603247</v>
      </c>
    </row>
    <row r="93" spans="2:20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9" zoomScale="84" zoomScaleNormal="84" workbookViewId="0">
      <selection activeCell="P2" sqref="P2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8" t="s">
        <v>84</v>
      </c>
      <c r="I2" s="119"/>
      <c r="J2" s="119"/>
      <c r="K2" s="119"/>
      <c r="L2" s="119"/>
      <c r="M2" s="119"/>
      <c r="N2" s="119"/>
      <c r="O2" s="120"/>
      <c r="P2" s="102">
        <v>0.13643813052247639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2" t="s">
        <v>2</v>
      </c>
      <c r="H4" s="25" t="s">
        <v>5</v>
      </c>
      <c r="I4" s="26" t="s">
        <v>6</v>
      </c>
      <c r="J4" s="72" t="s">
        <v>2</v>
      </c>
      <c r="K4" s="25" t="s">
        <v>5</v>
      </c>
      <c r="L4" s="26" t="s">
        <v>6</v>
      </c>
      <c r="M4" s="72" t="s">
        <v>2</v>
      </c>
      <c r="N4" s="25" t="s">
        <v>5</v>
      </c>
      <c r="O4" s="26" t="s">
        <v>6</v>
      </c>
      <c r="P4" s="72" t="s">
        <v>2</v>
      </c>
      <c r="R4" s="25" t="s">
        <v>5</v>
      </c>
      <c r="S4" s="26" t="s">
        <v>6</v>
      </c>
      <c r="T4" s="72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100.00000000000001</v>
      </c>
      <c r="F5" s="55">
        <v>290.19188804764548</v>
      </c>
      <c r="G5" s="56">
        <f>+E5+F5</f>
        <v>390.19188804764548</v>
      </c>
      <c r="H5" s="55">
        <v>40</v>
      </c>
      <c r="I5" s="55">
        <v>75</v>
      </c>
      <c r="J5" s="56">
        <f>+H5+I5</f>
        <v>115</v>
      </c>
      <c r="K5" s="55">
        <v>0</v>
      </c>
      <c r="L5" s="55">
        <v>0</v>
      </c>
      <c r="M5" s="56">
        <f>+K5+L5</f>
        <v>0</v>
      </c>
      <c r="N5" s="32">
        <f>+E5/(H5*216+K5*248)</f>
        <v>1.1574074074074075E-2</v>
      </c>
      <c r="O5" s="32">
        <f t="shared" ref="O5:O80" si="0">+F5/(I5*216+L5*248)</f>
        <v>1.791307950911392E-2</v>
      </c>
      <c r="P5" s="33">
        <f t="shared" ref="P5:P80" si="1">+G5/(J5*216+M5*248)</f>
        <v>1.5708208053447886E-2</v>
      </c>
      <c r="Q5" s="41"/>
      <c r="R5" s="57">
        <f>+E5/(H5+K5)</f>
        <v>2.5000000000000004</v>
      </c>
      <c r="S5" s="57">
        <f t="shared" ref="S5" si="2">+F5/(I5+L5)</f>
        <v>3.8692251739686063</v>
      </c>
      <c r="T5" s="57">
        <f t="shared" ref="T5" si="3">+G5/(J5+M5)</f>
        <v>3.3929729395447432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141.60764183301026</v>
      </c>
      <c r="F6" s="55">
        <v>595.76576270039959</v>
      </c>
      <c r="G6" s="56">
        <f t="shared" ref="G6:G70" si="4">+E6+F6</f>
        <v>737.37340453340983</v>
      </c>
      <c r="H6" s="55">
        <v>41</v>
      </c>
      <c r="I6" s="55">
        <v>66</v>
      </c>
      <c r="J6" s="56">
        <f t="shared" ref="J6:J59" si="5">+H6+I6</f>
        <v>107</v>
      </c>
      <c r="K6" s="55">
        <v>0</v>
      </c>
      <c r="L6" s="55">
        <v>0</v>
      </c>
      <c r="M6" s="56">
        <f t="shared" ref="M6:M59" si="6">+K6+L6</f>
        <v>0</v>
      </c>
      <c r="N6" s="32">
        <f t="shared" ref="N6:N16" si="7">+E6/(H6*216+K6*248)</f>
        <v>1.5990022790538648E-2</v>
      </c>
      <c r="O6" s="32">
        <f t="shared" ref="O6:O16" si="8">+F6/(I6*216+L6*248)</f>
        <v>4.1790527686616133E-2</v>
      </c>
      <c r="P6" s="33">
        <f t="shared" ref="P6:P16" si="9">+G6/(J6*216+M6*248)</f>
        <v>3.1904352913352793E-2</v>
      </c>
      <c r="Q6" s="41"/>
      <c r="R6" s="57">
        <f t="shared" ref="R6:R70" si="10">+E6/(H6+K6)</f>
        <v>3.4538449227563479</v>
      </c>
      <c r="S6" s="57">
        <f t="shared" ref="S6:S70" si="11">+F6/(I6+L6)</f>
        <v>9.0267539803090848</v>
      </c>
      <c r="T6" s="57">
        <f t="shared" ref="T6:T70" si="12">+G6/(J6+M6)</f>
        <v>6.8913402292842036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203.79184338207907</v>
      </c>
      <c r="F7" s="55">
        <v>812.24812805269619</v>
      </c>
      <c r="G7" s="56">
        <f t="shared" si="4"/>
        <v>1016.0399714347752</v>
      </c>
      <c r="H7" s="55">
        <v>41</v>
      </c>
      <c r="I7" s="55">
        <v>61</v>
      </c>
      <c r="J7" s="56">
        <f t="shared" si="5"/>
        <v>102</v>
      </c>
      <c r="K7" s="55">
        <v>0</v>
      </c>
      <c r="L7" s="55">
        <v>0</v>
      </c>
      <c r="M7" s="56">
        <f t="shared" si="6"/>
        <v>0</v>
      </c>
      <c r="N7" s="32">
        <f t="shared" si="7"/>
        <v>2.301172576581742E-2</v>
      </c>
      <c r="O7" s="32">
        <f t="shared" si="8"/>
        <v>6.1646032790884653E-2</v>
      </c>
      <c r="P7" s="33">
        <f t="shared" si="9"/>
        <v>4.6116556437671354E-2</v>
      </c>
      <c r="Q7" s="41"/>
      <c r="R7" s="57">
        <f t="shared" si="10"/>
        <v>4.9705327654165625</v>
      </c>
      <c r="S7" s="57">
        <f t="shared" si="11"/>
        <v>13.315543082831086</v>
      </c>
      <c r="T7" s="57">
        <f t="shared" si="12"/>
        <v>9.961176190537012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232.67860385887332</v>
      </c>
      <c r="F8" s="55">
        <v>957.28572609511195</v>
      </c>
      <c r="G8" s="56">
        <f t="shared" si="4"/>
        <v>1189.9643299539853</v>
      </c>
      <c r="H8" s="55">
        <v>60</v>
      </c>
      <c r="I8" s="55">
        <v>61</v>
      </c>
      <c r="J8" s="56">
        <f t="shared" si="5"/>
        <v>121</v>
      </c>
      <c r="K8" s="55">
        <v>0</v>
      </c>
      <c r="L8" s="55">
        <v>0</v>
      </c>
      <c r="M8" s="56">
        <f t="shared" si="6"/>
        <v>0</v>
      </c>
      <c r="N8" s="32">
        <f t="shared" si="7"/>
        <v>1.7953595976764915E-2</v>
      </c>
      <c r="O8" s="32">
        <f t="shared" si="8"/>
        <v>7.2653743631990883E-2</v>
      </c>
      <c r="P8" s="33">
        <f t="shared" si="9"/>
        <v>4.5529703472374707E-2</v>
      </c>
      <c r="Q8" s="41"/>
      <c r="R8" s="57">
        <f t="shared" si="10"/>
        <v>3.8779767309812221</v>
      </c>
      <c r="S8" s="57">
        <f t="shared" si="11"/>
        <v>15.693208624510032</v>
      </c>
      <c r="T8" s="57">
        <f t="shared" si="12"/>
        <v>9.8344159500329358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300.20987385997654</v>
      </c>
      <c r="F9" s="55">
        <v>1251.0303452807109</v>
      </c>
      <c r="G9" s="56">
        <f t="shared" si="4"/>
        <v>1551.2402191406875</v>
      </c>
      <c r="H9" s="55">
        <v>60</v>
      </c>
      <c r="I9" s="55">
        <v>61</v>
      </c>
      <c r="J9" s="56">
        <f t="shared" si="5"/>
        <v>121</v>
      </c>
      <c r="K9" s="55">
        <v>0</v>
      </c>
      <c r="L9" s="55">
        <v>0</v>
      </c>
      <c r="M9" s="56">
        <f t="shared" si="6"/>
        <v>0</v>
      </c>
      <c r="N9" s="32">
        <f t="shared" si="7"/>
        <v>2.316434211882535E-2</v>
      </c>
      <c r="O9" s="32">
        <f t="shared" si="8"/>
        <v>9.494765826356337E-2</v>
      </c>
      <c r="P9" s="33">
        <f t="shared" si="9"/>
        <v>5.935262546451972E-2</v>
      </c>
      <c r="Q9" s="41"/>
      <c r="R9" s="57">
        <f t="shared" si="10"/>
        <v>5.0034978976662758</v>
      </c>
      <c r="S9" s="57">
        <f t="shared" si="11"/>
        <v>20.508694184929688</v>
      </c>
      <c r="T9" s="57">
        <f t="shared" si="12"/>
        <v>12.82016710033626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312.93029481014287</v>
      </c>
      <c r="F10" s="55">
        <v>1488.217590555123</v>
      </c>
      <c r="G10" s="56">
        <f t="shared" si="4"/>
        <v>1801.1478853652659</v>
      </c>
      <c r="H10" s="55">
        <v>60</v>
      </c>
      <c r="I10" s="55">
        <v>61</v>
      </c>
      <c r="J10" s="56">
        <f t="shared" si="5"/>
        <v>121</v>
      </c>
      <c r="K10" s="55">
        <v>0</v>
      </c>
      <c r="L10" s="55">
        <v>0</v>
      </c>
      <c r="M10" s="56">
        <f t="shared" si="6"/>
        <v>0</v>
      </c>
      <c r="N10" s="32">
        <f t="shared" si="7"/>
        <v>2.4145856081029541E-2</v>
      </c>
      <c r="O10" s="32">
        <f t="shared" si="8"/>
        <v>0.11294911889459039</v>
      </c>
      <c r="P10" s="33">
        <f t="shared" si="9"/>
        <v>6.891444311927096E-2</v>
      </c>
      <c r="Q10" s="41"/>
      <c r="R10" s="57">
        <f t="shared" si="10"/>
        <v>5.2155049135023814</v>
      </c>
      <c r="S10" s="57">
        <f t="shared" si="11"/>
        <v>24.397009681231523</v>
      </c>
      <c r="T10" s="57">
        <f t="shared" si="12"/>
        <v>14.885519713762529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519.4366929649907</v>
      </c>
      <c r="F11" s="55">
        <v>1787.4611608060827</v>
      </c>
      <c r="G11" s="56">
        <f t="shared" si="4"/>
        <v>2306.8978537710736</v>
      </c>
      <c r="H11" s="55">
        <v>60</v>
      </c>
      <c r="I11" s="55">
        <v>61</v>
      </c>
      <c r="J11" s="56">
        <f t="shared" si="5"/>
        <v>121</v>
      </c>
      <c r="K11" s="55">
        <v>0</v>
      </c>
      <c r="L11" s="55">
        <v>0</v>
      </c>
      <c r="M11" s="56">
        <f t="shared" si="6"/>
        <v>0</v>
      </c>
      <c r="N11" s="32">
        <f t="shared" si="7"/>
        <v>4.0079991741125823E-2</v>
      </c>
      <c r="O11" s="32">
        <f t="shared" si="8"/>
        <v>0.13566037953901661</v>
      </c>
      <c r="P11" s="33">
        <f t="shared" si="9"/>
        <v>8.82651459202278E-2</v>
      </c>
      <c r="Q11" s="41"/>
      <c r="R11" s="57">
        <f t="shared" si="10"/>
        <v>8.6572782160831778</v>
      </c>
      <c r="S11" s="57">
        <f t="shared" si="11"/>
        <v>29.302641980427584</v>
      </c>
      <c r="T11" s="57">
        <f t="shared" si="12"/>
        <v>19.065271518769205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563.75771340590052</v>
      </c>
      <c r="F12" s="55">
        <v>1839.490177838828</v>
      </c>
      <c r="G12" s="56">
        <f t="shared" si="4"/>
        <v>2403.2478912447286</v>
      </c>
      <c r="H12" s="55">
        <v>60</v>
      </c>
      <c r="I12" s="55">
        <v>61</v>
      </c>
      <c r="J12" s="56">
        <f t="shared" si="5"/>
        <v>121</v>
      </c>
      <c r="K12" s="55">
        <v>0</v>
      </c>
      <c r="L12" s="55">
        <v>0</v>
      </c>
      <c r="M12" s="56">
        <f t="shared" si="6"/>
        <v>0</v>
      </c>
      <c r="N12" s="32">
        <f t="shared" si="7"/>
        <v>4.3499823565270102E-2</v>
      </c>
      <c r="O12" s="32">
        <f t="shared" si="8"/>
        <v>0.13960915132352975</v>
      </c>
      <c r="P12" s="33">
        <f t="shared" si="9"/>
        <v>9.1951633426872084E-2</v>
      </c>
      <c r="Q12" s="41"/>
      <c r="R12" s="57">
        <f t="shared" si="10"/>
        <v>9.3959618900983415</v>
      </c>
      <c r="S12" s="57">
        <f t="shared" si="11"/>
        <v>30.155576685882426</v>
      </c>
      <c r="T12" s="57">
        <f t="shared" si="12"/>
        <v>19.86155282020437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593.11570935871589</v>
      </c>
      <c r="F13" s="55">
        <v>1881.8321026878143</v>
      </c>
      <c r="G13" s="56">
        <f t="shared" si="4"/>
        <v>2474.9478120465301</v>
      </c>
      <c r="H13" s="55">
        <v>60</v>
      </c>
      <c r="I13" s="55">
        <v>48</v>
      </c>
      <c r="J13" s="56">
        <f t="shared" si="5"/>
        <v>108</v>
      </c>
      <c r="K13" s="55">
        <v>0</v>
      </c>
      <c r="L13" s="55">
        <v>0</v>
      </c>
      <c r="M13" s="56">
        <f t="shared" si="6"/>
        <v>0</v>
      </c>
      <c r="N13" s="32">
        <f t="shared" si="7"/>
        <v>4.5765101030765115E-2</v>
      </c>
      <c r="O13" s="32">
        <f t="shared" si="8"/>
        <v>0.18150386792899442</v>
      </c>
      <c r="P13" s="33">
        <f t="shared" si="9"/>
        <v>0.10609344187442259</v>
      </c>
      <c r="Q13" s="41"/>
      <c r="R13" s="57">
        <f t="shared" si="10"/>
        <v>9.8852618226452655</v>
      </c>
      <c r="S13" s="57">
        <f t="shared" si="11"/>
        <v>39.204835472662801</v>
      </c>
      <c r="T13" s="57">
        <f t="shared" si="12"/>
        <v>22.91618344487528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686.30849182497445</v>
      </c>
      <c r="F14" s="55">
        <v>2183.4661818004984</v>
      </c>
      <c r="G14" s="56">
        <f t="shared" si="4"/>
        <v>2869.774673625473</v>
      </c>
      <c r="H14" s="55">
        <v>60</v>
      </c>
      <c r="I14" s="55">
        <v>41</v>
      </c>
      <c r="J14" s="56">
        <f t="shared" si="5"/>
        <v>101</v>
      </c>
      <c r="K14" s="55">
        <v>0</v>
      </c>
      <c r="L14" s="55">
        <v>0</v>
      </c>
      <c r="M14" s="56">
        <f t="shared" si="6"/>
        <v>0</v>
      </c>
      <c r="N14" s="32">
        <f t="shared" si="7"/>
        <v>5.2955902146988768E-2</v>
      </c>
      <c r="O14" s="32">
        <f t="shared" si="8"/>
        <v>0.24655218855019179</v>
      </c>
      <c r="P14" s="33">
        <f t="shared" si="9"/>
        <v>0.13154449365719989</v>
      </c>
      <c r="Q14" s="41"/>
      <c r="R14" s="57">
        <f t="shared" si="10"/>
        <v>11.438474863749574</v>
      </c>
      <c r="S14" s="57">
        <f t="shared" si="11"/>
        <v>53.255272726841426</v>
      </c>
      <c r="T14" s="57">
        <f t="shared" si="12"/>
        <v>28.41361062995518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1965.1175837404642</v>
      </c>
      <c r="F15" s="55">
        <v>3524.312798078568</v>
      </c>
      <c r="G15" s="56">
        <f t="shared" si="4"/>
        <v>5489.4303818190319</v>
      </c>
      <c r="H15" s="55">
        <v>82</v>
      </c>
      <c r="I15" s="55">
        <v>103</v>
      </c>
      <c r="J15" s="56">
        <f t="shared" si="5"/>
        <v>185</v>
      </c>
      <c r="K15" s="55">
        <v>40</v>
      </c>
      <c r="L15" s="55">
        <v>81</v>
      </c>
      <c r="M15" s="56">
        <f t="shared" si="6"/>
        <v>121</v>
      </c>
      <c r="N15" s="32">
        <f t="shared" si="7"/>
        <v>7.1117457431255943E-2</v>
      </c>
      <c r="O15" s="32">
        <f t="shared" si="8"/>
        <v>8.3246239561568597E-2</v>
      </c>
      <c r="P15" s="33">
        <f t="shared" si="9"/>
        <v>7.8456299763020695E-2</v>
      </c>
      <c r="Q15" s="41"/>
      <c r="R15" s="57">
        <f t="shared" si="10"/>
        <v>16.107521178200525</v>
      </c>
      <c r="S15" s="57">
        <f t="shared" si="11"/>
        <v>19.153873902600914</v>
      </c>
      <c r="T15" s="57">
        <f t="shared" si="12"/>
        <v>17.939314973264811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4161.2421926725765</v>
      </c>
      <c r="F16" s="55">
        <v>6340.7680847069978</v>
      </c>
      <c r="G16" s="56">
        <f t="shared" si="4"/>
        <v>10502.010277379573</v>
      </c>
      <c r="H16" s="55">
        <v>100</v>
      </c>
      <c r="I16" s="55">
        <v>109</v>
      </c>
      <c r="J16" s="56">
        <f t="shared" si="5"/>
        <v>209</v>
      </c>
      <c r="K16" s="55">
        <v>77</v>
      </c>
      <c r="L16" s="55">
        <v>146</v>
      </c>
      <c r="M16" s="56">
        <f t="shared" si="6"/>
        <v>223</v>
      </c>
      <c r="N16" s="32">
        <f t="shared" si="7"/>
        <v>0.10225187223984118</v>
      </c>
      <c r="O16" s="32">
        <f t="shared" si="8"/>
        <v>0.10611808951511242</v>
      </c>
      <c r="P16" s="33">
        <f t="shared" si="9"/>
        <v>0.10455171110803176</v>
      </c>
      <c r="Q16" s="41"/>
      <c r="R16" s="57">
        <f t="shared" si="10"/>
        <v>23.509842896455236</v>
      </c>
      <c r="S16" s="57">
        <f t="shared" si="11"/>
        <v>24.865757194929405</v>
      </c>
      <c r="T16" s="57">
        <f t="shared" si="12"/>
        <v>24.31020897541568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4436.0413790961666</v>
      </c>
      <c r="F17" s="55">
        <v>6807.6707142112473</v>
      </c>
      <c r="G17" s="56">
        <f t="shared" si="4"/>
        <v>11243.712093307415</v>
      </c>
      <c r="H17" s="55">
        <v>100</v>
      </c>
      <c r="I17" s="55">
        <v>109</v>
      </c>
      <c r="J17" s="56">
        <f t="shared" si="5"/>
        <v>209</v>
      </c>
      <c r="K17" s="55">
        <v>61</v>
      </c>
      <c r="L17" s="55">
        <v>139</v>
      </c>
      <c r="M17" s="56">
        <f t="shared" si="6"/>
        <v>200</v>
      </c>
      <c r="N17" s="32">
        <f t="shared" ref="N17:N81" si="13">+E17/(H17*216+K17*248)</f>
        <v>0.12078091317512978</v>
      </c>
      <c r="O17" s="32">
        <f t="shared" si="0"/>
        <v>0.11734126300005597</v>
      </c>
      <c r="P17" s="33">
        <f t="shared" si="1"/>
        <v>0.11867466112162685</v>
      </c>
      <c r="Q17" s="41"/>
      <c r="R17" s="57">
        <f t="shared" si="10"/>
        <v>27.553052044075567</v>
      </c>
      <c r="S17" s="57">
        <f t="shared" si="11"/>
        <v>27.450285137948576</v>
      </c>
      <c r="T17" s="57">
        <f t="shared" si="12"/>
        <v>27.490738614443558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6485.7698766567191</v>
      </c>
      <c r="F18" s="55">
        <v>8171.1158212068549</v>
      </c>
      <c r="G18" s="56">
        <f t="shared" si="4"/>
        <v>14656.885697863574</v>
      </c>
      <c r="H18" s="55">
        <v>101</v>
      </c>
      <c r="I18" s="55">
        <v>111</v>
      </c>
      <c r="J18" s="56">
        <f t="shared" si="5"/>
        <v>212</v>
      </c>
      <c r="K18" s="55">
        <v>79</v>
      </c>
      <c r="L18" s="55">
        <v>126</v>
      </c>
      <c r="M18" s="56">
        <f t="shared" si="6"/>
        <v>205</v>
      </c>
      <c r="N18" s="32">
        <f t="shared" si="13"/>
        <v>0.1566308413025676</v>
      </c>
      <c r="O18" s="32">
        <f t="shared" si="0"/>
        <v>0.14796312873400794</v>
      </c>
      <c r="P18" s="33">
        <f t="shared" si="1"/>
        <v>0.15167735013104949</v>
      </c>
      <c r="Q18" s="41"/>
      <c r="R18" s="57">
        <f t="shared" si="10"/>
        <v>36.032054870315108</v>
      </c>
      <c r="S18" s="57">
        <f t="shared" si="11"/>
        <v>34.477281946020483</v>
      </c>
      <c r="T18" s="57">
        <f t="shared" si="12"/>
        <v>35.148406949313127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8993.1034530294455</v>
      </c>
      <c r="F19" s="55">
        <v>9259.4417255671415</v>
      </c>
      <c r="G19" s="56">
        <f t="shared" si="4"/>
        <v>18252.545178596585</v>
      </c>
      <c r="H19" s="55">
        <v>136</v>
      </c>
      <c r="I19" s="55">
        <v>117</v>
      </c>
      <c r="J19" s="56">
        <f t="shared" si="5"/>
        <v>253</v>
      </c>
      <c r="K19" s="55">
        <v>79</v>
      </c>
      <c r="L19" s="55">
        <v>118</v>
      </c>
      <c r="M19" s="56">
        <f t="shared" si="6"/>
        <v>197</v>
      </c>
      <c r="N19" s="32">
        <f t="shared" si="13"/>
        <v>0.18365265996220889</v>
      </c>
      <c r="O19" s="32">
        <f t="shared" si="0"/>
        <v>0.1697858611846696</v>
      </c>
      <c r="P19" s="33">
        <f t="shared" si="1"/>
        <v>0.17634627819791104</v>
      </c>
      <c r="Q19" s="41"/>
      <c r="R19" s="57">
        <f t="shared" si="10"/>
        <v>41.828388153625326</v>
      </c>
      <c r="S19" s="57">
        <f t="shared" si="11"/>
        <v>39.401879683264433</v>
      </c>
      <c r="T19" s="57">
        <f t="shared" si="12"/>
        <v>40.561211507992411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12307.653888871699</v>
      </c>
      <c r="F20" s="55">
        <v>12944.806051826728</v>
      </c>
      <c r="G20" s="56">
        <f t="shared" si="4"/>
        <v>25252.459940698427</v>
      </c>
      <c r="H20" s="55">
        <v>150</v>
      </c>
      <c r="I20" s="55">
        <v>144</v>
      </c>
      <c r="J20" s="56">
        <f t="shared" si="5"/>
        <v>294</v>
      </c>
      <c r="K20" s="55">
        <v>79</v>
      </c>
      <c r="L20" s="55">
        <v>102</v>
      </c>
      <c r="M20" s="56">
        <f t="shared" si="6"/>
        <v>181</v>
      </c>
      <c r="N20" s="32">
        <f t="shared" si="13"/>
        <v>0.23672207048914637</v>
      </c>
      <c r="O20" s="32">
        <f t="shared" si="0"/>
        <v>0.22951783779834625</v>
      </c>
      <c r="P20" s="33">
        <f t="shared" si="1"/>
        <v>0.23297346612940464</v>
      </c>
      <c r="Q20" s="41"/>
      <c r="R20" s="57">
        <f t="shared" si="10"/>
        <v>53.745213488522701</v>
      </c>
      <c r="S20" s="57">
        <f t="shared" si="11"/>
        <v>52.621162812303773</v>
      </c>
      <c r="T20" s="57">
        <f t="shared" si="12"/>
        <v>53.16307355936511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12022.651867486489</v>
      </c>
      <c r="F21" s="55">
        <v>12734.627249867892</v>
      </c>
      <c r="G21" s="56">
        <f t="shared" si="4"/>
        <v>24757.279117354381</v>
      </c>
      <c r="H21" s="55">
        <v>141</v>
      </c>
      <c r="I21" s="55">
        <v>144</v>
      </c>
      <c r="J21" s="56">
        <f t="shared" si="5"/>
        <v>285</v>
      </c>
      <c r="K21" s="55">
        <v>79</v>
      </c>
      <c r="L21" s="55">
        <v>101</v>
      </c>
      <c r="M21" s="56">
        <f t="shared" si="6"/>
        <v>180</v>
      </c>
      <c r="N21" s="32">
        <f t="shared" si="13"/>
        <v>0.24022242382285983</v>
      </c>
      <c r="O21" s="32">
        <f t="shared" si="0"/>
        <v>0.22678848927674689</v>
      </c>
      <c r="P21" s="33">
        <f t="shared" si="1"/>
        <v>0.23311938905230115</v>
      </c>
      <c r="Q21" s="41"/>
      <c r="R21" s="57">
        <f t="shared" si="10"/>
        <v>54.64841757948404</v>
      </c>
      <c r="S21" s="57">
        <f t="shared" si="11"/>
        <v>51.978070407624045</v>
      </c>
      <c r="T21" s="57">
        <f t="shared" si="12"/>
        <v>53.241460467428773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11615.134087499417</v>
      </c>
      <c r="F22" s="55">
        <v>11680.51954358213</v>
      </c>
      <c r="G22" s="56">
        <f t="shared" si="4"/>
        <v>23295.653631081546</v>
      </c>
      <c r="H22" s="55">
        <v>141</v>
      </c>
      <c r="I22" s="55">
        <v>148</v>
      </c>
      <c r="J22" s="56">
        <f t="shared" si="5"/>
        <v>289</v>
      </c>
      <c r="K22" s="55">
        <v>83</v>
      </c>
      <c r="L22" s="55">
        <v>101</v>
      </c>
      <c r="M22" s="56">
        <f t="shared" si="6"/>
        <v>184</v>
      </c>
      <c r="N22" s="32">
        <f t="shared" si="13"/>
        <v>0.2275692415262425</v>
      </c>
      <c r="O22" s="32">
        <f t="shared" si="0"/>
        <v>0.20486388984815015</v>
      </c>
      <c r="P22" s="33">
        <f t="shared" si="1"/>
        <v>0.2155887098456499</v>
      </c>
      <c r="Q22" s="41"/>
      <c r="R22" s="57">
        <f t="shared" si="10"/>
        <v>51.853277176336682</v>
      </c>
      <c r="S22" s="57">
        <f t="shared" si="11"/>
        <v>46.909717042498514</v>
      </c>
      <c r="T22" s="57">
        <f t="shared" si="12"/>
        <v>49.250853342667114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10999.240450716636</v>
      </c>
      <c r="F23" s="55">
        <v>8756.5708963095803</v>
      </c>
      <c r="G23" s="56">
        <f t="shared" si="4"/>
        <v>19755.811347026218</v>
      </c>
      <c r="H23" s="55">
        <v>141</v>
      </c>
      <c r="I23" s="55">
        <v>147</v>
      </c>
      <c r="J23" s="56">
        <f t="shared" si="5"/>
        <v>288</v>
      </c>
      <c r="K23" s="55">
        <v>96</v>
      </c>
      <c r="L23" s="55">
        <v>100</v>
      </c>
      <c r="M23" s="56">
        <f t="shared" si="6"/>
        <v>196</v>
      </c>
      <c r="N23" s="32">
        <f t="shared" si="13"/>
        <v>0.20269866671672998</v>
      </c>
      <c r="O23" s="32">
        <f t="shared" si="0"/>
        <v>0.15484104711256155</v>
      </c>
      <c r="P23" s="33">
        <f t="shared" si="1"/>
        <v>0.17827580265508788</v>
      </c>
      <c r="Q23" s="41"/>
      <c r="R23" s="57">
        <f t="shared" si="10"/>
        <v>46.410297260407745</v>
      </c>
      <c r="S23" s="57">
        <f t="shared" si="11"/>
        <v>35.451704033642024</v>
      </c>
      <c r="T23" s="57">
        <f t="shared" si="12"/>
        <v>40.817792039310369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10063.544802673534</v>
      </c>
      <c r="F24" s="55">
        <v>7887.5988723595492</v>
      </c>
      <c r="G24" s="56">
        <f t="shared" si="4"/>
        <v>17951.143675033083</v>
      </c>
      <c r="H24" s="55">
        <v>122</v>
      </c>
      <c r="I24" s="55">
        <v>145</v>
      </c>
      <c r="J24" s="56">
        <f t="shared" si="5"/>
        <v>267</v>
      </c>
      <c r="K24" s="55">
        <v>99</v>
      </c>
      <c r="L24" s="55">
        <v>100</v>
      </c>
      <c r="M24" s="56">
        <f t="shared" si="6"/>
        <v>199</v>
      </c>
      <c r="N24" s="32">
        <f t="shared" si="13"/>
        <v>0.19769654256391508</v>
      </c>
      <c r="O24" s="32">
        <f t="shared" si="0"/>
        <v>0.14054880385530202</v>
      </c>
      <c r="P24" s="33">
        <f t="shared" si="1"/>
        <v>0.16773007619817129</v>
      </c>
      <c r="Q24" s="41"/>
      <c r="R24" s="57">
        <f t="shared" si="10"/>
        <v>45.536401822052191</v>
      </c>
      <c r="S24" s="57">
        <f t="shared" si="11"/>
        <v>32.194281111671629</v>
      </c>
      <c r="T24" s="57">
        <f t="shared" si="12"/>
        <v>38.521767542989451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9313.2832337390992</v>
      </c>
      <c r="F25" s="55">
        <v>7651.5835907046776</v>
      </c>
      <c r="G25" s="56">
        <f t="shared" si="4"/>
        <v>16964.866824443776</v>
      </c>
      <c r="H25" s="55">
        <v>126</v>
      </c>
      <c r="I25" s="55">
        <v>136</v>
      </c>
      <c r="J25" s="56">
        <f t="shared" si="5"/>
        <v>262</v>
      </c>
      <c r="K25" s="55">
        <v>99</v>
      </c>
      <c r="L25" s="55">
        <v>100</v>
      </c>
      <c r="M25" s="56">
        <f t="shared" si="6"/>
        <v>199</v>
      </c>
      <c r="N25" s="32">
        <f t="shared" si="13"/>
        <v>0.17990425038129923</v>
      </c>
      <c r="O25" s="32">
        <f t="shared" si="0"/>
        <v>0.14123566875931551</v>
      </c>
      <c r="P25" s="33">
        <f t="shared" si="1"/>
        <v>0.16013051068907891</v>
      </c>
      <c r="Q25" s="41"/>
      <c r="R25" s="57">
        <f t="shared" si="10"/>
        <v>41.392369927729327</v>
      </c>
      <c r="S25" s="57">
        <f t="shared" si="11"/>
        <v>32.421964367392704</v>
      </c>
      <c r="T25" s="57">
        <f t="shared" si="12"/>
        <v>36.800144955409493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8905.4401334895138</v>
      </c>
      <c r="F26" s="55">
        <v>7355.0123498105049</v>
      </c>
      <c r="G26" s="56">
        <f t="shared" si="4"/>
        <v>16260.452483300018</v>
      </c>
      <c r="H26" s="55">
        <v>139</v>
      </c>
      <c r="I26" s="55">
        <v>126</v>
      </c>
      <c r="J26" s="56">
        <f t="shared" si="5"/>
        <v>265</v>
      </c>
      <c r="K26" s="55">
        <v>99</v>
      </c>
      <c r="L26" s="55">
        <v>99</v>
      </c>
      <c r="M26" s="56">
        <f t="shared" si="6"/>
        <v>198</v>
      </c>
      <c r="N26" s="32">
        <f t="shared" si="13"/>
        <v>0.16317502443362492</v>
      </c>
      <c r="O26" s="32">
        <f t="shared" si="0"/>
        <v>0.14207642462159065</v>
      </c>
      <c r="P26" s="33">
        <f t="shared" si="1"/>
        <v>0.15290427747028529</v>
      </c>
      <c r="Q26" s="41"/>
      <c r="R26" s="57">
        <f t="shared" si="10"/>
        <v>37.41781568693073</v>
      </c>
      <c r="S26" s="57">
        <f t="shared" si="11"/>
        <v>32.688943776935581</v>
      </c>
      <c r="T26" s="57">
        <f t="shared" si="12"/>
        <v>35.119767782505441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8295.1965544355407</v>
      </c>
      <c r="F27" s="55">
        <v>5447.6976556001955</v>
      </c>
      <c r="G27" s="56">
        <f t="shared" si="4"/>
        <v>13742.894210035736</v>
      </c>
      <c r="H27" s="55">
        <v>141</v>
      </c>
      <c r="I27" s="55">
        <v>126</v>
      </c>
      <c r="J27" s="56">
        <f t="shared" si="5"/>
        <v>267</v>
      </c>
      <c r="K27" s="55">
        <v>99</v>
      </c>
      <c r="L27" s="55">
        <v>98</v>
      </c>
      <c r="M27" s="56">
        <f t="shared" si="6"/>
        <v>197</v>
      </c>
      <c r="N27" s="32">
        <f t="shared" si="13"/>
        <v>0.15079982101577116</v>
      </c>
      <c r="O27" s="32">
        <f t="shared" si="0"/>
        <v>0.10573947312888578</v>
      </c>
      <c r="P27" s="33">
        <f t="shared" si="1"/>
        <v>0.12900734276467912</v>
      </c>
      <c r="Q27" s="41"/>
      <c r="R27" s="57">
        <f t="shared" si="10"/>
        <v>34.563318976814756</v>
      </c>
      <c r="S27" s="57">
        <f t="shared" si="11"/>
        <v>24.320078819643729</v>
      </c>
      <c r="T27" s="57">
        <f t="shared" si="12"/>
        <v>29.618306487145983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2253.0817339262876</v>
      </c>
      <c r="F28" s="55">
        <v>2079.4381561841296</v>
      </c>
      <c r="G28" s="56">
        <f t="shared" si="4"/>
        <v>4332.5198901104177</v>
      </c>
      <c r="H28" s="55">
        <v>80</v>
      </c>
      <c r="I28" s="55">
        <v>82</v>
      </c>
      <c r="J28" s="56">
        <f t="shared" si="5"/>
        <v>162</v>
      </c>
      <c r="K28" s="55">
        <v>0</v>
      </c>
      <c r="L28" s="55">
        <v>0</v>
      </c>
      <c r="M28" s="56">
        <f t="shared" si="6"/>
        <v>0</v>
      </c>
      <c r="N28" s="32">
        <f t="shared" si="13"/>
        <v>0.13038667441703053</v>
      </c>
      <c r="O28" s="32">
        <f t="shared" si="0"/>
        <v>0.11740278659576162</v>
      </c>
      <c r="P28" s="33">
        <f t="shared" si="1"/>
        <v>0.12381458305070923</v>
      </c>
      <c r="Q28" s="41"/>
      <c r="R28" s="57">
        <f t="shared" si="10"/>
        <v>28.163521674078595</v>
      </c>
      <c r="S28" s="57">
        <f t="shared" si="11"/>
        <v>25.359001904684508</v>
      </c>
      <c r="T28" s="57">
        <f t="shared" si="12"/>
        <v>26.743949938953197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1962.1375808901248</v>
      </c>
      <c r="F29" s="55">
        <v>2154.2993846445638</v>
      </c>
      <c r="G29" s="56">
        <f t="shared" si="4"/>
        <v>4116.4369655346891</v>
      </c>
      <c r="H29" s="55">
        <v>80</v>
      </c>
      <c r="I29" s="55">
        <v>83</v>
      </c>
      <c r="J29" s="56">
        <f t="shared" si="5"/>
        <v>163</v>
      </c>
      <c r="K29" s="55">
        <v>0</v>
      </c>
      <c r="L29" s="55">
        <v>0</v>
      </c>
      <c r="M29" s="56">
        <f t="shared" si="6"/>
        <v>0</v>
      </c>
      <c r="N29" s="32">
        <f t="shared" si="13"/>
        <v>0.11354962852373407</v>
      </c>
      <c r="O29" s="32">
        <f t="shared" si="0"/>
        <v>0.12016395496678736</v>
      </c>
      <c r="P29" s="33">
        <f t="shared" si="1"/>
        <v>0.11691765978001276</v>
      </c>
      <c r="Q29" s="41"/>
      <c r="R29" s="57">
        <f t="shared" si="10"/>
        <v>24.526719761126561</v>
      </c>
      <c r="S29" s="57">
        <f t="shared" si="11"/>
        <v>25.955414272826069</v>
      </c>
      <c r="T29" s="57">
        <f t="shared" si="12"/>
        <v>25.254214512482754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1926.3544656597958</v>
      </c>
      <c r="F30" s="55">
        <v>2147.3515687962135</v>
      </c>
      <c r="G30" s="56">
        <f t="shared" si="4"/>
        <v>4073.7060344560095</v>
      </c>
      <c r="H30" s="55">
        <v>79</v>
      </c>
      <c r="I30" s="55">
        <v>81</v>
      </c>
      <c r="J30" s="56">
        <f t="shared" si="5"/>
        <v>160</v>
      </c>
      <c r="K30" s="55">
        <v>0</v>
      </c>
      <c r="L30" s="55">
        <v>0</v>
      </c>
      <c r="M30" s="56">
        <f t="shared" si="6"/>
        <v>0</v>
      </c>
      <c r="N30" s="32">
        <f t="shared" si="13"/>
        <v>0.11288997103022713</v>
      </c>
      <c r="O30" s="32">
        <f t="shared" si="0"/>
        <v>0.12273385738432863</v>
      </c>
      <c r="P30" s="33">
        <f t="shared" si="1"/>
        <v>0.11787343849699101</v>
      </c>
      <c r="Q30" s="41"/>
      <c r="R30" s="57">
        <f t="shared" si="10"/>
        <v>24.384233742529059</v>
      </c>
      <c r="S30" s="57">
        <f t="shared" si="11"/>
        <v>26.510513195014983</v>
      </c>
      <c r="T30" s="57">
        <f t="shared" si="12"/>
        <v>25.460662715350061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1730.6468817897357</v>
      </c>
      <c r="F31" s="55">
        <v>2075.5026594912952</v>
      </c>
      <c r="G31" s="56">
        <f t="shared" si="4"/>
        <v>3806.1495412810309</v>
      </c>
      <c r="H31" s="55">
        <v>80</v>
      </c>
      <c r="I31" s="55">
        <v>82</v>
      </c>
      <c r="J31" s="56">
        <f t="shared" si="5"/>
        <v>162</v>
      </c>
      <c r="K31" s="55">
        <v>0</v>
      </c>
      <c r="L31" s="55">
        <v>0</v>
      </c>
      <c r="M31" s="56">
        <f t="shared" si="6"/>
        <v>0</v>
      </c>
      <c r="N31" s="32">
        <f t="shared" si="13"/>
        <v>0.10015317602949859</v>
      </c>
      <c r="O31" s="32">
        <f t="shared" si="0"/>
        <v>0.11718059278970727</v>
      </c>
      <c r="P31" s="33">
        <f t="shared" si="1"/>
        <v>0.10877199192046842</v>
      </c>
      <c r="Q31" s="41"/>
      <c r="R31" s="57">
        <f t="shared" si="10"/>
        <v>21.633086022371696</v>
      </c>
      <c r="S31" s="57">
        <f t="shared" si="11"/>
        <v>25.31100804257677</v>
      </c>
      <c r="T31" s="57">
        <f t="shared" si="12"/>
        <v>23.494750254821177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1605.2624220532537</v>
      </c>
      <c r="F32" s="55">
        <v>1950.1246898925751</v>
      </c>
      <c r="G32" s="56">
        <f t="shared" si="4"/>
        <v>3555.387111945829</v>
      </c>
      <c r="H32" s="55">
        <v>65</v>
      </c>
      <c r="I32" s="55">
        <v>82</v>
      </c>
      <c r="J32" s="56">
        <f t="shared" si="5"/>
        <v>147</v>
      </c>
      <c r="K32" s="55">
        <v>0</v>
      </c>
      <c r="L32" s="55">
        <v>0</v>
      </c>
      <c r="M32" s="56">
        <f t="shared" si="6"/>
        <v>0</v>
      </c>
      <c r="N32" s="32">
        <f t="shared" si="13"/>
        <v>0.11433493034567334</v>
      </c>
      <c r="O32" s="32">
        <f t="shared" si="0"/>
        <v>0.11010189080242633</v>
      </c>
      <c r="P32" s="33">
        <f t="shared" si="1"/>
        <v>0.1119736429814131</v>
      </c>
      <c r="Q32" s="41"/>
      <c r="R32" s="57">
        <f t="shared" si="10"/>
        <v>24.696344954665442</v>
      </c>
      <c r="S32" s="57">
        <f t="shared" si="11"/>
        <v>23.782008413324085</v>
      </c>
      <c r="T32" s="57">
        <f t="shared" si="12"/>
        <v>24.186306883985232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1153.5363763393957</v>
      </c>
      <c r="F33" s="55">
        <v>1377.4927583544982</v>
      </c>
      <c r="G33" s="56">
        <f t="shared" si="4"/>
        <v>2531.0291346938939</v>
      </c>
      <c r="H33" s="55">
        <v>66</v>
      </c>
      <c r="I33" s="55">
        <v>82</v>
      </c>
      <c r="J33" s="56">
        <f t="shared" si="5"/>
        <v>148</v>
      </c>
      <c r="K33" s="55">
        <v>0</v>
      </c>
      <c r="L33" s="55">
        <v>0</v>
      </c>
      <c r="M33" s="56">
        <f t="shared" si="6"/>
        <v>0</v>
      </c>
      <c r="N33" s="32">
        <f t="shared" si="13"/>
        <v>8.0915851314491846E-2</v>
      </c>
      <c r="O33" s="32">
        <f t="shared" si="0"/>
        <v>7.7771723032661375E-2</v>
      </c>
      <c r="P33" s="33">
        <f t="shared" si="1"/>
        <v>7.9173834293477657E-2</v>
      </c>
      <c r="Q33" s="41"/>
      <c r="R33" s="57">
        <f t="shared" si="10"/>
        <v>17.477823883930238</v>
      </c>
      <c r="S33" s="57">
        <f t="shared" si="11"/>
        <v>16.798692175054857</v>
      </c>
      <c r="T33" s="57">
        <f t="shared" si="12"/>
        <v>17.101548207391176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562.79138868796394</v>
      </c>
      <c r="F34" s="55">
        <v>544.69968981696229</v>
      </c>
      <c r="G34" s="56">
        <f t="shared" si="4"/>
        <v>1107.4910785049262</v>
      </c>
      <c r="H34" s="55">
        <v>81</v>
      </c>
      <c r="I34" s="55">
        <v>82</v>
      </c>
      <c r="J34" s="56">
        <f t="shared" si="5"/>
        <v>163</v>
      </c>
      <c r="K34" s="55">
        <v>0</v>
      </c>
      <c r="L34" s="55">
        <v>0</v>
      </c>
      <c r="M34" s="56">
        <f t="shared" si="6"/>
        <v>0</v>
      </c>
      <c r="N34" s="32">
        <f t="shared" si="13"/>
        <v>3.2166860350249425E-2</v>
      </c>
      <c r="O34" s="32">
        <f t="shared" si="0"/>
        <v>3.0753144185691188E-2</v>
      </c>
      <c r="P34" s="33">
        <f t="shared" si="1"/>
        <v>3.1455665715318284E-2</v>
      </c>
      <c r="Q34" s="41"/>
      <c r="R34" s="57">
        <f t="shared" si="10"/>
        <v>6.9480418356538758</v>
      </c>
      <c r="S34" s="57">
        <f t="shared" si="11"/>
        <v>6.6426791441092963</v>
      </c>
      <c r="T34" s="57">
        <f t="shared" si="12"/>
        <v>6.7944237945087496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318.07128872523941</v>
      </c>
      <c r="F35" s="55">
        <v>304.69521443502066</v>
      </c>
      <c r="G35" s="56">
        <f t="shared" si="4"/>
        <v>622.76650316026007</v>
      </c>
      <c r="H35" s="55">
        <v>84</v>
      </c>
      <c r="I35" s="55">
        <v>85</v>
      </c>
      <c r="J35" s="56">
        <f t="shared" si="5"/>
        <v>169</v>
      </c>
      <c r="K35" s="55">
        <v>0</v>
      </c>
      <c r="L35" s="55">
        <v>0</v>
      </c>
      <c r="M35" s="56">
        <f t="shared" si="6"/>
        <v>0</v>
      </c>
      <c r="N35" s="32">
        <f t="shared" si="13"/>
        <v>1.7530384078772013E-2</v>
      </c>
      <c r="O35" s="32">
        <f t="shared" si="0"/>
        <v>1.6595599914761474E-2</v>
      </c>
      <c r="P35" s="33">
        <f t="shared" si="1"/>
        <v>1.7060226363145411E-2</v>
      </c>
      <c r="Q35" s="41"/>
      <c r="R35" s="57">
        <f t="shared" si="10"/>
        <v>3.7865629610147549</v>
      </c>
      <c r="S35" s="57">
        <f t="shared" si="11"/>
        <v>3.5846495815884785</v>
      </c>
      <c r="T35" s="57">
        <f t="shared" si="12"/>
        <v>3.6850088944394086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59">
        <v>708.96</v>
      </c>
      <c r="E36" s="66">
        <v>56.704576929832619</v>
      </c>
      <c r="F36" s="60">
        <v>26.999999999999996</v>
      </c>
      <c r="G36" s="61">
        <f t="shared" si="4"/>
        <v>83.704576929832612</v>
      </c>
      <c r="H36" s="60">
        <v>81</v>
      </c>
      <c r="I36" s="60">
        <v>82</v>
      </c>
      <c r="J36" s="61">
        <f t="shared" si="5"/>
        <v>163</v>
      </c>
      <c r="K36" s="60">
        <v>0</v>
      </c>
      <c r="L36" s="60">
        <v>0</v>
      </c>
      <c r="M36" s="61">
        <f t="shared" si="6"/>
        <v>0</v>
      </c>
      <c r="N36" s="34">
        <f t="shared" si="13"/>
        <v>3.2410023393822942E-3</v>
      </c>
      <c r="O36" s="34">
        <f t="shared" si="0"/>
        <v>1.5243902439024389E-3</v>
      </c>
      <c r="P36" s="35">
        <f t="shared" si="1"/>
        <v>2.3774306103678884E-3</v>
      </c>
      <c r="Q36" s="41"/>
      <c r="R36" s="57">
        <f t="shared" si="10"/>
        <v>0.70005650530657559</v>
      </c>
      <c r="S36" s="57">
        <f t="shared" si="11"/>
        <v>0.32926829268292679</v>
      </c>
      <c r="T36" s="57">
        <f t="shared" si="12"/>
        <v>0.51352501183946386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65">
        <v>3084.8378224554958</v>
      </c>
      <c r="F37" s="63">
        <v>2683.359990344622</v>
      </c>
      <c r="G37" s="64">
        <f t="shared" si="4"/>
        <v>5768.1978128001174</v>
      </c>
      <c r="H37" s="63">
        <v>60</v>
      </c>
      <c r="I37" s="63">
        <v>42</v>
      </c>
      <c r="J37" s="64">
        <f t="shared" si="5"/>
        <v>102</v>
      </c>
      <c r="K37" s="63">
        <v>60</v>
      </c>
      <c r="L37" s="63">
        <v>66</v>
      </c>
      <c r="M37" s="64">
        <f t="shared" si="6"/>
        <v>126</v>
      </c>
      <c r="N37" s="30">
        <f t="shared" si="13"/>
        <v>0.11080595626636119</v>
      </c>
      <c r="O37" s="30">
        <f t="shared" si="0"/>
        <v>0.10547798704184835</v>
      </c>
      <c r="P37" s="31">
        <f t="shared" si="1"/>
        <v>0.10826197096096317</v>
      </c>
      <c r="Q37" s="41"/>
      <c r="R37" s="57">
        <f t="shared" si="10"/>
        <v>25.706981853795799</v>
      </c>
      <c r="S37" s="57">
        <f t="shared" si="11"/>
        <v>24.845925836524277</v>
      </c>
      <c r="T37" s="57">
        <f t="shared" si="12"/>
        <v>25.299113214035604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4">
        <v>2936.5739740856325</v>
      </c>
      <c r="F38" s="55">
        <v>2672.0326669181241</v>
      </c>
      <c r="G38" s="56">
        <f t="shared" si="4"/>
        <v>5608.6066410037565</v>
      </c>
      <c r="H38" s="55">
        <v>60</v>
      </c>
      <c r="I38" s="55">
        <v>42</v>
      </c>
      <c r="J38" s="56">
        <f t="shared" si="5"/>
        <v>102</v>
      </c>
      <c r="K38" s="55">
        <v>61</v>
      </c>
      <c r="L38" s="55">
        <v>64</v>
      </c>
      <c r="M38" s="56">
        <f t="shared" si="6"/>
        <v>125</v>
      </c>
      <c r="N38" s="32">
        <f t="shared" si="13"/>
        <v>0.10454905917422502</v>
      </c>
      <c r="O38" s="32">
        <f t="shared" si="0"/>
        <v>0.10712125829530644</v>
      </c>
      <c r="P38" s="33">
        <f t="shared" si="1"/>
        <v>0.10575891237373201</v>
      </c>
      <c r="Q38" s="41"/>
      <c r="R38" s="57">
        <f t="shared" si="10"/>
        <v>24.26920639740192</v>
      </c>
      <c r="S38" s="57">
        <f t="shared" si="11"/>
        <v>25.207855348284188</v>
      </c>
      <c r="T38" s="57">
        <f t="shared" si="12"/>
        <v>24.707518242307298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4">
        <v>2841.1412090991948</v>
      </c>
      <c r="F39" s="55">
        <v>2616.3934337283417</v>
      </c>
      <c r="G39" s="56">
        <f t="shared" si="4"/>
        <v>5457.534642827537</v>
      </c>
      <c r="H39" s="55">
        <v>60</v>
      </c>
      <c r="I39" s="55">
        <v>42</v>
      </c>
      <c r="J39" s="56">
        <f t="shared" si="5"/>
        <v>102</v>
      </c>
      <c r="K39" s="55">
        <v>59</v>
      </c>
      <c r="L39" s="55">
        <v>61</v>
      </c>
      <c r="M39" s="56">
        <f t="shared" si="6"/>
        <v>120</v>
      </c>
      <c r="N39" s="32">
        <f t="shared" si="13"/>
        <v>0.1029697451833573</v>
      </c>
      <c r="O39" s="32">
        <f t="shared" si="0"/>
        <v>0.10811543114579925</v>
      </c>
      <c r="P39" s="33">
        <f t="shared" si="1"/>
        <v>0.10537408562765556</v>
      </c>
      <c r="Q39" s="41"/>
      <c r="R39" s="57">
        <f t="shared" si="10"/>
        <v>23.875136210917603</v>
      </c>
      <c r="S39" s="57">
        <f t="shared" si="11"/>
        <v>25.40187799736254</v>
      </c>
      <c r="T39" s="57">
        <f t="shared" si="12"/>
        <v>24.583489382106023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4">
        <v>2814.9816526116724</v>
      </c>
      <c r="F40" s="55">
        <v>2601.2195588822024</v>
      </c>
      <c r="G40" s="56">
        <f t="shared" si="4"/>
        <v>5416.2012114938752</v>
      </c>
      <c r="H40" s="55">
        <v>60</v>
      </c>
      <c r="I40" s="55">
        <v>42</v>
      </c>
      <c r="J40" s="56">
        <f t="shared" si="5"/>
        <v>102</v>
      </c>
      <c r="K40" s="55">
        <v>60</v>
      </c>
      <c r="L40" s="55">
        <v>62</v>
      </c>
      <c r="M40" s="56">
        <f t="shared" si="6"/>
        <v>122</v>
      </c>
      <c r="N40" s="32">
        <f t="shared" si="13"/>
        <v>0.10111284671737329</v>
      </c>
      <c r="O40" s="32">
        <f t="shared" si="0"/>
        <v>0.10639805132862412</v>
      </c>
      <c r="P40" s="33">
        <f t="shared" si="1"/>
        <v>0.10358401949766438</v>
      </c>
      <c r="Q40" s="41"/>
      <c r="R40" s="57">
        <f t="shared" si="10"/>
        <v>23.458180438430603</v>
      </c>
      <c r="S40" s="57">
        <f t="shared" si="11"/>
        <v>25.011726527713485</v>
      </c>
      <c r="T40" s="57">
        <f t="shared" si="12"/>
        <v>24.179469694169086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4">
        <v>2769.1553217100636</v>
      </c>
      <c r="F41" s="55">
        <v>2578.6969937371682</v>
      </c>
      <c r="G41" s="56">
        <f t="shared" si="4"/>
        <v>5347.8523154472314</v>
      </c>
      <c r="H41" s="55">
        <v>62</v>
      </c>
      <c r="I41" s="55">
        <v>42</v>
      </c>
      <c r="J41" s="56">
        <f t="shared" si="5"/>
        <v>104</v>
      </c>
      <c r="K41" s="55">
        <v>60</v>
      </c>
      <c r="L41" s="55">
        <v>62</v>
      </c>
      <c r="M41" s="56">
        <f t="shared" si="6"/>
        <v>122</v>
      </c>
      <c r="N41" s="32">
        <f t="shared" si="13"/>
        <v>9.7946919981255792E-2</v>
      </c>
      <c r="O41" s="32">
        <f t="shared" si="0"/>
        <v>0.10547680766267867</v>
      </c>
      <c r="P41" s="33">
        <f t="shared" si="1"/>
        <v>0.1014387768483921</v>
      </c>
      <c r="Q41" s="41"/>
      <c r="R41" s="57">
        <f t="shared" si="10"/>
        <v>22.697994440246422</v>
      </c>
      <c r="S41" s="57">
        <f t="shared" si="11"/>
        <v>24.795163401318923</v>
      </c>
      <c r="T41" s="57">
        <f t="shared" si="12"/>
        <v>23.663063342686865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4">
        <v>2234.8643677089622</v>
      </c>
      <c r="F42" s="55">
        <v>958.01274780094388</v>
      </c>
      <c r="G42" s="56">
        <f t="shared" si="4"/>
        <v>3192.8771155099062</v>
      </c>
      <c r="H42" s="55">
        <v>0</v>
      </c>
      <c r="I42" s="55">
        <v>0</v>
      </c>
      <c r="J42" s="56">
        <f t="shared" si="5"/>
        <v>0</v>
      </c>
      <c r="K42" s="55">
        <v>60</v>
      </c>
      <c r="L42" s="55">
        <v>62</v>
      </c>
      <c r="M42" s="56">
        <f t="shared" si="6"/>
        <v>122</v>
      </c>
      <c r="N42" s="32">
        <f t="shared" si="13"/>
        <v>0.15019249782990338</v>
      </c>
      <c r="O42" s="32">
        <f t="shared" si="0"/>
        <v>6.2305719810155043E-2</v>
      </c>
      <c r="P42" s="33">
        <f t="shared" si="1"/>
        <v>0.10552872539363783</v>
      </c>
      <c r="Q42" s="41"/>
      <c r="R42" s="57">
        <f t="shared" si="10"/>
        <v>37.247739461816039</v>
      </c>
      <c r="S42" s="57">
        <f t="shared" si="11"/>
        <v>15.45181851291845</v>
      </c>
      <c r="T42" s="57">
        <f t="shared" si="12"/>
        <v>26.171123897622181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4">
        <v>1948.088625582858</v>
      </c>
      <c r="F43" s="55">
        <v>894.00259176880513</v>
      </c>
      <c r="G43" s="56">
        <f t="shared" si="4"/>
        <v>2842.0912173516631</v>
      </c>
      <c r="H43" s="55">
        <v>0</v>
      </c>
      <c r="I43" s="55">
        <v>0</v>
      </c>
      <c r="J43" s="56">
        <f t="shared" si="5"/>
        <v>0</v>
      </c>
      <c r="K43" s="55">
        <v>60</v>
      </c>
      <c r="L43" s="55">
        <v>62</v>
      </c>
      <c r="M43" s="56">
        <f t="shared" si="6"/>
        <v>122</v>
      </c>
      <c r="N43" s="32">
        <f t="shared" si="13"/>
        <v>0.13091993451497702</v>
      </c>
      <c r="O43" s="32">
        <f t="shared" si="0"/>
        <v>5.8142728392872343E-2</v>
      </c>
      <c r="P43" s="33">
        <f t="shared" si="1"/>
        <v>9.3934796977513987E-2</v>
      </c>
      <c r="Q43" s="41"/>
      <c r="R43" s="57">
        <f t="shared" si="10"/>
        <v>32.468143759714302</v>
      </c>
      <c r="S43" s="57">
        <f t="shared" si="11"/>
        <v>14.419396641432341</v>
      </c>
      <c r="T43" s="57">
        <f t="shared" si="12"/>
        <v>23.295829650423467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4">
        <v>1867.7581419471101</v>
      </c>
      <c r="F44" s="55">
        <v>868.58813578118713</v>
      </c>
      <c r="G44" s="56">
        <f t="shared" si="4"/>
        <v>2736.3462777282971</v>
      </c>
      <c r="H44" s="55">
        <v>0</v>
      </c>
      <c r="I44" s="55">
        <v>0</v>
      </c>
      <c r="J44" s="56">
        <f t="shared" si="5"/>
        <v>0</v>
      </c>
      <c r="K44" s="55">
        <v>60</v>
      </c>
      <c r="L44" s="55">
        <v>44</v>
      </c>
      <c r="M44" s="56">
        <f t="shared" si="6"/>
        <v>104</v>
      </c>
      <c r="N44" s="32">
        <f t="shared" si="13"/>
        <v>0.12552138050719824</v>
      </c>
      <c r="O44" s="32">
        <f t="shared" si="0"/>
        <v>7.9599352619243682E-2</v>
      </c>
      <c r="P44" s="33">
        <f t="shared" si="1"/>
        <v>0.10609283024690978</v>
      </c>
      <c r="Q44" s="41"/>
      <c r="R44" s="57">
        <f t="shared" si="10"/>
        <v>31.129302365785168</v>
      </c>
      <c r="S44" s="57">
        <f t="shared" si="11"/>
        <v>19.740639449572434</v>
      </c>
      <c r="T44" s="57">
        <f t="shared" si="12"/>
        <v>26.311021901233627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4">
        <v>1814.3576766992564</v>
      </c>
      <c r="F45" s="55">
        <v>868.60474909229004</v>
      </c>
      <c r="G45" s="56">
        <f t="shared" si="4"/>
        <v>2682.9624257915466</v>
      </c>
      <c r="H45" s="55">
        <v>0</v>
      </c>
      <c r="I45" s="55">
        <v>0</v>
      </c>
      <c r="J45" s="56">
        <f t="shared" si="5"/>
        <v>0</v>
      </c>
      <c r="K45" s="55">
        <v>60</v>
      </c>
      <c r="L45" s="55">
        <v>42</v>
      </c>
      <c r="M45" s="56">
        <f t="shared" si="6"/>
        <v>102</v>
      </c>
      <c r="N45" s="32">
        <f t="shared" si="13"/>
        <v>0.12193263956312207</v>
      </c>
      <c r="O45" s="32">
        <f t="shared" si="0"/>
        <v>8.3391392962009411E-2</v>
      </c>
      <c r="P45" s="33">
        <f t="shared" si="1"/>
        <v>0.10606271449207569</v>
      </c>
      <c r="Q45" s="41"/>
      <c r="R45" s="57">
        <f t="shared" si="10"/>
        <v>30.239294611654273</v>
      </c>
      <c r="S45" s="57">
        <f t="shared" si="11"/>
        <v>20.681065454578334</v>
      </c>
      <c r="T45" s="57">
        <f t="shared" si="12"/>
        <v>26.30355319403477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4">
        <v>1794.9200588287567</v>
      </c>
      <c r="F46" s="55">
        <v>876.66944319027687</v>
      </c>
      <c r="G46" s="56">
        <f t="shared" si="4"/>
        <v>2671.5895020190337</v>
      </c>
      <c r="H46" s="55">
        <v>0</v>
      </c>
      <c r="I46" s="55">
        <v>0</v>
      </c>
      <c r="J46" s="56">
        <f t="shared" si="5"/>
        <v>0</v>
      </c>
      <c r="K46" s="55">
        <v>60</v>
      </c>
      <c r="L46" s="55">
        <v>42</v>
      </c>
      <c r="M46" s="56">
        <f t="shared" si="6"/>
        <v>102</v>
      </c>
      <c r="N46" s="32">
        <f t="shared" si="13"/>
        <v>0.12062634803956698</v>
      </c>
      <c r="O46" s="32">
        <f t="shared" si="0"/>
        <v>8.4165653148068051E-2</v>
      </c>
      <c r="P46" s="33">
        <f t="shared" si="1"/>
        <v>0.10561312073130272</v>
      </c>
      <c r="Q46" s="41"/>
      <c r="R46" s="57">
        <f t="shared" si="10"/>
        <v>29.915334313812611</v>
      </c>
      <c r="S46" s="57">
        <f t="shared" si="11"/>
        <v>20.873081980720876</v>
      </c>
      <c r="T46" s="57">
        <f t="shared" si="12"/>
        <v>26.192053941363074</v>
      </c>
    </row>
    <row r="47" spans="2:20" x14ac:dyDescent="0.25">
      <c r="B47" s="52" t="str">
        <f>'Média Mensal'!B47</f>
        <v>Modivas Centro</v>
      </c>
      <c r="C47" s="52" t="s">
        <v>105</v>
      </c>
      <c r="D47" s="53">
        <v>852.51</v>
      </c>
      <c r="E47" s="54">
        <v>1731.0349075242755</v>
      </c>
      <c r="F47" s="55">
        <v>879.45907815810347</v>
      </c>
      <c r="G47" s="56">
        <f t="shared" si="4"/>
        <v>2610.4939856823789</v>
      </c>
      <c r="H47" s="55">
        <v>0</v>
      </c>
      <c r="I47" s="55">
        <v>0</v>
      </c>
      <c r="J47" s="56">
        <f t="shared" si="5"/>
        <v>0</v>
      </c>
      <c r="K47" s="55">
        <v>60</v>
      </c>
      <c r="L47" s="55">
        <v>42</v>
      </c>
      <c r="M47" s="56">
        <f t="shared" si="6"/>
        <v>102</v>
      </c>
      <c r="N47" s="32">
        <f t="shared" si="13"/>
        <v>0.11633299109706152</v>
      </c>
      <c r="O47" s="32">
        <f t="shared" si="0"/>
        <v>8.443347524559365E-2</v>
      </c>
      <c r="P47" s="33">
        <f t="shared" si="1"/>
        <v>0.1031978963346924</v>
      </c>
      <c r="Q47" s="41"/>
      <c r="R47" s="57">
        <f t="shared" si="10"/>
        <v>28.850581792071257</v>
      </c>
      <c r="S47" s="57">
        <f t="shared" si="11"/>
        <v>20.939501860907225</v>
      </c>
      <c r="T47" s="57">
        <f t="shared" si="12"/>
        <v>25.593078291003714</v>
      </c>
    </row>
    <row r="48" spans="2:20" x14ac:dyDescent="0.25">
      <c r="B48" s="52" t="s">
        <v>105</v>
      </c>
      <c r="C48" s="52" t="str">
        <f>'Média Mensal'!C48</f>
        <v>Mindelo</v>
      </c>
      <c r="D48" s="53">
        <v>1834.12</v>
      </c>
      <c r="E48" s="54">
        <v>1658.7895737372696</v>
      </c>
      <c r="F48" s="55">
        <v>709.86022749332926</v>
      </c>
      <c r="G48" s="56">
        <f t="shared" si="4"/>
        <v>2368.6498012305988</v>
      </c>
      <c r="H48" s="55">
        <v>0</v>
      </c>
      <c r="I48" s="55">
        <v>0</v>
      </c>
      <c r="J48" s="56">
        <f t="shared" ref="J48:J58" si="14">+H48+I48</f>
        <v>0</v>
      </c>
      <c r="K48" s="55">
        <v>60</v>
      </c>
      <c r="L48" s="55">
        <v>42</v>
      </c>
      <c r="M48" s="56">
        <f t="shared" ref="M48:M58" si="15">+K48+L48</f>
        <v>102</v>
      </c>
      <c r="N48" s="32">
        <f t="shared" ref="N48" si="16">+E48/(H48*216+K48*248)</f>
        <v>0.11147779393395629</v>
      </c>
      <c r="O48" s="32">
        <f t="shared" ref="O48" si="17">+F48/(I48*216+L48*248)</f>
        <v>6.8150943499743599E-2</v>
      </c>
      <c r="P48" s="33">
        <f t="shared" ref="P48" si="18">+G48/(J48*216+M48*248)</f>
        <v>9.3637326108104005E-2</v>
      </c>
      <c r="Q48" s="41"/>
      <c r="R48" s="57">
        <f t="shared" ref="R48" si="19">+E48/(H48+K48)</f>
        <v>27.646492895621162</v>
      </c>
      <c r="S48" s="57">
        <f t="shared" ref="S48" si="20">+F48/(I48+L48)</f>
        <v>16.901433987936411</v>
      </c>
      <c r="T48" s="57">
        <f t="shared" ref="T48" si="21">+G48/(J48+M48)</f>
        <v>23.222056874809791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4">
        <v>1595.1277580578571</v>
      </c>
      <c r="F49" s="55">
        <v>724.01177867677802</v>
      </c>
      <c r="G49" s="56">
        <f t="shared" si="4"/>
        <v>2319.1395367346349</v>
      </c>
      <c r="H49" s="55">
        <v>0</v>
      </c>
      <c r="I49" s="55">
        <v>0</v>
      </c>
      <c r="J49" s="56">
        <f t="shared" si="14"/>
        <v>0</v>
      </c>
      <c r="K49" s="55">
        <v>63</v>
      </c>
      <c r="L49" s="55">
        <v>42</v>
      </c>
      <c r="M49" s="56">
        <f t="shared" si="15"/>
        <v>105</v>
      </c>
      <c r="N49" s="32">
        <f t="shared" si="13"/>
        <v>0.1020947105771798</v>
      </c>
      <c r="O49" s="32">
        <f t="shared" si="0"/>
        <v>6.9509579366050123E-2</v>
      </c>
      <c r="P49" s="33">
        <f t="shared" si="1"/>
        <v>8.906065809272791E-2</v>
      </c>
      <c r="Q49" s="41"/>
      <c r="R49" s="57">
        <f t="shared" si="10"/>
        <v>25.319488223140588</v>
      </c>
      <c r="S49" s="57">
        <f t="shared" si="11"/>
        <v>17.238375682780429</v>
      </c>
      <c r="T49" s="57">
        <f t="shared" si="12"/>
        <v>22.087043206996523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4">
        <v>1579.0339853523321</v>
      </c>
      <c r="F50" s="55">
        <v>714.01394828456125</v>
      </c>
      <c r="G50" s="56">
        <f t="shared" si="4"/>
        <v>2293.0479336368935</v>
      </c>
      <c r="H50" s="55">
        <v>0</v>
      </c>
      <c r="I50" s="55">
        <v>0</v>
      </c>
      <c r="J50" s="56">
        <f t="shared" si="14"/>
        <v>0</v>
      </c>
      <c r="K50" s="55">
        <v>70</v>
      </c>
      <c r="L50" s="55">
        <v>42</v>
      </c>
      <c r="M50" s="56">
        <f t="shared" si="15"/>
        <v>112</v>
      </c>
      <c r="N50" s="32">
        <f t="shared" si="13"/>
        <v>9.095817887974264E-2</v>
      </c>
      <c r="O50" s="32">
        <f t="shared" si="0"/>
        <v>6.8549726217795814E-2</v>
      </c>
      <c r="P50" s="33">
        <f t="shared" si="1"/>
        <v>8.2555009131512577E-2</v>
      </c>
      <c r="Q50" s="41"/>
      <c r="R50" s="57">
        <f t="shared" si="10"/>
        <v>22.557628362176175</v>
      </c>
      <c r="S50" s="57">
        <f t="shared" si="11"/>
        <v>17.000332102013363</v>
      </c>
      <c r="T50" s="57">
        <f t="shared" si="12"/>
        <v>20.473642264615119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4">
        <v>1442.9616849454715</v>
      </c>
      <c r="F51" s="55">
        <v>736.39179530267086</v>
      </c>
      <c r="G51" s="56">
        <f t="shared" si="4"/>
        <v>2179.3534802481422</v>
      </c>
      <c r="H51" s="55">
        <v>0</v>
      </c>
      <c r="I51" s="55">
        <v>0</v>
      </c>
      <c r="J51" s="56">
        <f t="shared" si="14"/>
        <v>0</v>
      </c>
      <c r="K51" s="55">
        <v>80</v>
      </c>
      <c r="L51" s="55">
        <v>42</v>
      </c>
      <c r="M51" s="56">
        <f t="shared" si="15"/>
        <v>122</v>
      </c>
      <c r="N51" s="32">
        <f t="shared" si="13"/>
        <v>7.2729923636364491E-2</v>
      </c>
      <c r="O51" s="32">
        <f t="shared" si="0"/>
        <v>7.0698137029826316E-2</v>
      </c>
      <c r="P51" s="33">
        <f t="shared" si="1"/>
        <v>7.2030456116080846E-2</v>
      </c>
      <c r="Q51" s="41"/>
      <c r="R51" s="57">
        <f t="shared" si="10"/>
        <v>18.037021061818393</v>
      </c>
      <c r="S51" s="57">
        <f t="shared" si="11"/>
        <v>17.533137983396927</v>
      </c>
      <c r="T51" s="57">
        <f t="shared" si="12"/>
        <v>17.863553116788051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4">
        <v>1431.710563725831</v>
      </c>
      <c r="F52" s="55">
        <v>733.39340161005475</v>
      </c>
      <c r="G52" s="56">
        <f t="shared" si="4"/>
        <v>2165.1039653358857</v>
      </c>
      <c r="H52" s="55">
        <v>0</v>
      </c>
      <c r="I52" s="55">
        <v>0</v>
      </c>
      <c r="J52" s="56">
        <f t="shared" si="14"/>
        <v>0</v>
      </c>
      <c r="K52" s="55">
        <v>80</v>
      </c>
      <c r="L52" s="55">
        <v>42</v>
      </c>
      <c r="M52" s="56">
        <f t="shared" si="15"/>
        <v>122</v>
      </c>
      <c r="N52" s="32">
        <f t="shared" si="13"/>
        <v>7.2162830832955188E-2</v>
      </c>
      <c r="O52" s="32">
        <f t="shared" si="0"/>
        <v>7.0410272812025221E-2</v>
      </c>
      <c r="P52" s="33">
        <f t="shared" si="1"/>
        <v>7.1559491186405533E-2</v>
      </c>
      <c r="Q52" s="41"/>
      <c r="R52" s="57">
        <f t="shared" si="10"/>
        <v>17.896382046572889</v>
      </c>
      <c r="S52" s="57">
        <f t="shared" si="11"/>
        <v>17.461747657382254</v>
      </c>
      <c r="T52" s="57">
        <f t="shared" si="12"/>
        <v>17.746753814228573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4">
        <v>1379.810076717738</v>
      </c>
      <c r="F53" s="55">
        <v>727.87059616746342</v>
      </c>
      <c r="G53" s="56">
        <f t="shared" si="4"/>
        <v>2107.6806728852016</v>
      </c>
      <c r="H53" s="55">
        <v>0</v>
      </c>
      <c r="I53" s="55">
        <v>0</v>
      </c>
      <c r="J53" s="56">
        <f t="shared" si="14"/>
        <v>0</v>
      </c>
      <c r="K53" s="55">
        <v>80</v>
      </c>
      <c r="L53" s="55">
        <v>58</v>
      </c>
      <c r="M53" s="56">
        <f t="shared" si="15"/>
        <v>138</v>
      </c>
      <c r="N53" s="32">
        <f t="shared" si="13"/>
        <v>6.9546878866821468E-2</v>
      </c>
      <c r="O53" s="32">
        <f t="shared" si="0"/>
        <v>5.0602794505524434E-2</v>
      </c>
      <c r="P53" s="33">
        <f t="shared" si="1"/>
        <v>6.1584872396131418E-2</v>
      </c>
      <c r="Q53" s="41"/>
      <c r="R53" s="57">
        <f t="shared" si="10"/>
        <v>17.247625958971724</v>
      </c>
      <c r="S53" s="57">
        <f t="shared" si="11"/>
        <v>12.549493037370059</v>
      </c>
      <c r="T53" s="57">
        <f t="shared" si="12"/>
        <v>15.273048354240592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4">
        <v>1318.5743816594841</v>
      </c>
      <c r="F54" s="55">
        <v>712.4870377958423</v>
      </c>
      <c r="G54" s="56">
        <f t="shared" si="4"/>
        <v>2031.0614194553264</v>
      </c>
      <c r="H54" s="55">
        <v>0</v>
      </c>
      <c r="I54" s="55">
        <v>0</v>
      </c>
      <c r="J54" s="56">
        <f t="shared" si="14"/>
        <v>0</v>
      </c>
      <c r="K54" s="55">
        <v>88</v>
      </c>
      <c r="L54" s="55">
        <v>43</v>
      </c>
      <c r="M54" s="56">
        <f t="shared" si="15"/>
        <v>131</v>
      </c>
      <c r="N54" s="32">
        <f t="shared" si="13"/>
        <v>6.0418547546713892E-2</v>
      </c>
      <c r="O54" s="32">
        <f t="shared" si="0"/>
        <v>6.6812362884081239E-2</v>
      </c>
      <c r="P54" s="33">
        <f t="shared" si="1"/>
        <v>6.2517280825391722E-2</v>
      </c>
      <c r="Q54" s="41"/>
      <c r="R54" s="57">
        <f t="shared" si="10"/>
        <v>14.983799791585046</v>
      </c>
      <c r="S54" s="57">
        <f t="shared" si="11"/>
        <v>16.569465995252145</v>
      </c>
      <c r="T54" s="57">
        <f t="shared" si="12"/>
        <v>15.504285644697148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4">
        <v>966.50522801498926</v>
      </c>
      <c r="F55" s="55">
        <v>528.66197603138505</v>
      </c>
      <c r="G55" s="56">
        <f t="shared" si="4"/>
        <v>1495.1672040463743</v>
      </c>
      <c r="H55" s="55">
        <v>0</v>
      </c>
      <c r="I55" s="55">
        <v>0</v>
      </c>
      <c r="J55" s="56">
        <f t="shared" si="14"/>
        <v>0</v>
      </c>
      <c r="K55" s="55">
        <v>81</v>
      </c>
      <c r="L55" s="55">
        <v>41</v>
      </c>
      <c r="M55" s="56">
        <f t="shared" si="15"/>
        <v>122</v>
      </c>
      <c r="N55" s="32">
        <f t="shared" si="13"/>
        <v>4.811356172914124E-2</v>
      </c>
      <c r="O55" s="32">
        <f t="shared" si="0"/>
        <v>5.1992719908672803E-2</v>
      </c>
      <c r="P55" s="33">
        <f t="shared" si="1"/>
        <v>4.9417213248492013E-2</v>
      </c>
      <c r="Q55" s="41"/>
      <c r="R55" s="57">
        <f t="shared" si="10"/>
        <v>11.932163308827027</v>
      </c>
      <c r="S55" s="57">
        <f t="shared" si="11"/>
        <v>12.894194537350854</v>
      </c>
      <c r="T55" s="57">
        <f t="shared" si="12"/>
        <v>12.255468885626019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4">
        <v>937.88269098967453</v>
      </c>
      <c r="F56" s="55">
        <v>429.41777197815691</v>
      </c>
      <c r="G56" s="56">
        <f t="shared" si="4"/>
        <v>1367.3004629678314</v>
      </c>
      <c r="H56" s="55">
        <v>0</v>
      </c>
      <c r="I56" s="55">
        <v>0</v>
      </c>
      <c r="J56" s="56">
        <f t="shared" si="14"/>
        <v>0</v>
      </c>
      <c r="K56" s="55">
        <v>81</v>
      </c>
      <c r="L56" s="55">
        <v>41</v>
      </c>
      <c r="M56" s="56">
        <f t="shared" si="15"/>
        <v>122</v>
      </c>
      <c r="N56" s="32">
        <f t="shared" si="13"/>
        <v>4.668870425078029E-2</v>
      </c>
      <c r="O56" s="32">
        <f t="shared" si="0"/>
        <v>4.223227497818223E-2</v>
      </c>
      <c r="P56" s="33">
        <f t="shared" si="1"/>
        <v>4.5191051790317009E-2</v>
      </c>
      <c r="Q56" s="41"/>
      <c r="R56" s="57">
        <f t="shared" si="10"/>
        <v>11.578798654193513</v>
      </c>
      <c r="S56" s="57">
        <f t="shared" si="11"/>
        <v>10.473604194589193</v>
      </c>
      <c r="T56" s="57">
        <f t="shared" si="12"/>
        <v>11.207380843998619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4">
        <v>650.63301539596921</v>
      </c>
      <c r="F57" s="55">
        <v>374.7413438317418</v>
      </c>
      <c r="G57" s="56">
        <f t="shared" si="4"/>
        <v>1025.374359227711</v>
      </c>
      <c r="H57" s="55">
        <v>0</v>
      </c>
      <c r="I57" s="55">
        <v>0</v>
      </c>
      <c r="J57" s="56">
        <f t="shared" si="14"/>
        <v>0</v>
      </c>
      <c r="K57" s="55">
        <v>81</v>
      </c>
      <c r="L57" s="55">
        <v>41</v>
      </c>
      <c r="M57" s="56">
        <f t="shared" si="15"/>
        <v>122</v>
      </c>
      <c r="N57" s="32">
        <f t="shared" si="13"/>
        <v>3.2389138560133875E-2</v>
      </c>
      <c r="O57" s="32">
        <f t="shared" si="0"/>
        <v>3.6854970872515914E-2</v>
      </c>
      <c r="P57" s="33">
        <f t="shared" si="1"/>
        <v>3.3889951058557341E-2</v>
      </c>
      <c r="Q57" s="41"/>
      <c r="R57" s="57">
        <f t="shared" si="10"/>
        <v>8.0325063629131996</v>
      </c>
      <c r="S57" s="57">
        <f t="shared" si="11"/>
        <v>9.1400327763839471</v>
      </c>
      <c r="T57" s="57">
        <f t="shared" si="12"/>
        <v>8.4047078625222209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6">
        <v>633.08059665452924</v>
      </c>
      <c r="F58" s="60">
        <v>345.99999999999989</v>
      </c>
      <c r="G58" s="61">
        <f t="shared" si="4"/>
        <v>979.08059665452913</v>
      </c>
      <c r="H58" s="55">
        <v>0</v>
      </c>
      <c r="I58" s="55">
        <v>0</v>
      </c>
      <c r="J58" s="56">
        <f t="shared" si="14"/>
        <v>0</v>
      </c>
      <c r="K58" s="55">
        <v>81</v>
      </c>
      <c r="L58" s="55">
        <v>41</v>
      </c>
      <c r="M58" s="56">
        <f t="shared" si="15"/>
        <v>122</v>
      </c>
      <c r="N58" s="34">
        <f t="shared" si="13"/>
        <v>3.1515362238875411E-2</v>
      </c>
      <c r="O58" s="34">
        <f t="shared" si="0"/>
        <v>3.4028324154209276E-2</v>
      </c>
      <c r="P58" s="35">
        <f t="shared" si="1"/>
        <v>3.2359882226815476E-2</v>
      </c>
      <c r="Q58" s="41"/>
      <c r="R58" s="57">
        <f t="shared" si="10"/>
        <v>7.8158098352411018</v>
      </c>
      <c r="S58" s="57">
        <f t="shared" si="11"/>
        <v>8.4390243902438993</v>
      </c>
      <c r="T58" s="57">
        <f t="shared" si="12"/>
        <v>8.0252507922502385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65">
        <v>2129.9037230829244</v>
      </c>
      <c r="F59" s="63">
        <v>1088.1599891274166</v>
      </c>
      <c r="G59" s="64">
        <f t="shared" si="4"/>
        <v>3218.0637122103408</v>
      </c>
      <c r="H59" s="65">
        <v>1</v>
      </c>
      <c r="I59" s="63">
        <v>2</v>
      </c>
      <c r="J59" s="64">
        <f t="shared" si="5"/>
        <v>3</v>
      </c>
      <c r="K59" s="65">
        <v>39</v>
      </c>
      <c r="L59" s="63">
        <v>40</v>
      </c>
      <c r="M59" s="64">
        <f t="shared" si="6"/>
        <v>79</v>
      </c>
      <c r="N59" s="30">
        <f t="shared" si="13"/>
        <v>0.21540288461599155</v>
      </c>
      <c r="O59" s="30">
        <f t="shared" si="0"/>
        <v>0.10511591857876899</v>
      </c>
      <c r="P59" s="31">
        <f t="shared" si="1"/>
        <v>0.15899524269813936</v>
      </c>
      <c r="Q59" s="41"/>
      <c r="R59" s="57">
        <f t="shared" si="10"/>
        <v>53.247593077073113</v>
      </c>
      <c r="S59" s="57">
        <f t="shared" si="11"/>
        <v>25.908571169700394</v>
      </c>
      <c r="T59" s="57">
        <f t="shared" si="12"/>
        <v>39.244679417199279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2022.1586117062006</v>
      </c>
      <c r="F60" s="55">
        <v>1080.5190950864198</v>
      </c>
      <c r="G60" s="56">
        <f t="shared" si="4"/>
        <v>3102.6777067926205</v>
      </c>
      <c r="H60" s="54">
        <v>1</v>
      </c>
      <c r="I60" s="55">
        <v>2</v>
      </c>
      <c r="J60" s="56">
        <f t="shared" ref="J60:J84" si="22">+H60+I60</f>
        <v>3</v>
      </c>
      <c r="K60" s="54">
        <v>39</v>
      </c>
      <c r="L60" s="55">
        <v>40</v>
      </c>
      <c r="M60" s="56">
        <f t="shared" ref="M60:M84" si="23">+K60+L60</f>
        <v>79</v>
      </c>
      <c r="N60" s="32">
        <f t="shared" si="13"/>
        <v>0.20450633209002839</v>
      </c>
      <c r="O60" s="32">
        <f t="shared" si="0"/>
        <v>0.10437781057635431</v>
      </c>
      <c r="P60" s="33">
        <f t="shared" si="1"/>
        <v>0.15329435310240219</v>
      </c>
      <c r="Q60" s="41"/>
      <c r="R60" s="57">
        <f t="shared" si="10"/>
        <v>50.553965292655015</v>
      </c>
      <c r="S60" s="57">
        <f t="shared" si="11"/>
        <v>25.726645121105236</v>
      </c>
      <c r="T60" s="57">
        <f t="shared" si="12"/>
        <v>37.837533009666103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1908.9273032305834</v>
      </c>
      <c r="F61" s="55">
        <v>1064.4193398714795</v>
      </c>
      <c r="G61" s="56">
        <f t="shared" si="4"/>
        <v>2973.3466431020629</v>
      </c>
      <c r="H61" s="54">
        <v>1</v>
      </c>
      <c r="I61" s="55">
        <v>2</v>
      </c>
      <c r="J61" s="56">
        <f t="shared" si="22"/>
        <v>3</v>
      </c>
      <c r="K61" s="54">
        <v>39</v>
      </c>
      <c r="L61" s="55">
        <v>40</v>
      </c>
      <c r="M61" s="56">
        <f t="shared" si="23"/>
        <v>79</v>
      </c>
      <c r="N61" s="32">
        <f t="shared" si="13"/>
        <v>0.19305494571506709</v>
      </c>
      <c r="O61" s="32">
        <f t="shared" si="0"/>
        <v>0.10282257919933148</v>
      </c>
      <c r="P61" s="33">
        <f t="shared" si="1"/>
        <v>0.14690447841413354</v>
      </c>
      <c r="Q61" s="41"/>
      <c r="R61" s="57">
        <f t="shared" si="10"/>
        <v>47.723182580764586</v>
      </c>
      <c r="S61" s="57">
        <f t="shared" si="11"/>
        <v>25.343317615987605</v>
      </c>
      <c r="T61" s="57">
        <f t="shared" si="12"/>
        <v>36.260324915878819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1816.3892746982126</v>
      </c>
      <c r="F62" s="55">
        <v>1059.5910103302817</v>
      </c>
      <c r="G62" s="56">
        <f t="shared" si="4"/>
        <v>2875.9802850284941</v>
      </c>
      <c r="H62" s="54">
        <v>1</v>
      </c>
      <c r="I62" s="55">
        <v>2</v>
      </c>
      <c r="J62" s="56">
        <f t="shared" si="22"/>
        <v>3</v>
      </c>
      <c r="K62" s="54">
        <v>41</v>
      </c>
      <c r="L62" s="55">
        <v>40</v>
      </c>
      <c r="M62" s="56">
        <f t="shared" si="23"/>
        <v>81</v>
      </c>
      <c r="N62" s="32">
        <f t="shared" si="13"/>
        <v>0.17492192552948888</v>
      </c>
      <c r="O62" s="32">
        <f t="shared" si="0"/>
        <v>0.10235616405818022</v>
      </c>
      <c r="P62" s="33">
        <f t="shared" si="1"/>
        <v>0.13869503689373525</v>
      </c>
      <c r="Q62" s="41"/>
      <c r="R62" s="57">
        <f t="shared" si="10"/>
        <v>43.247363683290779</v>
      </c>
      <c r="S62" s="57">
        <f t="shared" si="11"/>
        <v>25.228357388816232</v>
      </c>
      <c r="T62" s="57">
        <f t="shared" si="12"/>
        <v>34.237860536053503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1696.7832192581957</v>
      </c>
      <c r="F63" s="55">
        <v>1031.6714534500816</v>
      </c>
      <c r="G63" s="56">
        <f t="shared" si="4"/>
        <v>2728.454672708277</v>
      </c>
      <c r="H63" s="54">
        <v>1</v>
      </c>
      <c r="I63" s="55">
        <v>2</v>
      </c>
      <c r="J63" s="56">
        <f t="shared" si="22"/>
        <v>3</v>
      </c>
      <c r="K63" s="54">
        <v>41</v>
      </c>
      <c r="L63" s="55">
        <v>40</v>
      </c>
      <c r="M63" s="56">
        <f t="shared" si="23"/>
        <v>81</v>
      </c>
      <c r="N63" s="32">
        <f t="shared" si="13"/>
        <v>0.16340362280991869</v>
      </c>
      <c r="O63" s="32">
        <f t="shared" si="0"/>
        <v>9.9659143494018693E-2</v>
      </c>
      <c r="P63" s="33">
        <f t="shared" si="1"/>
        <v>0.13158056870699639</v>
      </c>
      <c r="Q63" s="41"/>
      <c r="R63" s="57">
        <f t="shared" si="10"/>
        <v>40.399600458528468</v>
      </c>
      <c r="S63" s="57">
        <f t="shared" si="11"/>
        <v>24.563606034525751</v>
      </c>
      <c r="T63" s="57">
        <f t="shared" si="12"/>
        <v>32.481603246527108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1585.9431891457079</v>
      </c>
      <c r="F64" s="55">
        <v>989.4152507217965</v>
      </c>
      <c r="G64" s="56">
        <f t="shared" si="4"/>
        <v>2575.3584398675043</v>
      </c>
      <c r="H64" s="54">
        <v>1</v>
      </c>
      <c r="I64" s="55">
        <v>2</v>
      </c>
      <c r="J64" s="56">
        <f t="shared" si="22"/>
        <v>3</v>
      </c>
      <c r="K64" s="54">
        <v>44</v>
      </c>
      <c r="L64" s="55">
        <v>40</v>
      </c>
      <c r="M64" s="56">
        <f t="shared" si="23"/>
        <v>84</v>
      </c>
      <c r="N64" s="3">
        <f t="shared" si="13"/>
        <v>0.14251825926902481</v>
      </c>
      <c r="O64" s="3">
        <f t="shared" si="0"/>
        <v>9.5577207372661954E-2</v>
      </c>
      <c r="P64" s="4">
        <f t="shared" si="1"/>
        <v>0.11989564431412962</v>
      </c>
      <c r="Q64" s="41"/>
      <c r="R64" s="57">
        <f t="shared" si="10"/>
        <v>35.243181981015731</v>
      </c>
      <c r="S64" s="57">
        <f t="shared" si="11"/>
        <v>23.557505969566584</v>
      </c>
      <c r="T64" s="57">
        <f t="shared" si="12"/>
        <v>29.601821147902349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1347.5573805691226</v>
      </c>
      <c r="F65" s="55">
        <v>927.94586742897832</v>
      </c>
      <c r="G65" s="56">
        <f t="shared" si="4"/>
        <v>2275.503247998101</v>
      </c>
      <c r="H65" s="54">
        <v>1</v>
      </c>
      <c r="I65" s="55">
        <v>2</v>
      </c>
      <c r="J65" s="56">
        <f t="shared" si="22"/>
        <v>3</v>
      </c>
      <c r="K65" s="54">
        <v>57</v>
      </c>
      <c r="L65" s="55">
        <v>40</v>
      </c>
      <c r="M65" s="56">
        <f t="shared" si="23"/>
        <v>97</v>
      </c>
      <c r="N65" s="3">
        <f t="shared" si="13"/>
        <v>9.3893351488929952E-2</v>
      </c>
      <c r="O65" s="3">
        <f t="shared" si="0"/>
        <v>8.9639283947930679E-2</v>
      </c>
      <c r="P65" s="4">
        <f t="shared" si="1"/>
        <v>9.211072085484541E-2</v>
      </c>
      <c r="Q65" s="41"/>
      <c r="R65" s="57">
        <f t="shared" si="10"/>
        <v>23.233747940846943</v>
      </c>
      <c r="S65" s="57">
        <f t="shared" si="11"/>
        <v>22.093949224499482</v>
      </c>
      <c r="T65" s="57">
        <f t="shared" si="12"/>
        <v>22.755032479981011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625.36927943920637</v>
      </c>
      <c r="F66" s="55">
        <v>520.34523883761392</v>
      </c>
      <c r="G66" s="56">
        <f t="shared" si="4"/>
        <v>1145.7145182768204</v>
      </c>
      <c r="H66" s="54">
        <v>1</v>
      </c>
      <c r="I66" s="55">
        <v>2</v>
      </c>
      <c r="J66" s="56">
        <f t="shared" si="22"/>
        <v>3</v>
      </c>
      <c r="K66" s="54">
        <v>39</v>
      </c>
      <c r="L66" s="55">
        <v>40</v>
      </c>
      <c r="M66" s="56">
        <f t="shared" si="23"/>
        <v>79</v>
      </c>
      <c r="N66" s="3">
        <f t="shared" si="13"/>
        <v>6.3245275024191583E-2</v>
      </c>
      <c r="O66" s="3">
        <f t="shared" si="0"/>
        <v>5.0265189223107992E-2</v>
      </c>
      <c r="P66" s="4">
        <f t="shared" si="1"/>
        <v>5.660644853146346E-2</v>
      </c>
      <c r="Q66" s="41"/>
      <c r="R66" s="57">
        <f t="shared" si="10"/>
        <v>15.63423198598016</v>
      </c>
      <c r="S66" s="57">
        <f t="shared" si="11"/>
        <v>12.389172353276521</v>
      </c>
      <c r="T66" s="57">
        <f t="shared" si="12"/>
        <v>13.972128271668542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580.01877842242516</v>
      </c>
      <c r="F67" s="55">
        <v>457.39317858179027</v>
      </c>
      <c r="G67" s="56">
        <f t="shared" si="4"/>
        <v>1037.4119570042153</v>
      </c>
      <c r="H67" s="54">
        <v>1</v>
      </c>
      <c r="I67" s="55">
        <v>2</v>
      </c>
      <c r="J67" s="56">
        <f t="shared" si="22"/>
        <v>3</v>
      </c>
      <c r="K67" s="54">
        <v>39</v>
      </c>
      <c r="L67" s="55">
        <v>40</v>
      </c>
      <c r="M67" s="56">
        <f t="shared" si="23"/>
        <v>79</v>
      </c>
      <c r="N67" s="3">
        <f t="shared" si="13"/>
        <v>5.8658857041102866E-2</v>
      </c>
      <c r="O67" s="3">
        <f t="shared" si="0"/>
        <v>4.4184039662074022E-2</v>
      </c>
      <c r="P67" s="4">
        <f t="shared" si="1"/>
        <v>5.1255531472540285E-2</v>
      </c>
      <c r="Q67" s="41"/>
      <c r="R67" s="57">
        <f t="shared" si="10"/>
        <v>14.500469460560629</v>
      </c>
      <c r="S67" s="57">
        <f t="shared" si="11"/>
        <v>10.890313775756912</v>
      </c>
      <c r="T67" s="57">
        <f t="shared" si="12"/>
        <v>12.651365329319699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568.48798911524659</v>
      </c>
      <c r="F68" s="55">
        <v>430.42264858168517</v>
      </c>
      <c r="G68" s="56">
        <f t="shared" si="4"/>
        <v>998.91063769693176</v>
      </c>
      <c r="H68" s="54">
        <v>1</v>
      </c>
      <c r="I68" s="55">
        <v>2</v>
      </c>
      <c r="J68" s="56">
        <f t="shared" si="22"/>
        <v>3</v>
      </c>
      <c r="K68" s="54">
        <v>39</v>
      </c>
      <c r="L68" s="55">
        <v>40</v>
      </c>
      <c r="M68" s="56">
        <f t="shared" si="23"/>
        <v>79</v>
      </c>
      <c r="N68" s="3">
        <f t="shared" si="13"/>
        <v>5.7492717345797591E-2</v>
      </c>
      <c r="O68" s="3">
        <f t="shared" si="0"/>
        <v>4.1578694801167423E-2</v>
      </c>
      <c r="P68" s="4">
        <f t="shared" si="1"/>
        <v>4.9353292376330619E-2</v>
      </c>
      <c r="Q68" s="41"/>
      <c r="R68" s="57">
        <f t="shared" si="10"/>
        <v>14.212199727881165</v>
      </c>
      <c r="S68" s="57">
        <f t="shared" si="11"/>
        <v>10.248158299563933</v>
      </c>
      <c r="T68" s="57">
        <f t="shared" si="12"/>
        <v>12.181837045084533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59">
        <v>702.48</v>
      </c>
      <c r="E69" s="66">
        <v>258.48804548241191</v>
      </c>
      <c r="F69" s="60">
        <v>318.99999999999994</v>
      </c>
      <c r="G69" s="61">
        <f t="shared" si="4"/>
        <v>577.48804548241185</v>
      </c>
      <c r="H69" s="66">
        <v>1</v>
      </c>
      <c r="I69" s="60">
        <v>2</v>
      </c>
      <c r="J69" s="61">
        <f t="shared" si="22"/>
        <v>3</v>
      </c>
      <c r="K69" s="66">
        <v>39</v>
      </c>
      <c r="L69" s="60">
        <v>40</v>
      </c>
      <c r="M69" s="61">
        <f t="shared" si="23"/>
        <v>79</v>
      </c>
      <c r="N69" s="6">
        <f t="shared" si="13"/>
        <v>2.6141590360276284E-2</v>
      </c>
      <c r="O69" s="6">
        <f t="shared" si="0"/>
        <v>3.0815301391035544E-2</v>
      </c>
      <c r="P69" s="7">
        <f t="shared" si="1"/>
        <v>2.8532018057431417E-2</v>
      </c>
      <c r="Q69" s="41"/>
      <c r="R69" s="57">
        <f t="shared" si="10"/>
        <v>6.4622011370602976</v>
      </c>
      <c r="S69" s="57">
        <f t="shared" si="11"/>
        <v>7.595238095238094</v>
      </c>
      <c r="T69" s="57">
        <f t="shared" si="12"/>
        <v>7.0425371400294132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65">
        <v>961.00000000000023</v>
      </c>
      <c r="F70" s="63">
        <v>2543.7915400716902</v>
      </c>
      <c r="G70" s="64">
        <f t="shared" si="4"/>
        <v>3504.7915400716902</v>
      </c>
      <c r="H70" s="65">
        <v>80</v>
      </c>
      <c r="I70" s="63">
        <v>80</v>
      </c>
      <c r="J70" s="64">
        <f t="shared" si="22"/>
        <v>160</v>
      </c>
      <c r="K70" s="65">
        <v>0</v>
      </c>
      <c r="L70" s="63">
        <v>0</v>
      </c>
      <c r="M70" s="64">
        <f t="shared" si="23"/>
        <v>0</v>
      </c>
      <c r="N70" s="15">
        <f t="shared" si="13"/>
        <v>5.5613425925925941E-2</v>
      </c>
      <c r="O70" s="15">
        <f t="shared" si="0"/>
        <v>0.14721015856896355</v>
      </c>
      <c r="P70" s="16">
        <f t="shared" si="1"/>
        <v>0.10141179224744475</v>
      </c>
      <c r="Q70" s="41"/>
      <c r="R70" s="57">
        <f t="shared" si="10"/>
        <v>12.012500000000003</v>
      </c>
      <c r="S70" s="57">
        <f t="shared" si="11"/>
        <v>31.797394250896126</v>
      </c>
      <c r="T70" s="57">
        <f t="shared" si="12"/>
        <v>21.904947125448064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4">
        <v>1443.0307252158532</v>
      </c>
      <c r="F71" s="55">
        <v>3651.0683151417438</v>
      </c>
      <c r="G71" s="56">
        <f t="shared" ref="G71:G84" si="24">+E71+F71</f>
        <v>5094.099040357597</v>
      </c>
      <c r="H71" s="54">
        <v>80</v>
      </c>
      <c r="I71" s="55">
        <v>80</v>
      </c>
      <c r="J71" s="56">
        <f t="shared" si="22"/>
        <v>160</v>
      </c>
      <c r="K71" s="54">
        <v>0</v>
      </c>
      <c r="L71" s="55">
        <v>0</v>
      </c>
      <c r="M71" s="56">
        <f t="shared" si="23"/>
        <v>0</v>
      </c>
      <c r="N71" s="3">
        <f t="shared" si="13"/>
        <v>8.3508722524065576E-2</v>
      </c>
      <c r="O71" s="3">
        <f t="shared" si="0"/>
        <v>0.21128867564477685</v>
      </c>
      <c r="P71" s="4">
        <f t="shared" si="1"/>
        <v>0.14739869908442121</v>
      </c>
      <c r="Q71" s="41"/>
      <c r="R71" s="57">
        <f t="shared" ref="R71:R86" si="25">+E71/(H71+K71)</f>
        <v>18.037884065198163</v>
      </c>
      <c r="S71" s="57">
        <f t="shared" ref="S71:S86" si="26">+F71/(I71+L71)</f>
        <v>45.638353939271795</v>
      </c>
      <c r="T71" s="57">
        <f t="shared" ref="T71:T86" si="27">+G71/(J71+M71)</f>
        <v>31.838119002234983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4">
        <v>2911.3921062632512</v>
      </c>
      <c r="F72" s="55">
        <v>5539.3692791166122</v>
      </c>
      <c r="G72" s="56">
        <f t="shared" si="24"/>
        <v>8450.761385379863</v>
      </c>
      <c r="H72" s="54">
        <v>80</v>
      </c>
      <c r="I72" s="55">
        <v>80</v>
      </c>
      <c r="J72" s="56">
        <f t="shared" si="22"/>
        <v>160</v>
      </c>
      <c r="K72" s="54">
        <v>0</v>
      </c>
      <c r="L72" s="55">
        <v>0</v>
      </c>
      <c r="M72" s="56">
        <f t="shared" si="23"/>
        <v>0</v>
      </c>
      <c r="N72" s="3">
        <f t="shared" si="13"/>
        <v>0.16848333948282704</v>
      </c>
      <c r="O72" s="3">
        <f t="shared" si="0"/>
        <v>0.32056535180072987</v>
      </c>
      <c r="P72" s="4">
        <f t="shared" si="1"/>
        <v>0.24452434564177844</v>
      </c>
      <c r="Q72" s="41"/>
      <c r="R72" s="57">
        <f t="shared" si="25"/>
        <v>36.392401328290639</v>
      </c>
      <c r="S72" s="57">
        <f t="shared" si="26"/>
        <v>69.24211598895765</v>
      </c>
      <c r="T72" s="57">
        <f t="shared" si="27"/>
        <v>52.817258658624141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4">
        <v>3292.260822883029</v>
      </c>
      <c r="F73" s="55">
        <v>6414.458189044075</v>
      </c>
      <c r="G73" s="56">
        <f t="shared" si="24"/>
        <v>9706.7190119271036</v>
      </c>
      <c r="H73" s="54">
        <v>80</v>
      </c>
      <c r="I73" s="55">
        <v>80</v>
      </c>
      <c r="J73" s="56">
        <f t="shared" si="22"/>
        <v>160</v>
      </c>
      <c r="K73" s="54">
        <v>0</v>
      </c>
      <c r="L73" s="55">
        <v>0</v>
      </c>
      <c r="M73" s="56">
        <f t="shared" si="23"/>
        <v>0</v>
      </c>
      <c r="N73" s="3">
        <f t="shared" ref="N73" si="28">+E73/(H73*216+K73*248)</f>
        <v>0.19052435317610122</v>
      </c>
      <c r="O73" s="3">
        <f t="shared" ref="O73" si="29">+F73/(I73*216+L73*248)</f>
        <v>0.37120707112523582</v>
      </c>
      <c r="P73" s="4">
        <f t="shared" ref="P73" si="30">+G73/(J73*216+M73*248)</f>
        <v>0.28086571215066852</v>
      </c>
      <c r="Q73" s="41"/>
      <c r="R73" s="57">
        <f t="shared" si="25"/>
        <v>41.153260286037863</v>
      </c>
      <c r="S73" s="57">
        <f t="shared" si="26"/>
        <v>80.180727363050934</v>
      </c>
      <c r="T73" s="57">
        <f t="shared" si="27"/>
        <v>60.666993824544399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4">
        <v>3557.0964960710426</v>
      </c>
      <c r="F74" s="55">
        <v>7335.4554978557062</v>
      </c>
      <c r="G74" s="56">
        <f t="shared" si="24"/>
        <v>10892.551993926749</v>
      </c>
      <c r="H74" s="54">
        <v>80</v>
      </c>
      <c r="I74" s="55">
        <v>80</v>
      </c>
      <c r="J74" s="56">
        <f t="shared" si="22"/>
        <v>160</v>
      </c>
      <c r="K74" s="54">
        <v>0</v>
      </c>
      <c r="L74" s="55">
        <v>0</v>
      </c>
      <c r="M74" s="56">
        <f t="shared" si="23"/>
        <v>0</v>
      </c>
      <c r="N74" s="3">
        <f t="shared" si="13"/>
        <v>0.20585049167077793</v>
      </c>
      <c r="O74" s="3">
        <f t="shared" si="0"/>
        <v>0.42450552649627932</v>
      </c>
      <c r="P74" s="4">
        <f t="shared" si="1"/>
        <v>0.31517800908352861</v>
      </c>
      <c r="Q74" s="41"/>
      <c r="R74" s="57">
        <f t="shared" si="25"/>
        <v>44.463706200888033</v>
      </c>
      <c r="S74" s="57">
        <f t="shared" si="26"/>
        <v>91.69319372319633</v>
      </c>
      <c r="T74" s="57">
        <f t="shared" si="27"/>
        <v>68.078449962042185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4">
        <v>3939.3709418490439</v>
      </c>
      <c r="F75" s="55">
        <v>7822.6453057471135</v>
      </c>
      <c r="G75" s="56">
        <f t="shared" si="24"/>
        <v>11762.016247596157</v>
      </c>
      <c r="H75" s="54">
        <v>80</v>
      </c>
      <c r="I75" s="55">
        <v>80</v>
      </c>
      <c r="J75" s="56">
        <f t="shared" si="22"/>
        <v>160</v>
      </c>
      <c r="K75" s="54">
        <v>0</v>
      </c>
      <c r="L75" s="55">
        <v>0</v>
      </c>
      <c r="M75" s="56">
        <f t="shared" si="23"/>
        <v>0</v>
      </c>
      <c r="N75" s="3">
        <f t="shared" si="13"/>
        <v>0.22797285543107892</v>
      </c>
      <c r="O75" s="3">
        <f t="shared" si="0"/>
        <v>0.4526993811196246</v>
      </c>
      <c r="P75" s="4">
        <f t="shared" si="1"/>
        <v>0.34033611827535176</v>
      </c>
      <c r="Q75" s="41"/>
      <c r="R75" s="57">
        <f t="shared" si="25"/>
        <v>49.242136773113046</v>
      </c>
      <c r="S75" s="57">
        <f t="shared" si="26"/>
        <v>97.783066321838916</v>
      </c>
      <c r="T75" s="57">
        <f t="shared" si="27"/>
        <v>73.512601547475981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4">
        <v>5784.630813872368</v>
      </c>
      <c r="F76" s="55">
        <v>9254.437073513287</v>
      </c>
      <c r="G76" s="56">
        <f t="shared" si="24"/>
        <v>15039.067887385656</v>
      </c>
      <c r="H76" s="54">
        <v>81</v>
      </c>
      <c r="I76" s="55">
        <v>78</v>
      </c>
      <c r="J76" s="56">
        <f t="shared" si="22"/>
        <v>159</v>
      </c>
      <c r="K76" s="54">
        <v>0</v>
      </c>
      <c r="L76" s="55">
        <v>0</v>
      </c>
      <c r="M76" s="56">
        <f t="shared" si="23"/>
        <v>0</v>
      </c>
      <c r="N76" s="3">
        <f t="shared" si="13"/>
        <v>0.33062590385644536</v>
      </c>
      <c r="O76" s="3">
        <f t="shared" si="0"/>
        <v>0.54928994975743628</v>
      </c>
      <c r="P76" s="4">
        <f t="shared" si="1"/>
        <v>0.43789505844938437</v>
      </c>
      <c r="Q76" s="41"/>
      <c r="R76" s="57">
        <f t="shared" si="25"/>
        <v>71.415195232992204</v>
      </c>
      <c r="S76" s="57">
        <f t="shared" si="26"/>
        <v>118.64662914760625</v>
      </c>
      <c r="T76" s="57">
        <f t="shared" si="27"/>
        <v>94.585332625067025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4">
        <v>7104.8464292436629</v>
      </c>
      <c r="F77" s="55">
        <v>9623.2075969692833</v>
      </c>
      <c r="G77" s="56">
        <f t="shared" si="24"/>
        <v>16728.054026212947</v>
      </c>
      <c r="H77" s="54">
        <v>80</v>
      </c>
      <c r="I77" s="55">
        <v>80</v>
      </c>
      <c r="J77" s="56">
        <f t="shared" si="22"/>
        <v>160</v>
      </c>
      <c r="K77" s="54">
        <v>0</v>
      </c>
      <c r="L77" s="55">
        <v>0</v>
      </c>
      <c r="M77" s="56">
        <f t="shared" si="23"/>
        <v>0</v>
      </c>
      <c r="N77" s="3">
        <f t="shared" si="13"/>
        <v>0.41116009428493422</v>
      </c>
      <c r="O77" s="3">
        <f t="shared" si="0"/>
        <v>0.55689858778757428</v>
      </c>
      <c r="P77" s="4">
        <f t="shared" si="1"/>
        <v>0.48402934103625428</v>
      </c>
      <c r="Q77" s="41"/>
      <c r="R77" s="57">
        <f t="shared" si="25"/>
        <v>88.810580365545789</v>
      </c>
      <c r="S77" s="57">
        <f t="shared" si="26"/>
        <v>120.29009496211604</v>
      </c>
      <c r="T77" s="57">
        <f t="shared" si="27"/>
        <v>104.55033766383092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4">
        <v>7131.9357960411717</v>
      </c>
      <c r="F78" s="55">
        <v>7795.2573099103683</v>
      </c>
      <c r="G78" s="56">
        <f t="shared" si="24"/>
        <v>14927.193105951541</v>
      </c>
      <c r="H78" s="54">
        <v>80</v>
      </c>
      <c r="I78" s="55">
        <v>80</v>
      </c>
      <c r="J78" s="56">
        <f t="shared" si="22"/>
        <v>160</v>
      </c>
      <c r="K78" s="54">
        <v>0</v>
      </c>
      <c r="L78" s="55">
        <v>0</v>
      </c>
      <c r="M78" s="56">
        <f t="shared" si="23"/>
        <v>0</v>
      </c>
      <c r="N78" s="3">
        <f t="shared" si="13"/>
        <v>0.41272776597460487</v>
      </c>
      <c r="O78" s="3">
        <f t="shared" si="0"/>
        <v>0.45111442765685</v>
      </c>
      <c r="P78" s="4">
        <f t="shared" si="1"/>
        <v>0.43192109681572743</v>
      </c>
      <c r="Q78" s="41"/>
      <c r="R78" s="57">
        <f t="shared" si="25"/>
        <v>89.149197450514649</v>
      </c>
      <c r="S78" s="57">
        <f t="shared" si="26"/>
        <v>97.44071637387961</v>
      </c>
      <c r="T78" s="57">
        <f t="shared" si="27"/>
        <v>93.294956912197136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4">
        <v>6629.7477515637438</v>
      </c>
      <c r="F79" s="55">
        <v>7652.1719595658005</v>
      </c>
      <c r="G79" s="56">
        <f t="shared" si="24"/>
        <v>14281.919711129543</v>
      </c>
      <c r="H79" s="54">
        <v>80</v>
      </c>
      <c r="I79" s="55">
        <v>80</v>
      </c>
      <c r="J79" s="56">
        <f t="shared" si="22"/>
        <v>160</v>
      </c>
      <c r="K79" s="54">
        <v>0</v>
      </c>
      <c r="L79" s="55">
        <v>0</v>
      </c>
      <c r="M79" s="56">
        <f t="shared" si="23"/>
        <v>0</v>
      </c>
      <c r="N79" s="3">
        <f t="shared" si="13"/>
        <v>0.38366595784512408</v>
      </c>
      <c r="O79" s="3">
        <f t="shared" si="0"/>
        <v>0.44283402543783568</v>
      </c>
      <c r="P79" s="4">
        <f t="shared" si="1"/>
        <v>0.41324999164147985</v>
      </c>
      <c r="Q79" s="41"/>
      <c r="R79" s="57">
        <f t="shared" si="25"/>
        <v>82.871846894546792</v>
      </c>
      <c r="S79" s="57">
        <f t="shared" si="26"/>
        <v>95.652149494572512</v>
      </c>
      <c r="T79" s="57">
        <f t="shared" si="27"/>
        <v>89.261998194559652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4">
        <v>5187.111794215687</v>
      </c>
      <c r="F80" s="55">
        <v>6616.2956776487144</v>
      </c>
      <c r="G80" s="56">
        <f t="shared" si="24"/>
        <v>11803.407471864401</v>
      </c>
      <c r="H80" s="54">
        <v>80</v>
      </c>
      <c r="I80" s="55">
        <v>80</v>
      </c>
      <c r="J80" s="56">
        <f t="shared" si="22"/>
        <v>160</v>
      </c>
      <c r="K80" s="54">
        <v>0</v>
      </c>
      <c r="L80" s="55">
        <v>0</v>
      </c>
      <c r="M80" s="56">
        <f t="shared" si="23"/>
        <v>0</v>
      </c>
      <c r="N80" s="3">
        <f t="shared" si="13"/>
        <v>0.30018008068377816</v>
      </c>
      <c r="O80" s="3">
        <f t="shared" si="0"/>
        <v>0.38288748134541173</v>
      </c>
      <c r="P80" s="4">
        <f t="shared" si="1"/>
        <v>0.34153378101459492</v>
      </c>
      <c r="Q80" s="41"/>
      <c r="R80" s="57">
        <f t="shared" si="25"/>
        <v>64.838897427696082</v>
      </c>
      <c r="S80" s="57">
        <f t="shared" si="26"/>
        <v>82.703695970608933</v>
      </c>
      <c r="T80" s="57">
        <f t="shared" si="27"/>
        <v>73.771296699152501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4">
        <v>4332.2148643145456</v>
      </c>
      <c r="F81" s="55">
        <v>6100.5222501181261</v>
      </c>
      <c r="G81" s="56">
        <f t="shared" si="24"/>
        <v>10432.737114432672</v>
      </c>
      <c r="H81" s="54">
        <v>80</v>
      </c>
      <c r="I81" s="55">
        <v>80</v>
      </c>
      <c r="J81" s="56">
        <f t="shared" si="22"/>
        <v>160</v>
      </c>
      <c r="K81" s="54">
        <v>0</v>
      </c>
      <c r="L81" s="55">
        <v>0</v>
      </c>
      <c r="M81" s="56">
        <f t="shared" si="23"/>
        <v>0</v>
      </c>
      <c r="N81" s="3">
        <f t="shared" si="13"/>
        <v>0.25070687872190656</v>
      </c>
      <c r="O81" s="3">
        <f t="shared" ref="O81:O86" si="31">+F81/(I81*216+L81*248)</f>
        <v>0.35303948206702118</v>
      </c>
      <c r="P81" s="4">
        <f t="shared" ref="P81:P86" si="32">+G81/(J81*216+M81*248)</f>
        <v>0.30187318039446387</v>
      </c>
      <c r="Q81" s="41"/>
      <c r="R81" s="57">
        <f t="shared" si="25"/>
        <v>54.152685803931817</v>
      </c>
      <c r="S81" s="57">
        <f t="shared" si="26"/>
        <v>76.256528126476582</v>
      </c>
      <c r="T81" s="57">
        <f t="shared" si="27"/>
        <v>65.204606965204192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4">
        <v>3715.6983473673745</v>
      </c>
      <c r="F82" s="55">
        <v>5708.5619065710653</v>
      </c>
      <c r="G82" s="56">
        <f t="shared" si="24"/>
        <v>9424.2602539384388</v>
      </c>
      <c r="H82" s="54">
        <v>80</v>
      </c>
      <c r="I82" s="55">
        <v>80</v>
      </c>
      <c r="J82" s="56">
        <f t="shared" si="22"/>
        <v>160</v>
      </c>
      <c r="K82" s="54">
        <v>0</v>
      </c>
      <c r="L82" s="55">
        <v>0</v>
      </c>
      <c r="M82" s="56">
        <f t="shared" si="23"/>
        <v>0</v>
      </c>
      <c r="N82" s="3">
        <f t="shared" ref="N82:N86" si="33">+E82/(H82*216+K82*248)</f>
        <v>0.21502883954672306</v>
      </c>
      <c r="O82" s="3">
        <f t="shared" si="31"/>
        <v>0.33035659181545518</v>
      </c>
      <c r="P82" s="4">
        <f t="shared" si="32"/>
        <v>0.2726927156810891</v>
      </c>
      <c r="Q82" s="41"/>
      <c r="R82" s="57">
        <f t="shared" si="25"/>
        <v>46.446229342092181</v>
      </c>
      <c r="S82" s="57">
        <f t="shared" si="26"/>
        <v>71.35702383213831</v>
      </c>
      <c r="T82" s="57">
        <f t="shared" si="27"/>
        <v>58.901626587115246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4">
        <v>2849.6064086571037</v>
      </c>
      <c r="F83" s="55">
        <v>4132.5481697637688</v>
      </c>
      <c r="G83" s="56">
        <f t="shared" si="24"/>
        <v>6982.154578420872</v>
      </c>
      <c r="H83" s="54">
        <v>80</v>
      </c>
      <c r="I83" s="55">
        <v>80</v>
      </c>
      <c r="J83" s="56">
        <f t="shared" si="22"/>
        <v>160</v>
      </c>
      <c r="K83" s="54">
        <v>0</v>
      </c>
      <c r="L83" s="55">
        <v>0</v>
      </c>
      <c r="M83" s="56">
        <f t="shared" si="23"/>
        <v>0</v>
      </c>
      <c r="N83" s="3">
        <f t="shared" si="33"/>
        <v>0.16490777827876757</v>
      </c>
      <c r="O83" s="3">
        <f t="shared" si="31"/>
        <v>0.23915209315762551</v>
      </c>
      <c r="P83" s="4">
        <f t="shared" si="32"/>
        <v>0.20202993571819652</v>
      </c>
      <c r="Q83" s="41"/>
      <c r="R83" s="57">
        <f t="shared" si="25"/>
        <v>35.620080108213799</v>
      </c>
      <c r="S83" s="57">
        <f t="shared" si="26"/>
        <v>51.656852122047113</v>
      </c>
      <c r="T83" s="57">
        <f t="shared" si="27"/>
        <v>43.638466115130448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9">
        <v>351.77</v>
      </c>
      <c r="E84" s="66">
        <v>1766.2927200310498</v>
      </c>
      <c r="F84" s="60">
        <v>2340.0000000000005</v>
      </c>
      <c r="G84" s="61">
        <f t="shared" si="24"/>
        <v>4106.2927200310505</v>
      </c>
      <c r="H84" s="66">
        <v>92</v>
      </c>
      <c r="I84" s="60">
        <v>80</v>
      </c>
      <c r="J84" s="61">
        <f t="shared" si="22"/>
        <v>172</v>
      </c>
      <c r="K84" s="66">
        <v>0</v>
      </c>
      <c r="L84" s="60">
        <v>0</v>
      </c>
      <c r="M84" s="61">
        <f t="shared" si="23"/>
        <v>0</v>
      </c>
      <c r="N84" s="6">
        <f t="shared" si="33"/>
        <v>8.8883490339726742E-2</v>
      </c>
      <c r="O84" s="6">
        <f t="shared" si="31"/>
        <v>0.13541666666666669</v>
      </c>
      <c r="P84" s="7">
        <f t="shared" si="32"/>
        <v>0.11052682816621044</v>
      </c>
      <c r="Q84" s="41"/>
      <c r="R84" s="57">
        <f t="shared" si="25"/>
        <v>19.198833913380977</v>
      </c>
      <c r="S84" s="57">
        <f t="shared" si="26"/>
        <v>29.250000000000007</v>
      </c>
      <c r="T84" s="57">
        <f t="shared" si="27"/>
        <v>23.873794883901457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70">
        <v>542.72144478478606</v>
      </c>
      <c r="F85" s="63">
        <v>1691.9067982641775</v>
      </c>
      <c r="G85" s="64">
        <f t="shared" ref="G85:G86" si="34">+E85+F85</f>
        <v>2234.6282430489637</v>
      </c>
      <c r="H85" s="70">
        <v>64</v>
      </c>
      <c r="I85" s="63">
        <v>42</v>
      </c>
      <c r="J85" s="64">
        <f t="shared" ref="J85:J86" si="35">+H85+I85</f>
        <v>106</v>
      </c>
      <c r="K85" s="70">
        <v>0</v>
      </c>
      <c r="L85" s="63">
        <v>0</v>
      </c>
      <c r="M85" s="64">
        <f t="shared" ref="M85:M86" si="36">+K85+L85</f>
        <v>0</v>
      </c>
      <c r="N85" s="3">
        <f t="shared" si="33"/>
        <v>3.9259363772047605E-2</v>
      </c>
      <c r="O85" s="3">
        <f t="shared" si="31"/>
        <v>0.18649766294799133</v>
      </c>
      <c r="P85" s="4">
        <f t="shared" si="32"/>
        <v>9.7599067219119651E-2</v>
      </c>
      <c r="Q85" s="41"/>
      <c r="R85" s="57">
        <f t="shared" si="25"/>
        <v>8.4800225747622822</v>
      </c>
      <c r="S85" s="57">
        <f t="shared" si="26"/>
        <v>40.283495196766133</v>
      </c>
      <c r="T85" s="57">
        <f t="shared" si="27"/>
        <v>21.081398519329845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71">
        <v>462.53520904326484</v>
      </c>
      <c r="F86" s="60">
        <v>1634</v>
      </c>
      <c r="G86" s="61">
        <f t="shared" si="34"/>
        <v>2096.5352090432648</v>
      </c>
      <c r="H86" s="71">
        <v>64</v>
      </c>
      <c r="I86" s="60">
        <v>41</v>
      </c>
      <c r="J86" s="61">
        <f t="shared" si="35"/>
        <v>105</v>
      </c>
      <c r="K86" s="71">
        <v>0</v>
      </c>
      <c r="L86" s="60">
        <v>0</v>
      </c>
      <c r="M86" s="61">
        <f t="shared" si="36"/>
        <v>0</v>
      </c>
      <c r="N86" s="6">
        <f t="shared" si="33"/>
        <v>3.3458854820838026E-2</v>
      </c>
      <c r="O86" s="6">
        <f t="shared" si="31"/>
        <v>0.18450767841011745</v>
      </c>
      <c r="P86" s="7">
        <f t="shared" si="32"/>
        <v>9.2439824031889981E-2</v>
      </c>
      <c r="Q86" s="41"/>
      <c r="R86" s="57">
        <f t="shared" si="25"/>
        <v>7.2271126413010132</v>
      </c>
      <c r="S86" s="57">
        <f t="shared" si="26"/>
        <v>39.853658536585364</v>
      </c>
      <c r="T86" s="57">
        <f t="shared" si="27"/>
        <v>19.967001990888235</v>
      </c>
    </row>
    <row r="87" spans="2:20" ht="18.75" x14ac:dyDescent="0.3">
      <c r="B87" s="68" t="s">
        <v>104</v>
      </c>
      <c r="Q87" s="41"/>
    </row>
    <row r="88" spans="2:20" x14ac:dyDescent="0.25">
      <c r="B88" s="69"/>
    </row>
    <row r="90" spans="2:20" x14ac:dyDescent="0.25">
      <c r="C90" t="s">
        <v>110</v>
      </c>
      <c r="D90" s="1">
        <f>(SUMPRODUCT((G5:G86)*(D5:D86)))/1000</f>
        <v>370411.968437667</v>
      </c>
    </row>
    <row r="91" spans="2:20" x14ac:dyDescent="0.25">
      <c r="C91" t="s">
        <v>112</v>
      </c>
      <c r="D91" s="77">
        <f>SUMPRODUCT(((((J5:J86)*216)+((M5:M86)*248))*((D5:D86))/1000))</f>
        <v>2714871.3268000009</v>
      </c>
    </row>
    <row r="92" spans="2:20" x14ac:dyDescent="0.25">
      <c r="C92" t="s">
        <v>111</v>
      </c>
      <c r="D92" s="39">
        <f>+D90/D91</f>
        <v>0.13643813052247633</v>
      </c>
    </row>
    <row r="93" spans="2:20" x14ac:dyDescent="0.25">
      <c r="C93"/>
      <c r="D93" s="78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4"/>
  <sheetViews>
    <sheetView tabSelected="1" workbookViewId="0">
      <pane xSplit="4" ySplit="4" topLeftCell="H80" activePane="bottomRight" state="frozen"/>
      <selection activeCell="H42" sqref="H42"/>
      <selection pane="topRight" activeCell="H42" sqref="H42"/>
      <selection pane="bottomLeft" activeCell="H42" sqref="H42"/>
      <selection pane="bottomRight" activeCell="K90" sqref="K90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7.42578125" customWidth="1"/>
    <col min="4" max="4" width="13.85546875" bestFit="1" customWidth="1"/>
    <col min="5" max="6" width="10" customWidth="1"/>
    <col min="7" max="7" width="13.85546875" bestFit="1" customWidth="1"/>
    <col min="8" max="9" width="10" customWidth="1"/>
    <col min="10" max="10" width="13.85546875" bestFit="1" customWidth="1"/>
    <col min="11" max="12" width="10" customWidth="1"/>
    <col min="13" max="13" width="13.85546875" bestFit="1" customWidth="1"/>
    <col min="14" max="14" width="10" customWidth="1"/>
    <col min="15" max="15" width="14" customWidth="1"/>
    <col min="16" max="16" width="10" customWidth="1"/>
    <col min="17" max="17" width="16.42578125" bestFit="1" customWidth="1"/>
    <col min="21" max="21" width="12.42578125" bestFit="1" customWidth="1"/>
    <col min="23" max="23" width="15.7109375" bestFit="1" customWidth="1"/>
  </cols>
  <sheetData>
    <row r="1" spans="1:23" x14ac:dyDescent="0.25">
      <c r="A1" s="40" t="s">
        <v>101</v>
      </c>
      <c r="D1" s="1"/>
      <c r="E1" s="1"/>
      <c r="F1" s="39"/>
      <c r="G1" s="1"/>
      <c r="H1" s="1"/>
      <c r="I1" s="1"/>
      <c r="J1" s="1"/>
      <c r="K1" s="1"/>
      <c r="L1" s="1"/>
      <c r="M1" s="1"/>
      <c r="P1" s="38"/>
    </row>
    <row r="2" spans="1:23" ht="15.75" x14ac:dyDescent="0.25">
      <c r="A2" s="1"/>
      <c r="H2" s="106" t="s">
        <v>84</v>
      </c>
      <c r="I2" s="107"/>
      <c r="J2" s="107"/>
      <c r="K2" s="107"/>
      <c r="L2" s="107"/>
      <c r="M2" s="107"/>
      <c r="N2" s="107"/>
      <c r="O2" s="108"/>
      <c r="P2" s="93">
        <v>0.2239572416362002</v>
      </c>
      <c r="U2">
        <v>8</v>
      </c>
    </row>
    <row r="3" spans="1:23" ht="17.25" x14ac:dyDescent="0.25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86</v>
      </c>
      <c r="I3" s="116"/>
      <c r="J3" s="117"/>
      <c r="K3" s="115" t="s">
        <v>87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  <c r="U3" s="109" t="s">
        <v>89</v>
      </c>
      <c r="V3" s="110"/>
    </row>
    <row r="4" spans="1:23" x14ac:dyDescent="0.25">
      <c r="B4" s="112"/>
      <c r="C4" s="114"/>
      <c r="D4" s="24" t="s">
        <v>83</v>
      </c>
      <c r="E4" s="25" t="s">
        <v>5</v>
      </c>
      <c r="F4" s="26" t="s">
        <v>6</v>
      </c>
      <c r="G4" s="27" t="s">
        <v>2</v>
      </c>
      <c r="H4" s="25" t="s">
        <v>5</v>
      </c>
      <c r="I4" s="26" t="s">
        <v>6</v>
      </c>
      <c r="J4" s="27" t="s">
        <v>2</v>
      </c>
      <c r="K4" s="25" t="s">
        <v>5</v>
      </c>
      <c r="L4" s="26" t="s">
        <v>6</v>
      </c>
      <c r="M4" s="29" t="s">
        <v>2</v>
      </c>
      <c r="N4" s="25" t="s">
        <v>5</v>
      </c>
      <c r="O4" s="26" t="s">
        <v>6</v>
      </c>
      <c r="P4" s="27" t="s">
        <v>2</v>
      </c>
      <c r="Q4" s="42"/>
      <c r="R4" s="25" t="s">
        <v>5</v>
      </c>
      <c r="S4" s="26" t="s">
        <v>6</v>
      </c>
      <c r="T4" s="36" t="s">
        <v>2</v>
      </c>
      <c r="U4" s="25" t="s">
        <v>5</v>
      </c>
      <c r="V4" s="26" t="s">
        <v>6</v>
      </c>
      <c r="W4" s="43"/>
    </row>
    <row r="5" spans="1:23" x14ac:dyDescent="0.25">
      <c r="B5" s="18" t="s">
        <v>90</v>
      </c>
      <c r="C5" s="18" t="s">
        <v>91</v>
      </c>
      <c r="D5" s="21">
        <v>440.45</v>
      </c>
      <c r="E5" s="8">
        <v>11378</v>
      </c>
      <c r="F5" s="2">
        <v>16058.589399432938</v>
      </c>
      <c r="G5" s="9">
        <f>+E5+F5</f>
        <v>27436.589399432938</v>
      </c>
      <c r="H5" s="2">
        <v>2043</v>
      </c>
      <c r="I5" s="2">
        <v>1984</v>
      </c>
      <c r="J5" s="9">
        <f>+H5+I5</f>
        <v>4027</v>
      </c>
      <c r="K5" s="2">
        <v>0</v>
      </c>
      <c r="L5" s="2">
        <v>1</v>
      </c>
      <c r="M5" s="9">
        <f>+K5+L5</f>
        <v>1</v>
      </c>
      <c r="N5" s="32">
        <f>+E5/(H5*216+K5*248)</f>
        <v>2.5783615235401822E-2</v>
      </c>
      <c r="O5" s="32">
        <f t="shared" ref="O5:O80" si="0">+F5/(I5*216+L5*248)</f>
        <v>3.7450767270454995E-2</v>
      </c>
      <c r="P5" s="33">
        <f>+G5/(J5*216+M5*248)</f>
        <v>3.1533410030609756E-2</v>
      </c>
      <c r="Q5" s="41"/>
      <c r="R5" s="37">
        <f>+E5/(H5+K5)</f>
        <v>5.5692608908467935</v>
      </c>
      <c r="S5" s="37">
        <f t="shared" ref="S5:S70" si="1">+F5/(I5+L5)</f>
        <v>8.0899694707470715</v>
      </c>
      <c r="T5" s="37">
        <f t="shared" ref="T5:T70" si="2">+G5/(J5+M5)</f>
        <v>6.8114670802961612</v>
      </c>
      <c r="U5">
        <f>+IF('Média 24h-6h'!R5&lt;'Média Mensal'!$U$2,1,0)+IF('Média 6h-7h'!R5&lt;'Média Mensal'!$U$2,1,0)+IF('Média 7h-8h'!R5&lt;'Média Mensal'!$U$2,1,0)+IF('Média 8h-9h'!R5&lt;'Média Mensal'!$U$2,1,0)+IF('Média 9h-10h'!R5&lt;'Média Mensal'!$U$2,1,0)+IF('Média 10h-11h'!R5&lt;'Média Mensal'!$U$2,1,0)+IF('Média 11h-12h'!R5&lt;'Média Mensal'!$U$2,1,0)+IF('Média 12h-13h'!R5&lt;'Média Mensal'!$U$2,1,0)+IF('Média 13h-14h'!R5&lt;'Média Mensal'!$U$2,1,0)+IF('Média 14h-15h'!R5&lt;'Média Mensal'!$U$2,1,0)+IF('Média 15h-16h'!R5&lt;'Média Mensal'!$U$2,1,0)+IF('Média 16h-17h'!R5&lt;'Média Mensal'!$U$2,1,0)+IF('Média 17h-18h'!R5&lt;'Média Mensal'!$U$2,1,0)+IF('Média 18h-19h'!R5&lt;'Média Mensal'!$U$2,1,0)+IF('Média 19h-20h'!R5&lt;'Média Mensal'!$U$2,1,0)+IF('Média 20h-21h'!R5&lt;'Média Mensal'!$U$2,1,0)+IF('Média 21h-22h'!R5&lt;'Média Mensal'!$U$2,1,0)+IF('Média 22h-23h'!R5&lt;'Média Mensal'!$U$2,1,0)+IF('Média 23h-0h'!R5&lt;'Média Mensal'!$U$2,1,0)</f>
        <v>16</v>
      </c>
      <c r="V5" t="e">
        <f>+IF('Média 24h-6h'!S5&lt;'Média Mensal'!$U$2,1,0)+IF('Média 6h-7h'!S5&lt;'Média Mensal'!$U$2,1,0)+IF('Média 7h-8h'!S5&lt;'Média Mensal'!$U$2,1,0)+IF('Média 8h-9h'!S5&lt;'Média Mensal'!$U$2,1,0)+IF('Média 9h-10h'!S5&lt;'Média Mensal'!$U$2,1,0)+IF('Média 10h-11h'!S5&lt;'Média Mensal'!$U$2,1,0)+IF('Média 11h-12h'!S5&lt;'Média Mensal'!$U$2,1,0)+IF('Média 12h-13h'!S5&lt;'Média Mensal'!$U$2,1,0)+IF('Média 13h-14h'!S5&lt;'Média Mensal'!$U$2,1,0)+IF('Média 14h-15h'!S5&lt;'Média Mensal'!$U$2,1,0)+IF('Média 15h-16h'!S5&lt;'Média Mensal'!$U$2,1,0)+IF('Média 16h-17h'!S5&lt;'Média Mensal'!$U$2,1,0)+IF('Média 17h-18h'!S5&lt;'Média Mensal'!$U$2,1,0)+IF('Média 18h-19h'!S5&lt;'Média Mensal'!$U$2,1,0)+IF('Média 19h-20h'!S5&lt;'Média Mensal'!$U$2,1,0)+IF('Média 20h-21h'!S5&lt;'Média Mensal'!$U$2,1,0)+IF('Média 21h-22h'!S5&lt;'Média Mensal'!$U$2,1,0)+IF('Média 22h-23h'!S5&lt;'Média Mensal'!$U$2,1,0)+IF('Média 23h-0h'!S5&lt;'Média Mensal'!$U$2,1,0)</f>
        <v>#DIV/0!</v>
      </c>
    </row>
    <row r="6" spans="1:23" x14ac:dyDescent="0.25">
      <c r="B6" s="18" t="s">
        <v>91</v>
      </c>
      <c r="C6" s="18" t="s">
        <v>92</v>
      </c>
      <c r="D6" s="21">
        <v>583.47</v>
      </c>
      <c r="E6" s="8">
        <v>20249.406098935018</v>
      </c>
      <c r="F6" s="2">
        <v>29223.40997745101</v>
      </c>
      <c r="G6" s="9">
        <f t="shared" ref="G6:G70" si="3">+E6+F6</f>
        <v>49472.816076386029</v>
      </c>
      <c r="H6" s="2">
        <v>2044</v>
      </c>
      <c r="I6" s="2">
        <v>1985</v>
      </c>
      <c r="J6" s="9">
        <f t="shared" ref="J6:J70" si="4">+H6+I6</f>
        <v>4029</v>
      </c>
      <c r="K6" s="2">
        <v>0</v>
      </c>
      <c r="L6" s="2">
        <v>1</v>
      </c>
      <c r="M6" s="9">
        <f t="shared" ref="M6:M70" si="5">+K6+L6</f>
        <v>1</v>
      </c>
      <c r="N6" s="32">
        <f t="shared" ref="N6:N16" si="6">+E6/(H6*216+K6*248)</f>
        <v>4.5864603942285954E-2</v>
      </c>
      <c r="O6" s="32">
        <f t="shared" ref="O6:O16" si="7">+F6/(I6*216+L6*248)</f>
        <v>6.8118566500976696E-2</v>
      </c>
      <c r="P6" s="33">
        <f t="shared" ref="P6:P16" si="8">+G6/(J6*216+M6*248)</f>
        <v>5.6831859958720879E-2</v>
      </c>
      <c r="Q6" s="41"/>
      <c r="R6" s="37">
        <f t="shared" ref="R6:R16" si="9">+E6/(H6+K6)</f>
        <v>9.9067544515337662</v>
      </c>
      <c r="S6" s="37">
        <f t="shared" ref="S6:S16" si="10">+F6/(I6+L6)</f>
        <v>14.714707944335856</v>
      </c>
      <c r="T6" s="37">
        <f t="shared" ref="T6:T16" si="11">+G6/(J6+M6)</f>
        <v>12.276133021435738</v>
      </c>
      <c r="U6">
        <f>+IF('Média 24h-6h'!R6&lt;'Média Mensal'!$U$2,1,0)+IF('Média 6h-7h'!R6&lt;'Média Mensal'!$U$2,1,0)+IF('Média 7h-8h'!R6&lt;'Média Mensal'!$U$2,1,0)+IF('Média 8h-9h'!R6&lt;'Média Mensal'!$U$2,1,0)+IF('Média 9h-10h'!R6&lt;'Média Mensal'!$U$2,1,0)+IF('Média 10h-11h'!R6&lt;'Média Mensal'!$U$2,1,0)+IF('Média 11h-12h'!R6&lt;'Média Mensal'!$U$2,1,0)+IF('Média 12h-13h'!R6&lt;'Média Mensal'!$U$2,1,0)+IF('Média 13h-14h'!R6&lt;'Média Mensal'!$U$2,1,0)+IF('Média 14h-15h'!R6&lt;'Média Mensal'!$U$2,1,0)+IF('Média 15h-16h'!R6&lt;'Média Mensal'!$U$2,1,0)+IF('Média 16h-17h'!R6&lt;'Média Mensal'!$U$2,1,0)+IF('Média 17h-18h'!R6&lt;'Média Mensal'!$U$2,1,0)+IF('Média 18h-19h'!R6&lt;'Média Mensal'!$U$2,1,0)+IF('Média 19h-20h'!R6&lt;'Média Mensal'!$U$2,1,0)+IF('Média 20h-21h'!R6&lt;'Média Mensal'!$U$2,1,0)+IF('Média 21h-22h'!R6&lt;'Média Mensal'!$U$2,1,0)+IF('Média 22h-23h'!R6&lt;'Média Mensal'!$U$2,1,0)+IF('Média 23h-0h'!R6&lt;'Média Mensal'!$U$2,1,0)</f>
        <v>10</v>
      </c>
      <c r="V6">
        <f>+IF('Média 24h-6h'!S6&lt;'Média Mensal'!$U$2,1,0)+IF('Média 6h-7h'!S6&lt;'Média Mensal'!$U$2,1,0)+IF('Média 7h-8h'!S6&lt;'Média Mensal'!$U$2,1,0)+IF('Média 8h-9h'!S6&lt;'Média Mensal'!$U$2,1,0)+IF('Média 9h-10h'!S6&lt;'Média Mensal'!$U$2,1,0)+IF('Média 10h-11h'!S6&lt;'Média Mensal'!$U$2,1,0)+IF('Média 11h-12h'!S6&lt;'Média Mensal'!$U$2,1,0)+IF('Média 12h-13h'!S6&lt;'Média Mensal'!$U$2,1,0)+IF('Média 13h-14h'!S6&lt;'Média Mensal'!$U$2,1,0)+IF('Média 14h-15h'!S6&lt;'Média Mensal'!$U$2,1,0)+IF('Média 15h-16h'!S6&lt;'Média Mensal'!$U$2,1,0)+IF('Média 16h-17h'!S6&lt;'Média Mensal'!$U$2,1,0)+IF('Média 17h-18h'!S6&lt;'Média Mensal'!$U$2,1,0)+IF('Média 18h-19h'!S6&lt;'Média Mensal'!$U$2,1,0)+IF('Média 19h-20h'!S6&lt;'Média Mensal'!$U$2,1,0)+IF('Média 20h-21h'!S6&lt;'Média Mensal'!$U$2,1,0)+IF('Média 21h-22h'!S6&lt;'Média Mensal'!$U$2,1,0)+IF('Média 22h-23h'!S6&lt;'Média Mensal'!$U$2,1,0)+IF('Média 23h-0h'!S6&lt;'Média Mensal'!$U$2,1,0)</f>
        <v>4</v>
      </c>
    </row>
    <row r="7" spans="1:23" x14ac:dyDescent="0.25">
      <c r="B7" s="18" t="s">
        <v>92</v>
      </c>
      <c r="C7" s="18" t="s">
        <v>93</v>
      </c>
      <c r="D7" s="21">
        <v>786.02</v>
      </c>
      <c r="E7" s="8">
        <v>30602.879636693528</v>
      </c>
      <c r="F7" s="2">
        <v>39860.104958926378</v>
      </c>
      <c r="G7" s="9">
        <f t="shared" si="3"/>
        <v>70462.984595619899</v>
      </c>
      <c r="H7" s="2">
        <v>2044</v>
      </c>
      <c r="I7" s="2">
        <v>1985</v>
      </c>
      <c r="J7" s="9">
        <f t="shared" si="4"/>
        <v>4029</v>
      </c>
      <c r="K7" s="2">
        <v>0</v>
      </c>
      <c r="L7" s="2">
        <v>1</v>
      </c>
      <c r="M7" s="9">
        <f t="shared" si="5"/>
        <v>1</v>
      </c>
      <c r="N7" s="32">
        <f t="shared" si="6"/>
        <v>6.9315067670266919E-2</v>
      </c>
      <c r="O7" s="32">
        <f t="shared" si="7"/>
        <v>9.291226494360566E-2</v>
      </c>
      <c r="P7" s="33">
        <f t="shared" si="8"/>
        <v>8.0944300130980279E-2</v>
      </c>
      <c r="Q7" s="41"/>
      <c r="R7" s="37">
        <f t="shared" si="9"/>
        <v>14.972054616777655</v>
      </c>
      <c r="S7" s="37">
        <f t="shared" si="10"/>
        <v>20.070546303588308</v>
      </c>
      <c r="T7" s="37">
        <f t="shared" si="11"/>
        <v>17.484611562188562</v>
      </c>
      <c r="U7">
        <f>+IF('Média 24h-6h'!R7&lt;'Média Mensal'!$U$2,1,0)+IF('Média 6h-7h'!R7&lt;'Média Mensal'!$U$2,1,0)+IF('Média 7h-8h'!R7&lt;'Média Mensal'!$U$2,1,0)+IF('Média 8h-9h'!R7&lt;'Média Mensal'!$U$2,1,0)+IF('Média 9h-10h'!R7&lt;'Média Mensal'!$U$2,1,0)+IF('Média 10h-11h'!R7&lt;'Média Mensal'!$U$2,1,0)+IF('Média 11h-12h'!R7&lt;'Média Mensal'!$U$2,1,0)+IF('Média 12h-13h'!R7&lt;'Média Mensal'!$U$2,1,0)+IF('Média 13h-14h'!R7&lt;'Média Mensal'!$U$2,1,0)+IF('Média 14h-15h'!R7&lt;'Média Mensal'!$U$2,1,0)+IF('Média 15h-16h'!R7&lt;'Média Mensal'!$U$2,1,0)+IF('Média 16h-17h'!R7&lt;'Média Mensal'!$U$2,1,0)+IF('Média 17h-18h'!R7&lt;'Média Mensal'!$U$2,1,0)+IF('Média 18h-19h'!R7&lt;'Média Mensal'!$U$2,1,0)+IF('Média 19h-20h'!R7&lt;'Média Mensal'!$U$2,1,0)+IF('Média 20h-21h'!R7&lt;'Média Mensal'!$U$2,1,0)+IF('Média 21h-22h'!R7&lt;'Média Mensal'!$U$2,1,0)+IF('Média 22h-23h'!R7&lt;'Média Mensal'!$U$2,1,0)+IF('Média 23h-0h'!R7&lt;'Média Mensal'!$U$2,1,0)</f>
        <v>8</v>
      </c>
      <c r="V7">
        <f>+IF('Média 24h-6h'!S7&lt;'Média Mensal'!$U$2,1,0)+IF('Média 6h-7h'!S7&lt;'Média Mensal'!$U$2,1,0)+IF('Média 7h-8h'!S7&lt;'Média Mensal'!$U$2,1,0)+IF('Média 8h-9h'!S7&lt;'Média Mensal'!$U$2,1,0)+IF('Média 9h-10h'!S7&lt;'Média Mensal'!$U$2,1,0)+IF('Média 10h-11h'!S7&lt;'Média Mensal'!$U$2,1,0)+IF('Média 11h-12h'!S7&lt;'Média Mensal'!$U$2,1,0)+IF('Média 12h-13h'!S7&lt;'Média Mensal'!$U$2,1,0)+IF('Média 13h-14h'!S7&lt;'Média Mensal'!$U$2,1,0)+IF('Média 14h-15h'!S7&lt;'Média Mensal'!$U$2,1,0)+IF('Média 15h-16h'!S7&lt;'Média Mensal'!$U$2,1,0)+IF('Média 16h-17h'!S7&lt;'Média Mensal'!$U$2,1,0)+IF('Média 17h-18h'!S7&lt;'Média Mensal'!$U$2,1,0)+IF('Média 18h-19h'!S7&lt;'Média Mensal'!$U$2,1,0)+IF('Média 19h-20h'!S7&lt;'Média Mensal'!$U$2,1,0)+IF('Média 20h-21h'!S7&lt;'Média Mensal'!$U$2,1,0)+IF('Média 21h-22h'!S7&lt;'Média Mensal'!$U$2,1,0)+IF('Média 22h-23h'!S7&lt;'Média Mensal'!$U$2,1,0)+IF('Média 23h-0h'!S7&lt;'Média Mensal'!$U$2,1,0)</f>
        <v>3</v>
      </c>
    </row>
    <row r="8" spans="1:23" x14ac:dyDescent="0.25">
      <c r="B8" s="18" t="s">
        <v>93</v>
      </c>
      <c r="C8" s="18" t="s">
        <v>94</v>
      </c>
      <c r="D8" s="21">
        <v>751.7</v>
      </c>
      <c r="E8" s="8">
        <v>39090.010594781546</v>
      </c>
      <c r="F8" s="2">
        <v>45785.675599409573</v>
      </c>
      <c r="G8" s="9">
        <f t="shared" si="3"/>
        <v>84875.686194191119</v>
      </c>
      <c r="H8" s="2">
        <v>2044</v>
      </c>
      <c r="I8" s="2">
        <v>1985</v>
      </c>
      <c r="J8" s="9">
        <f t="shared" si="4"/>
        <v>4029</v>
      </c>
      <c r="K8" s="2">
        <v>0</v>
      </c>
      <c r="L8" s="2">
        <v>0</v>
      </c>
      <c r="M8" s="9">
        <f t="shared" si="5"/>
        <v>0</v>
      </c>
      <c r="N8" s="32">
        <f t="shared" si="6"/>
        <v>8.8538293185976905E-2</v>
      </c>
      <c r="O8" s="32">
        <f t="shared" si="7"/>
        <v>0.10678625711215965</v>
      </c>
      <c r="P8" s="33">
        <f t="shared" si="8"/>
        <v>9.7528665088055022E-2</v>
      </c>
      <c r="Q8" s="41"/>
      <c r="R8" s="37">
        <f t="shared" si="9"/>
        <v>19.124271328171012</v>
      </c>
      <c r="S8" s="37">
        <f t="shared" si="10"/>
        <v>23.065831536226487</v>
      </c>
      <c r="T8" s="37">
        <f t="shared" si="11"/>
        <v>21.066191659019886</v>
      </c>
      <c r="U8">
        <f>+IF('Média 24h-6h'!R8&lt;'Média Mensal'!$U$2,1,0)+IF('Média 6h-7h'!R8&lt;'Média Mensal'!$U$2,1,0)+IF('Média 7h-8h'!R8&lt;'Média Mensal'!$U$2,1,0)+IF('Média 8h-9h'!R8&lt;'Média Mensal'!$U$2,1,0)+IF('Média 9h-10h'!R8&lt;'Média Mensal'!$U$2,1,0)+IF('Média 10h-11h'!R8&lt;'Média Mensal'!$U$2,1,0)+IF('Média 11h-12h'!R8&lt;'Média Mensal'!$U$2,1,0)+IF('Média 12h-13h'!R8&lt;'Média Mensal'!$U$2,1,0)+IF('Média 13h-14h'!R8&lt;'Média Mensal'!$U$2,1,0)+IF('Média 14h-15h'!R8&lt;'Média Mensal'!$U$2,1,0)+IF('Média 15h-16h'!R8&lt;'Média Mensal'!$U$2,1,0)+IF('Média 16h-17h'!R8&lt;'Média Mensal'!$U$2,1,0)+IF('Média 17h-18h'!R8&lt;'Média Mensal'!$U$2,1,0)+IF('Média 18h-19h'!R8&lt;'Média Mensal'!$U$2,1,0)+IF('Média 19h-20h'!R8&lt;'Média Mensal'!$U$2,1,0)+IF('Média 20h-21h'!R8&lt;'Média Mensal'!$U$2,1,0)+IF('Média 21h-22h'!R8&lt;'Média Mensal'!$U$2,1,0)+IF('Média 22h-23h'!R8&lt;'Média Mensal'!$U$2,1,0)+IF('Média 23h-0h'!R8&lt;'Média Mensal'!$U$2,1,0)</f>
        <v>8</v>
      </c>
      <c r="V8">
        <f>+IF('Média 24h-6h'!S8&lt;'Média Mensal'!$U$2,1,0)+IF('Média 6h-7h'!S8&lt;'Média Mensal'!$U$2,1,0)+IF('Média 7h-8h'!S8&lt;'Média Mensal'!$U$2,1,0)+IF('Média 8h-9h'!S8&lt;'Média Mensal'!$U$2,1,0)+IF('Média 9h-10h'!S8&lt;'Média Mensal'!$U$2,1,0)+IF('Média 10h-11h'!S8&lt;'Média Mensal'!$U$2,1,0)+IF('Média 11h-12h'!S8&lt;'Média Mensal'!$U$2,1,0)+IF('Média 12h-13h'!S8&lt;'Média Mensal'!$U$2,1,0)+IF('Média 13h-14h'!S8&lt;'Média Mensal'!$U$2,1,0)+IF('Média 14h-15h'!S8&lt;'Média Mensal'!$U$2,1,0)+IF('Média 15h-16h'!S8&lt;'Média Mensal'!$U$2,1,0)+IF('Média 16h-17h'!S8&lt;'Média Mensal'!$U$2,1,0)+IF('Média 17h-18h'!S8&lt;'Média Mensal'!$U$2,1,0)+IF('Média 18h-19h'!S8&lt;'Média Mensal'!$U$2,1,0)+IF('Média 19h-20h'!S8&lt;'Média Mensal'!$U$2,1,0)+IF('Média 20h-21h'!S8&lt;'Média Mensal'!$U$2,1,0)+IF('Média 21h-22h'!S8&lt;'Média Mensal'!$U$2,1,0)+IF('Média 22h-23h'!S8&lt;'Média Mensal'!$U$2,1,0)+IF('Média 23h-0h'!S8&lt;'Média Mensal'!$U$2,1,0)</f>
        <v>1</v>
      </c>
    </row>
    <row r="9" spans="1:23" x14ac:dyDescent="0.25">
      <c r="B9" s="18" t="s">
        <v>94</v>
      </c>
      <c r="C9" s="18" t="s">
        <v>95</v>
      </c>
      <c r="D9" s="21">
        <v>859.99</v>
      </c>
      <c r="E9" s="8">
        <v>52587.361866007399</v>
      </c>
      <c r="F9" s="2">
        <v>57447.588774159383</v>
      </c>
      <c r="G9" s="9">
        <f t="shared" si="3"/>
        <v>110034.95064016679</v>
      </c>
      <c r="H9" s="2">
        <v>2044</v>
      </c>
      <c r="I9" s="2">
        <v>1987</v>
      </c>
      <c r="J9" s="9">
        <f t="shared" si="4"/>
        <v>4031</v>
      </c>
      <c r="K9" s="2">
        <v>0</v>
      </c>
      <c r="L9" s="2">
        <v>0</v>
      </c>
      <c r="M9" s="9">
        <f t="shared" si="5"/>
        <v>0</v>
      </c>
      <c r="N9" s="32">
        <f t="shared" si="6"/>
        <v>0.11910959326757492</v>
      </c>
      <c r="O9" s="32">
        <f t="shared" si="7"/>
        <v>0.13385055819810104</v>
      </c>
      <c r="P9" s="33">
        <f t="shared" si="8"/>
        <v>0.12637585407555196</v>
      </c>
      <c r="Q9" s="41"/>
      <c r="R9" s="37">
        <f t="shared" si="9"/>
        <v>25.727672145796184</v>
      </c>
      <c r="S9" s="37">
        <f t="shared" si="10"/>
        <v>28.911720570789825</v>
      </c>
      <c r="T9" s="37">
        <f t="shared" si="11"/>
        <v>27.297184480319224</v>
      </c>
      <c r="U9">
        <f>+IF('Média 24h-6h'!R9&lt;'Média Mensal'!$U$2,1,0)+IF('Média 6h-7h'!R9&lt;'Média Mensal'!$U$2,1,0)+IF('Média 7h-8h'!R9&lt;'Média Mensal'!$U$2,1,0)+IF('Média 8h-9h'!R9&lt;'Média Mensal'!$U$2,1,0)+IF('Média 9h-10h'!R9&lt;'Média Mensal'!$U$2,1,0)+IF('Média 10h-11h'!R9&lt;'Média Mensal'!$U$2,1,0)+IF('Média 11h-12h'!R9&lt;'Média Mensal'!$U$2,1,0)+IF('Média 12h-13h'!R9&lt;'Média Mensal'!$U$2,1,0)+IF('Média 13h-14h'!R9&lt;'Média Mensal'!$U$2,1,0)+IF('Média 14h-15h'!R9&lt;'Média Mensal'!$U$2,1,0)+IF('Média 15h-16h'!R9&lt;'Média Mensal'!$U$2,1,0)+IF('Média 16h-17h'!R9&lt;'Média Mensal'!$U$2,1,0)+IF('Média 17h-18h'!R9&lt;'Média Mensal'!$U$2,1,0)+IF('Média 18h-19h'!R9&lt;'Média Mensal'!$U$2,1,0)+IF('Média 19h-20h'!R9&lt;'Média Mensal'!$U$2,1,0)+IF('Média 20h-21h'!R9&lt;'Média Mensal'!$U$2,1,0)+IF('Média 21h-22h'!R9&lt;'Média Mensal'!$U$2,1,0)+IF('Média 22h-23h'!R9&lt;'Média Mensal'!$U$2,1,0)+IF('Média 23h-0h'!R9&lt;'Média Mensal'!$U$2,1,0)</f>
        <v>5</v>
      </c>
      <c r="V9">
        <f>+IF('Média 24h-6h'!S9&lt;'Média Mensal'!$U$2,1,0)+IF('Média 6h-7h'!S9&lt;'Média Mensal'!$U$2,1,0)+IF('Média 7h-8h'!S9&lt;'Média Mensal'!$U$2,1,0)+IF('Média 8h-9h'!S9&lt;'Média Mensal'!$U$2,1,0)+IF('Média 9h-10h'!S9&lt;'Média Mensal'!$U$2,1,0)+IF('Média 10h-11h'!S9&lt;'Média Mensal'!$U$2,1,0)+IF('Média 11h-12h'!S9&lt;'Média Mensal'!$U$2,1,0)+IF('Média 12h-13h'!S9&lt;'Média Mensal'!$U$2,1,0)+IF('Média 13h-14h'!S9&lt;'Média Mensal'!$U$2,1,0)+IF('Média 14h-15h'!S9&lt;'Média Mensal'!$U$2,1,0)+IF('Média 15h-16h'!S9&lt;'Média Mensal'!$U$2,1,0)+IF('Média 16h-17h'!S9&lt;'Média Mensal'!$U$2,1,0)+IF('Média 17h-18h'!S9&lt;'Média Mensal'!$U$2,1,0)+IF('Média 18h-19h'!S9&lt;'Média Mensal'!$U$2,1,0)+IF('Média 19h-20h'!S9&lt;'Média Mensal'!$U$2,1,0)+IF('Média 20h-21h'!S9&lt;'Média Mensal'!$U$2,1,0)+IF('Média 21h-22h'!S9&lt;'Média Mensal'!$U$2,1,0)+IF('Média 22h-23h'!S9&lt;'Média Mensal'!$U$2,1,0)+IF('Média 23h-0h'!S9&lt;'Média Mensal'!$U$2,1,0)</f>
        <v>0</v>
      </c>
    </row>
    <row r="10" spans="1:23" x14ac:dyDescent="0.25">
      <c r="B10" s="18" t="s">
        <v>95</v>
      </c>
      <c r="C10" s="18" t="s">
        <v>96</v>
      </c>
      <c r="D10" s="21">
        <v>452.83</v>
      </c>
      <c r="E10" s="8">
        <v>60051.942504525476</v>
      </c>
      <c r="F10" s="2">
        <v>66927.011122889569</v>
      </c>
      <c r="G10" s="9">
        <f t="shared" si="3"/>
        <v>126978.95362741505</v>
      </c>
      <c r="H10" s="2">
        <v>2047</v>
      </c>
      <c r="I10" s="2">
        <v>1991</v>
      </c>
      <c r="J10" s="9">
        <f t="shared" si="4"/>
        <v>4038</v>
      </c>
      <c r="K10" s="2">
        <v>0</v>
      </c>
      <c r="L10" s="2">
        <v>0</v>
      </c>
      <c r="M10" s="9">
        <f t="shared" si="5"/>
        <v>0</v>
      </c>
      <c r="N10" s="32">
        <f t="shared" si="6"/>
        <v>0.13581741687140503</v>
      </c>
      <c r="O10" s="32">
        <f t="shared" si="7"/>
        <v>0.15562394460928244</v>
      </c>
      <c r="P10" s="33">
        <f t="shared" si="8"/>
        <v>0.14558333978525195</v>
      </c>
      <c r="Q10" s="41"/>
      <c r="R10" s="37">
        <f t="shared" si="9"/>
        <v>29.336562044223484</v>
      </c>
      <c r="S10" s="37">
        <f t="shared" si="10"/>
        <v>33.614772035605007</v>
      </c>
      <c r="T10" s="37">
        <f t="shared" si="11"/>
        <v>31.446001393614424</v>
      </c>
      <c r="U10">
        <f>+IF('Média 24h-6h'!R10&lt;'Média Mensal'!$U$2,1,0)+IF('Média 6h-7h'!R10&lt;'Média Mensal'!$U$2,1,0)+IF('Média 7h-8h'!R10&lt;'Média Mensal'!$U$2,1,0)+IF('Média 8h-9h'!R10&lt;'Média Mensal'!$U$2,1,0)+IF('Média 9h-10h'!R10&lt;'Média Mensal'!$U$2,1,0)+IF('Média 10h-11h'!R10&lt;'Média Mensal'!$U$2,1,0)+IF('Média 11h-12h'!R10&lt;'Média Mensal'!$U$2,1,0)+IF('Média 12h-13h'!R10&lt;'Média Mensal'!$U$2,1,0)+IF('Média 13h-14h'!R10&lt;'Média Mensal'!$U$2,1,0)+IF('Média 14h-15h'!R10&lt;'Média Mensal'!$U$2,1,0)+IF('Média 15h-16h'!R10&lt;'Média Mensal'!$U$2,1,0)+IF('Média 16h-17h'!R10&lt;'Média Mensal'!$U$2,1,0)+IF('Média 17h-18h'!R10&lt;'Média Mensal'!$U$2,1,0)+IF('Média 18h-19h'!R10&lt;'Média Mensal'!$U$2,1,0)+IF('Média 19h-20h'!R10&lt;'Média Mensal'!$U$2,1,0)+IF('Média 20h-21h'!R10&lt;'Média Mensal'!$U$2,1,0)+IF('Média 21h-22h'!R10&lt;'Média Mensal'!$U$2,1,0)+IF('Média 22h-23h'!R10&lt;'Média Mensal'!$U$2,1,0)+IF('Média 23h-0h'!R10&lt;'Média Mensal'!$U$2,1,0)</f>
        <v>5</v>
      </c>
      <c r="V10">
        <f>+IF('Média 24h-6h'!S10&lt;'Média Mensal'!$U$2,1,0)+IF('Média 6h-7h'!S10&lt;'Média Mensal'!$U$2,1,0)+IF('Média 7h-8h'!S10&lt;'Média Mensal'!$U$2,1,0)+IF('Média 8h-9h'!S10&lt;'Média Mensal'!$U$2,1,0)+IF('Média 9h-10h'!S10&lt;'Média Mensal'!$U$2,1,0)+IF('Média 10h-11h'!S10&lt;'Média Mensal'!$U$2,1,0)+IF('Média 11h-12h'!S10&lt;'Média Mensal'!$U$2,1,0)+IF('Média 12h-13h'!S10&lt;'Média Mensal'!$U$2,1,0)+IF('Média 13h-14h'!S10&lt;'Média Mensal'!$U$2,1,0)+IF('Média 14h-15h'!S10&lt;'Média Mensal'!$U$2,1,0)+IF('Média 15h-16h'!S10&lt;'Média Mensal'!$U$2,1,0)+IF('Média 16h-17h'!S10&lt;'Média Mensal'!$U$2,1,0)+IF('Média 17h-18h'!S10&lt;'Média Mensal'!$U$2,1,0)+IF('Média 18h-19h'!S10&lt;'Média Mensal'!$U$2,1,0)+IF('Média 19h-20h'!S10&lt;'Média Mensal'!$U$2,1,0)+IF('Média 20h-21h'!S10&lt;'Média Mensal'!$U$2,1,0)+IF('Média 21h-22h'!S10&lt;'Média Mensal'!$U$2,1,0)+IF('Média 22h-23h'!S10&lt;'Média Mensal'!$U$2,1,0)+IF('Média 23h-0h'!S10&lt;'Média Mensal'!$U$2,1,0)</f>
        <v>0</v>
      </c>
    </row>
    <row r="11" spans="1:23" x14ac:dyDescent="0.25">
      <c r="B11" s="18" t="s">
        <v>96</v>
      </c>
      <c r="C11" s="18" t="s">
        <v>97</v>
      </c>
      <c r="D11" s="21">
        <v>1111.6199999999999</v>
      </c>
      <c r="E11" s="8">
        <v>77054.432269414436</v>
      </c>
      <c r="F11" s="2">
        <v>83197.799204605311</v>
      </c>
      <c r="G11" s="9">
        <f t="shared" si="3"/>
        <v>160252.23147401976</v>
      </c>
      <c r="H11" s="2">
        <v>2044</v>
      </c>
      <c r="I11" s="2">
        <v>1987</v>
      </c>
      <c r="J11" s="9">
        <f t="shared" si="4"/>
        <v>4031</v>
      </c>
      <c r="K11" s="2">
        <v>0</v>
      </c>
      <c r="L11" s="2">
        <v>0</v>
      </c>
      <c r="M11" s="9">
        <f t="shared" si="5"/>
        <v>0</v>
      </c>
      <c r="N11" s="32">
        <f t="shared" si="6"/>
        <v>0.17452714419215778</v>
      </c>
      <c r="O11" s="32">
        <f t="shared" si="7"/>
        <v>0.19384750695400965</v>
      </c>
      <c r="P11" s="33">
        <f t="shared" si="8"/>
        <v>0.1840507266302128</v>
      </c>
      <c r="Q11" s="41"/>
      <c r="R11" s="37">
        <f t="shared" si="9"/>
        <v>37.697863145506084</v>
      </c>
      <c r="S11" s="37">
        <f t="shared" si="10"/>
        <v>41.871061502066084</v>
      </c>
      <c r="T11" s="37">
        <f t="shared" si="11"/>
        <v>39.754956952125966</v>
      </c>
      <c r="U11">
        <f>+IF('Média 24h-6h'!R11&lt;'Média Mensal'!$U$2,1,0)+IF('Média 6h-7h'!R11&lt;'Média Mensal'!$U$2,1,0)+IF('Média 7h-8h'!R11&lt;'Média Mensal'!$U$2,1,0)+IF('Média 8h-9h'!R11&lt;'Média Mensal'!$U$2,1,0)+IF('Média 9h-10h'!R11&lt;'Média Mensal'!$U$2,1,0)+IF('Média 10h-11h'!R11&lt;'Média Mensal'!$U$2,1,0)+IF('Média 11h-12h'!R11&lt;'Média Mensal'!$U$2,1,0)+IF('Média 12h-13h'!R11&lt;'Média Mensal'!$U$2,1,0)+IF('Média 13h-14h'!R11&lt;'Média Mensal'!$U$2,1,0)+IF('Média 14h-15h'!R11&lt;'Média Mensal'!$U$2,1,0)+IF('Média 15h-16h'!R11&lt;'Média Mensal'!$U$2,1,0)+IF('Média 16h-17h'!R11&lt;'Média Mensal'!$U$2,1,0)+IF('Média 17h-18h'!R11&lt;'Média Mensal'!$U$2,1,0)+IF('Média 18h-19h'!R11&lt;'Média Mensal'!$U$2,1,0)+IF('Média 19h-20h'!R11&lt;'Média Mensal'!$U$2,1,0)+IF('Média 20h-21h'!R11&lt;'Média Mensal'!$U$2,1,0)+IF('Média 21h-22h'!R11&lt;'Média Mensal'!$U$2,1,0)+IF('Média 22h-23h'!R11&lt;'Média Mensal'!$U$2,1,0)+IF('Média 23h-0h'!R11&lt;'Média Mensal'!$U$2,1,0)</f>
        <v>0</v>
      </c>
      <c r="V11">
        <f>+IF('Média 24h-6h'!S11&lt;'Média Mensal'!$U$2,1,0)+IF('Média 6h-7h'!S11&lt;'Média Mensal'!$U$2,1,0)+IF('Média 7h-8h'!S11&lt;'Média Mensal'!$U$2,1,0)+IF('Média 8h-9h'!S11&lt;'Média Mensal'!$U$2,1,0)+IF('Média 9h-10h'!S11&lt;'Média Mensal'!$U$2,1,0)+IF('Média 10h-11h'!S11&lt;'Média Mensal'!$U$2,1,0)+IF('Média 11h-12h'!S11&lt;'Média Mensal'!$U$2,1,0)+IF('Média 12h-13h'!S11&lt;'Média Mensal'!$U$2,1,0)+IF('Média 13h-14h'!S11&lt;'Média Mensal'!$U$2,1,0)+IF('Média 14h-15h'!S11&lt;'Média Mensal'!$U$2,1,0)+IF('Média 15h-16h'!S11&lt;'Média Mensal'!$U$2,1,0)+IF('Média 16h-17h'!S11&lt;'Média Mensal'!$U$2,1,0)+IF('Média 17h-18h'!S11&lt;'Média Mensal'!$U$2,1,0)+IF('Média 18h-19h'!S11&lt;'Média Mensal'!$U$2,1,0)+IF('Média 19h-20h'!S11&lt;'Média Mensal'!$U$2,1,0)+IF('Média 20h-21h'!S11&lt;'Média Mensal'!$U$2,1,0)+IF('Média 21h-22h'!S11&lt;'Média Mensal'!$U$2,1,0)+IF('Média 22h-23h'!S11&lt;'Média Mensal'!$U$2,1,0)+IF('Média 23h-0h'!S11&lt;'Média Mensal'!$U$2,1,0)</f>
        <v>0</v>
      </c>
    </row>
    <row r="12" spans="1:23" x14ac:dyDescent="0.25">
      <c r="B12" s="18" t="s">
        <v>97</v>
      </c>
      <c r="C12" s="18" t="s">
        <v>98</v>
      </c>
      <c r="D12" s="21">
        <v>499.02</v>
      </c>
      <c r="E12" s="8">
        <v>80970.682617815051</v>
      </c>
      <c r="F12" s="2">
        <v>85434.003474280005</v>
      </c>
      <c r="G12" s="9">
        <f t="shared" si="3"/>
        <v>166404.68609209504</v>
      </c>
      <c r="H12" s="2">
        <v>2044</v>
      </c>
      <c r="I12" s="2">
        <v>1987</v>
      </c>
      <c r="J12" s="9">
        <f t="shared" si="4"/>
        <v>4031</v>
      </c>
      <c r="K12" s="2">
        <v>0</v>
      </c>
      <c r="L12" s="2">
        <v>0</v>
      </c>
      <c r="M12" s="9">
        <f t="shared" si="5"/>
        <v>0</v>
      </c>
      <c r="N12" s="32">
        <f t="shared" si="6"/>
        <v>0.18339739304245273</v>
      </c>
      <c r="O12" s="32">
        <f t="shared" si="7"/>
        <v>0.19905777245214265</v>
      </c>
      <c r="P12" s="33">
        <f t="shared" si="8"/>
        <v>0.19111686064033262</v>
      </c>
      <c r="Q12" s="41"/>
      <c r="R12" s="37">
        <f t="shared" si="9"/>
        <v>39.61383689716979</v>
      </c>
      <c r="S12" s="37">
        <f t="shared" si="10"/>
        <v>42.996478849662807</v>
      </c>
      <c r="T12" s="37">
        <f t="shared" si="11"/>
        <v>41.281241898311841</v>
      </c>
      <c r="U12">
        <f>+IF('Média 24h-6h'!R12&lt;'Média Mensal'!$U$2,1,0)+IF('Média 6h-7h'!R12&lt;'Média Mensal'!$U$2,1,0)+IF('Média 7h-8h'!R12&lt;'Média Mensal'!$U$2,1,0)+IF('Média 8h-9h'!R12&lt;'Média Mensal'!$U$2,1,0)+IF('Média 9h-10h'!R12&lt;'Média Mensal'!$U$2,1,0)+IF('Média 10h-11h'!R12&lt;'Média Mensal'!$U$2,1,0)+IF('Média 11h-12h'!R12&lt;'Média Mensal'!$U$2,1,0)+IF('Média 12h-13h'!R12&lt;'Média Mensal'!$U$2,1,0)+IF('Média 13h-14h'!R12&lt;'Média Mensal'!$U$2,1,0)+IF('Média 14h-15h'!R12&lt;'Média Mensal'!$U$2,1,0)+IF('Média 15h-16h'!R12&lt;'Média Mensal'!$U$2,1,0)+IF('Média 16h-17h'!R12&lt;'Média Mensal'!$U$2,1,0)+IF('Média 17h-18h'!R12&lt;'Média Mensal'!$U$2,1,0)+IF('Média 18h-19h'!R12&lt;'Média Mensal'!$U$2,1,0)+IF('Média 19h-20h'!R12&lt;'Média Mensal'!$U$2,1,0)+IF('Média 20h-21h'!R12&lt;'Média Mensal'!$U$2,1,0)+IF('Média 21h-22h'!R12&lt;'Média Mensal'!$U$2,1,0)+IF('Média 22h-23h'!R12&lt;'Média Mensal'!$U$2,1,0)+IF('Média 23h-0h'!R12&lt;'Média Mensal'!$U$2,1,0)</f>
        <v>0</v>
      </c>
      <c r="V12">
        <f>+IF('Média 24h-6h'!S12&lt;'Média Mensal'!$U$2,1,0)+IF('Média 6h-7h'!S12&lt;'Média Mensal'!$U$2,1,0)+IF('Média 7h-8h'!S12&lt;'Média Mensal'!$U$2,1,0)+IF('Média 8h-9h'!S12&lt;'Média Mensal'!$U$2,1,0)+IF('Média 9h-10h'!S12&lt;'Média Mensal'!$U$2,1,0)+IF('Média 10h-11h'!S12&lt;'Média Mensal'!$U$2,1,0)+IF('Média 11h-12h'!S12&lt;'Média Mensal'!$U$2,1,0)+IF('Média 12h-13h'!S12&lt;'Média Mensal'!$U$2,1,0)+IF('Média 13h-14h'!S12&lt;'Média Mensal'!$U$2,1,0)+IF('Média 14h-15h'!S12&lt;'Média Mensal'!$U$2,1,0)+IF('Média 15h-16h'!S12&lt;'Média Mensal'!$U$2,1,0)+IF('Média 16h-17h'!S12&lt;'Média Mensal'!$U$2,1,0)+IF('Média 17h-18h'!S12&lt;'Média Mensal'!$U$2,1,0)+IF('Média 18h-19h'!S12&lt;'Média Mensal'!$U$2,1,0)+IF('Média 19h-20h'!S12&lt;'Média Mensal'!$U$2,1,0)+IF('Média 20h-21h'!S12&lt;'Média Mensal'!$U$2,1,0)+IF('Média 21h-22h'!S12&lt;'Média Mensal'!$U$2,1,0)+IF('Média 22h-23h'!S12&lt;'Média Mensal'!$U$2,1,0)+IF('Média 23h-0h'!S12&lt;'Média Mensal'!$U$2,1,0)</f>
        <v>0</v>
      </c>
    </row>
    <row r="13" spans="1:23" x14ac:dyDescent="0.25">
      <c r="B13" s="18" t="s">
        <v>98</v>
      </c>
      <c r="C13" s="18" t="s">
        <v>99</v>
      </c>
      <c r="D13" s="21">
        <v>650</v>
      </c>
      <c r="E13" s="8">
        <v>83485.194500158628</v>
      </c>
      <c r="F13" s="2">
        <v>87007.637016544395</v>
      </c>
      <c r="G13" s="9">
        <f t="shared" si="3"/>
        <v>170492.83151670301</v>
      </c>
      <c r="H13" s="2">
        <v>2044</v>
      </c>
      <c r="I13" s="2">
        <v>1987</v>
      </c>
      <c r="J13" s="86">
        <f t="shared" si="4"/>
        <v>4031</v>
      </c>
      <c r="K13" s="2">
        <v>0</v>
      </c>
      <c r="L13" s="2">
        <v>0</v>
      </c>
      <c r="M13" s="9">
        <f t="shared" si="5"/>
        <v>0</v>
      </c>
      <c r="N13" s="32">
        <f t="shared" si="6"/>
        <v>0.18909272509458266</v>
      </c>
      <c r="O13" s="32">
        <f t="shared" si="7"/>
        <v>0.20272427495513523</v>
      </c>
      <c r="P13" s="33">
        <f t="shared" si="8"/>
        <v>0.19581212216055088</v>
      </c>
      <c r="Q13" s="41"/>
      <c r="R13" s="37">
        <f t="shared" si="9"/>
        <v>40.84402862042986</v>
      </c>
      <c r="S13" s="37">
        <f t="shared" si="10"/>
        <v>43.788443390309205</v>
      </c>
      <c r="T13" s="37">
        <f t="shared" si="11"/>
        <v>42.295418386678989</v>
      </c>
      <c r="U13">
        <f>+IF('Média 24h-6h'!R13&lt;'Média Mensal'!$U$2,1,0)+IF('Média 6h-7h'!R13&lt;'Média Mensal'!$U$2,1,0)+IF('Média 7h-8h'!R13&lt;'Média Mensal'!$U$2,1,0)+IF('Média 8h-9h'!R13&lt;'Média Mensal'!$U$2,1,0)+IF('Média 9h-10h'!R13&lt;'Média Mensal'!$U$2,1,0)+IF('Média 10h-11h'!R13&lt;'Média Mensal'!$U$2,1,0)+IF('Média 11h-12h'!R13&lt;'Média Mensal'!$U$2,1,0)+IF('Média 12h-13h'!R13&lt;'Média Mensal'!$U$2,1,0)+IF('Média 13h-14h'!R13&lt;'Média Mensal'!$U$2,1,0)+IF('Média 14h-15h'!R13&lt;'Média Mensal'!$U$2,1,0)+IF('Média 15h-16h'!R13&lt;'Média Mensal'!$U$2,1,0)+IF('Média 16h-17h'!R13&lt;'Média Mensal'!$U$2,1,0)+IF('Média 17h-18h'!R13&lt;'Média Mensal'!$U$2,1,0)+IF('Média 18h-19h'!R13&lt;'Média Mensal'!$U$2,1,0)+IF('Média 19h-20h'!R13&lt;'Média Mensal'!$U$2,1,0)+IF('Média 20h-21h'!R13&lt;'Média Mensal'!$U$2,1,0)+IF('Média 21h-22h'!R13&lt;'Média Mensal'!$U$2,1,0)+IF('Média 22h-23h'!R13&lt;'Média Mensal'!$U$2,1,0)+IF('Média 23h-0h'!R13&lt;'Média Mensal'!$U$2,1,0)</f>
        <v>0</v>
      </c>
      <c r="V13">
        <f>+IF('Média 24h-6h'!S13&lt;'Média Mensal'!$U$2,1,0)+IF('Média 6h-7h'!S13&lt;'Média Mensal'!$U$2,1,0)+IF('Média 7h-8h'!S13&lt;'Média Mensal'!$U$2,1,0)+IF('Média 8h-9h'!S13&lt;'Média Mensal'!$U$2,1,0)+IF('Média 9h-10h'!S13&lt;'Média Mensal'!$U$2,1,0)+IF('Média 10h-11h'!S13&lt;'Média Mensal'!$U$2,1,0)+IF('Média 11h-12h'!S13&lt;'Média Mensal'!$U$2,1,0)+IF('Média 12h-13h'!S13&lt;'Média Mensal'!$U$2,1,0)+IF('Média 13h-14h'!S13&lt;'Média Mensal'!$U$2,1,0)+IF('Média 14h-15h'!S13&lt;'Média Mensal'!$U$2,1,0)+IF('Média 15h-16h'!S13&lt;'Média Mensal'!$U$2,1,0)+IF('Média 16h-17h'!S13&lt;'Média Mensal'!$U$2,1,0)+IF('Média 17h-18h'!S13&lt;'Média Mensal'!$U$2,1,0)+IF('Média 18h-19h'!S13&lt;'Média Mensal'!$U$2,1,0)+IF('Média 19h-20h'!S13&lt;'Média Mensal'!$U$2,1,0)+IF('Média 20h-21h'!S13&lt;'Média Mensal'!$U$2,1,0)+IF('Média 21h-22h'!S13&lt;'Média Mensal'!$U$2,1,0)+IF('Média 22h-23h'!S13&lt;'Média Mensal'!$U$2,1,0)+IF('Média 23h-0h'!S13&lt;'Média Mensal'!$U$2,1,0)</f>
        <v>0</v>
      </c>
    </row>
    <row r="14" spans="1:23" x14ac:dyDescent="0.25">
      <c r="B14" s="18" t="s">
        <v>99</v>
      </c>
      <c r="C14" s="18" t="s">
        <v>7</v>
      </c>
      <c r="D14" s="21">
        <v>619.19000000000005</v>
      </c>
      <c r="E14" s="8">
        <v>96655.895557799071</v>
      </c>
      <c r="F14" s="2">
        <v>101415.84999272833</v>
      </c>
      <c r="G14" s="9">
        <f t="shared" si="3"/>
        <v>198071.74555052741</v>
      </c>
      <c r="H14" s="2">
        <v>2044</v>
      </c>
      <c r="I14" s="2">
        <v>1987</v>
      </c>
      <c r="J14" s="9">
        <f t="shared" si="4"/>
        <v>4031</v>
      </c>
      <c r="K14" s="2">
        <v>0</v>
      </c>
      <c r="L14" s="2">
        <v>0</v>
      </c>
      <c r="M14" s="9">
        <f t="shared" si="5"/>
        <v>0</v>
      </c>
      <c r="N14" s="32">
        <f t="shared" si="6"/>
        <v>0.21892416729587744</v>
      </c>
      <c r="O14" s="32">
        <f t="shared" si="7"/>
        <v>0.2362948284048359</v>
      </c>
      <c r="P14" s="33">
        <f t="shared" si="8"/>
        <v>0.22748668369962352</v>
      </c>
      <c r="Q14" s="41"/>
      <c r="R14" s="37">
        <f t="shared" si="9"/>
        <v>47.287620135909528</v>
      </c>
      <c r="S14" s="37">
        <f t="shared" si="10"/>
        <v>51.039682935444553</v>
      </c>
      <c r="T14" s="37">
        <f t="shared" si="11"/>
        <v>49.13712367911868</v>
      </c>
      <c r="U14">
        <f>+IF('Média 24h-6h'!R14&lt;'Média Mensal'!$U$2,1,0)+IF('Média 6h-7h'!R14&lt;'Média Mensal'!$U$2,1,0)+IF('Média 7h-8h'!R14&lt;'Média Mensal'!$U$2,1,0)+IF('Média 8h-9h'!R14&lt;'Média Mensal'!$U$2,1,0)+IF('Média 9h-10h'!R14&lt;'Média Mensal'!$U$2,1,0)+IF('Média 10h-11h'!R14&lt;'Média Mensal'!$U$2,1,0)+IF('Média 11h-12h'!R14&lt;'Média Mensal'!$U$2,1,0)+IF('Média 12h-13h'!R14&lt;'Média Mensal'!$U$2,1,0)+IF('Média 13h-14h'!R14&lt;'Média Mensal'!$U$2,1,0)+IF('Média 14h-15h'!R14&lt;'Média Mensal'!$U$2,1,0)+IF('Média 15h-16h'!R14&lt;'Média Mensal'!$U$2,1,0)+IF('Média 16h-17h'!R14&lt;'Média Mensal'!$U$2,1,0)+IF('Média 17h-18h'!R14&lt;'Média Mensal'!$U$2,1,0)+IF('Média 18h-19h'!R14&lt;'Média Mensal'!$U$2,1,0)+IF('Média 19h-20h'!R14&lt;'Média Mensal'!$U$2,1,0)+IF('Média 20h-21h'!R14&lt;'Média Mensal'!$U$2,1,0)+IF('Média 21h-22h'!R14&lt;'Média Mensal'!$U$2,1,0)+IF('Média 22h-23h'!R14&lt;'Média Mensal'!$U$2,1,0)+IF('Média 23h-0h'!R14&lt;'Média Mensal'!$U$2,1,0)</f>
        <v>0</v>
      </c>
      <c r="V14">
        <f>+IF('Média 24h-6h'!S14&lt;'Média Mensal'!$U$2,1,0)+IF('Média 6h-7h'!S14&lt;'Média Mensal'!$U$2,1,0)+IF('Média 7h-8h'!S14&lt;'Média Mensal'!$U$2,1,0)+IF('Média 8h-9h'!S14&lt;'Média Mensal'!$U$2,1,0)+IF('Média 9h-10h'!S14&lt;'Média Mensal'!$U$2,1,0)+IF('Média 10h-11h'!S14&lt;'Média Mensal'!$U$2,1,0)+IF('Média 11h-12h'!S14&lt;'Média Mensal'!$U$2,1,0)+IF('Média 12h-13h'!S14&lt;'Média Mensal'!$U$2,1,0)+IF('Média 13h-14h'!S14&lt;'Média Mensal'!$U$2,1,0)+IF('Média 14h-15h'!S14&lt;'Média Mensal'!$U$2,1,0)+IF('Média 15h-16h'!S14&lt;'Média Mensal'!$U$2,1,0)+IF('Média 16h-17h'!S14&lt;'Média Mensal'!$U$2,1,0)+IF('Média 17h-18h'!S14&lt;'Média Mensal'!$U$2,1,0)+IF('Média 18h-19h'!S14&lt;'Média Mensal'!$U$2,1,0)+IF('Média 19h-20h'!S14&lt;'Média Mensal'!$U$2,1,0)+IF('Média 20h-21h'!S14&lt;'Média Mensal'!$U$2,1,0)+IF('Média 21h-22h'!S14&lt;'Média Mensal'!$U$2,1,0)+IF('Média 22h-23h'!S14&lt;'Média Mensal'!$U$2,1,0)+IF('Média 23h-0h'!S14&lt;'Média Mensal'!$U$2,1,0)</f>
        <v>0</v>
      </c>
    </row>
    <row r="15" spans="1:23" x14ac:dyDescent="0.25">
      <c r="B15" s="18" t="s">
        <v>7</v>
      </c>
      <c r="C15" s="18" t="s">
        <v>8</v>
      </c>
      <c r="D15" s="21">
        <v>1166.02</v>
      </c>
      <c r="E15" s="8">
        <v>178363.65895365484</v>
      </c>
      <c r="F15" s="2">
        <v>177200.20539912893</v>
      </c>
      <c r="G15" s="9">
        <f t="shared" si="3"/>
        <v>355563.86435278377</v>
      </c>
      <c r="H15" s="2">
        <v>3816</v>
      </c>
      <c r="I15" s="2">
        <v>3674</v>
      </c>
      <c r="J15" s="9">
        <f t="shared" si="4"/>
        <v>7490</v>
      </c>
      <c r="K15" s="2">
        <v>1940</v>
      </c>
      <c r="L15" s="2">
        <v>2007</v>
      </c>
      <c r="M15" s="9">
        <f t="shared" si="5"/>
        <v>3947</v>
      </c>
      <c r="N15" s="32">
        <f t="shared" si="6"/>
        <v>0.13663776486901463</v>
      </c>
      <c r="O15" s="32">
        <f t="shared" si="7"/>
        <v>0.1372240849666457</v>
      </c>
      <c r="P15" s="33">
        <f t="shared" si="8"/>
        <v>0.13692933803294025</v>
      </c>
      <c r="Q15" s="41"/>
      <c r="R15" s="37">
        <f t="shared" si="9"/>
        <v>30.98743206283093</v>
      </c>
      <c r="S15" s="37">
        <f t="shared" si="10"/>
        <v>31.191727759043992</v>
      </c>
      <c r="T15" s="37">
        <f t="shared" si="11"/>
        <v>31.08891005969955</v>
      </c>
      <c r="U15">
        <f>+IF('Média 24h-6h'!R15&lt;'Média Mensal'!$U$2,1,0)+IF('Média 6h-7h'!R15&lt;'Média Mensal'!$U$2,1,0)+IF('Média 7h-8h'!R15&lt;'Média Mensal'!$U$2,1,0)+IF('Média 8h-9h'!R15&lt;'Média Mensal'!$U$2,1,0)+IF('Média 9h-10h'!R15&lt;'Média Mensal'!$U$2,1,0)+IF('Média 10h-11h'!R15&lt;'Média Mensal'!$U$2,1,0)+IF('Média 11h-12h'!R15&lt;'Média Mensal'!$U$2,1,0)+IF('Média 12h-13h'!R15&lt;'Média Mensal'!$U$2,1,0)+IF('Média 13h-14h'!R15&lt;'Média Mensal'!$U$2,1,0)+IF('Média 14h-15h'!R15&lt;'Média Mensal'!$U$2,1,0)+IF('Média 15h-16h'!R15&lt;'Média Mensal'!$U$2,1,0)+IF('Média 16h-17h'!R15&lt;'Média Mensal'!$U$2,1,0)+IF('Média 17h-18h'!R15&lt;'Média Mensal'!$U$2,1,0)+IF('Média 18h-19h'!R15&lt;'Média Mensal'!$U$2,1,0)+IF('Média 19h-20h'!R15&lt;'Média Mensal'!$U$2,1,0)+IF('Média 20h-21h'!R15&lt;'Média Mensal'!$U$2,1,0)+IF('Média 21h-22h'!R15&lt;'Média Mensal'!$U$2,1,0)+IF('Média 22h-23h'!R15&lt;'Média Mensal'!$U$2,1,0)+IF('Média 23h-0h'!R15&lt;'Média Mensal'!$U$2,1,0)</f>
        <v>0</v>
      </c>
      <c r="V15">
        <f>+IF('Média 24h-6h'!S15&lt;'Média Mensal'!$U$2,1,0)+IF('Média 6h-7h'!S15&lt;'Média Mensal'!$U$2,1,0)+IF('Média 7h-8h'!S15&lt;'Média Mensal'!$U$2,1,0)+IF('Média 8h-9h'!S15&lt;'Média Mensal'!$U$2,1,0)+IF('Média 9h-10h'!S15&lt;'Média Mensal'!$U$2,1,0)+IF('Média 10h-11h'!S15&lt;'Média Mensal'!$U$2,1,0)+IF('Média 11h-12h'!S15&lt;'Média Mensal'!$U$2,1,0)+IF('Média 12h-13h'!S15&lt;'Média Mensal'!$U$2,1,0)+IF('Média 13h-14h'!S15&lt;'Média Mensal'!$U$2,1,0)+IF('Média 14h-15h'!S15&lt;'Média Mensal'!$U$2,1,0)+IF('Média 15h-16h'!S15&lt;'Média Mensal'!$U$2,1,0)+IF('Média 16h-17h'!S15&lt;'Média Mensal'!$U$2,1,0)+IF('Média 17h-18h'!S15&lt;'Média Mensal'!$U$2,1,0)+IF('Média 18h-19h'!S15&lt;'Média Mensal'!$U$2,1,0)+IF('Média 19h-20h'!S15&lt;'Média Mensal'!$U$2,1,0)+IF('Média 20h-21h'!S15&lt;'Média Mensal'!$U$2,1,0)+IF('Média 21h-22h'!S15&lt;'Média Mensal'!$U$2,1,0)+IF('Média 22h-23h'!S15&lt;'Média Mensal'!$U$2,1,0)+IF('Média 23h-0h'!S15&lt;'Média Mensal'!$U$2,1,0)</f>
        <v>0</v>
      </c>
    </row>
    <row r="16" spans="1:23" x14ac:dyDescent="0.25">
      <c r="B16" s="18" t="s">
        <v>8</v>
      </c>
      <c r="C16" s="18" t="s">
        <v>9</v>
      </c>
      <c r="D16" s="21">
        <v>950.92</v>
      </c>
      <c r="E16" s="8">
        <v>347183.66229599051</v>
      </c>
      <c r="F16" s="2">
        <v>338910.45596093795</v>
      </c>
      <c r="G16" s="9">
        <f t="shared" si="3"/>
        <v>686094.1182569284</v>
      </c>
      <c r="H16" s="2">
        <v>4687</v>
      </c>
      <c r="I16" s="2">
        <v>4580</v>
      </c>
      <c r="J16" s="9">
        <f t="shared" si="4"/>
        <v>9267</v>
      </c>
      <c r="K16" s="2">
        <v>3362</v>
      </c>
      <c r="L16" s="2">
        <v>3360</v>
      </c>
      <c r="M16" s="9">
        <f t="shared" si="5"/>
        <v>6722</v>
      </c>
      <c r="N16" s="32">
        <f t="shared" si="6"/>
        <v>0.18805637531145081</v>
      </c>
      <c r="O16" s="32">
        <f t="shared" si="7"/>
        <v>0.18595297601227831</v>
      </c>
      <c r="P16" s="33">
        <f t="shared" si="8"/>
        <v>0.18701144327323488</v>
      </c>
      <c r="Q16" s="41"/>
      <c r="R16" s="37">
        <f t="shared" si="9"/>
        <v>43.133763485649212</v>
      </c>
      <c r="S16" s="37">
        <f t="shared" si="10"/>
        <v>42.683936519009819</v>
      </c>
      <c r="T16" s="37">
        <f t="shared" si="11"/>
        <v>42.910383279562723</v>
      </c>
      <c r="U16">
        <f>+IF('Média 24h-6h'!R16&lt;'Média Mensal'!$U$2,1,0)+IF('Média 6h-7h'!R16&lt;'Média Mensal'!$U$2,1,0)+IF('Média 7h-8h'!R16&lt;'Média Mensal'!$U$2,1,0)+IF('Média 8h-9h'!R16&lt;'Média Mensal'!$U$2,1,0)+IF('Média 9h-10h'!R16&lt;'Média Mensal'!$U$2,1,0)+IF('Média 10h-11h'!R16&lt;'Média Mensal'!$U$2,1,0)+IF('Média 11h-12h'!R16&lt;'Média Mensal'!$U$2,1,0)+IF('Média 12h-13h'!R16&lt;'Média Mensal'!$U$2,1,0)+IF('Média 13h-14h'!R16&lt;'Média Mensal'!$U$2,1,0)+IF('Média 14h-15h'!R16&lt;'Média Mensal'!$U$2,1,0)+IF('Média 15h-16h'!R16&lt;'Média Mensal'!$U$2,1,0)+IF('Média 16h-17h'!R16&lt;'Média Mensal'!$U$2,1,0)+IF('Média 17h-18h'!R16&lt;'Média Mensal'!$U$2,1,0)+IF('Média 18h-19h'!R16&lt;'Média Mensal'!$U$2,1,0)+IF('Média 19h-20h'!R16&lt;'Média Mensal'!$U$2,1,0)+IF('Média 20h-21h'!R16&lt;'Média Mensal'!$U$2,1,0)+IF('Média 21h-22h'!R16&lt;'Média Mensal'!$U$2,1,0)+IF('Média 22h-23h'!R16&lt;'Média Mensal'!$U$2,1,0)+IF('Média 23h-0h'!R16&lt;'Média Mensal'!$U$2,1,0)</f>
        <v>0</v>
      </c>
      <c r="V16">
        <f>+IF('Média 24h-6h'!S16&lt;'Média Mensal'!$U$2,1,0)+IF('Média 6h-7h'!S16&lt;'Média Mensal'!$U$2,1,0)+IF('Média 7h-8h'!S16&lt;'Média Mensal'!$U$2,1,0)+IF('Média 8h-9h'!S16&lt;'Média Mensal'!$U$2,1,0)+IF('Média 9h-10h'!S16&lt;'Média Mensal'!$U$2,1,0)+IF('Média 10h-11h'!S16&lt;'Média Mensal'!$U$2,1,0)+IF('Média 11h-12h'!S16&lt;'Média Mensal'!$U$2,1,0)+IF('Média 12h-13h'!S16&lt;'Média Mensal'!$U$2,1,0)+IF('Média 13h-14h'!S16&lt;'Média Mensal'!$U$2,1,0)+IF('Média 14h-15h'!S16&lt;'Média Mensal'!$U$2,1,0)+IF('Média 15h-16h'!S16&lt;'Média Mensal'!$U$2,1,0)+IF('Média 16h-17h'!S16&lt;'Média Mensal'!$U$2,1,0)+IF('Média 17h-18h'!S16&lt;'Média Mensal'!$U$2,1,0)+IF('Média 18h-19h'!S16&lt;'Média Mensal'!$U$2,1,0)+IF('Média 19h-20h'!S16&lt;'Média Mensal'!$U$2,1,0)+IF('Média 20h-21h'!S16&lt;'Média Mensal'!$U$2,1,0)+IF('Média 21h-22h'!S16&lt;'Média Mensal'!$U$2,1,0)+IF('Média 22h-23h'!S16&lt;'Média Mensal'!$U$2,1,0)+IF('Média 23h-0h'!S16&lt;'Média Mensal'!$U$2,1,0)</f>
        <v>0</v>
      </c>
    </row>
    <row r="17" spans="2:22" x14ac:dyDescent="0.25">
      <c r="B17" s="18" t="s">
        <v>9</v>
      </c>
      <c r="C17" s="18" t="s">
        <v>10</v>
      </c>
      <c r="D17" s="21">
        <v>571.9</v>
      </c>
      <c r="E17" s="8">
        <v>373728.19304025895</v>
      </c>
      <c r="F17" s="2">
        <v>365045.08919107419</v>
      </c>
      <c r="G17" s="9">
        <f t="shared" si="3"/>
        <v>738773.2822313332</v>
      </c>
      <c r="H17" s="2">
        <v>4688</v>
      </c>
      <c r="I17" s="2">
        <v>4580</v>
      </c>
      <c r="J17" s="9">
        <f t="shared" si="4"/>
        <v>9268</v>
      </c>
      <c r="K17" s="2">
        <v>3360</v>
      </c>
      <c r="L17" s="2">
        <v>3361</v>
      </c>
      <c r="M17" s="9">
        <f t="shared" si="5"/>
        <v>6721</v>
      </c>
      <c r="N17" s="32">
        <f t="shared" ref="N17:N81" si="12">+E17/(H17*216+K17*248)</f>
        <v>0.20246525956085035</v>
      </c>
      <c r="O17" s="32">
        <f t="shared" si="0"/>
        <v>0.20026524416783018</v>
      </c>
      <c r="P17" s="33">
        <f t="shared" ref="P17:P80" si="13">+G17/(J17*216+M17*248)</f>
        <v>0.20137217208275998</v>
      </c>
      <c r="Q17" s="41"/>
      <c r="R17" s="37">
        <f t="shared" ref="R17:R70" si="14">+E17/(H17+K17)</f>
        <v>46.437399731642515</v>
      </c>
      <c r="S17" s="37">
        <f t="shared" si="1"/>
        <v>45.969662409151766</v>
      </c>
      <c r="T17" s="37">
        <f t="shared" si="2"/>
        <v>46.205096143056679</v>
      </c>
      <c r="U17">
        <f>+IF('Média 24h-6h'!R17&lt;'Média Mensal'!$U$2,1,0)+IF('Média 6h-7h'!R17&lt;'Média Mensal'!$U$2,1,0)+IF('Média 7h-8h'!R17&lt;'Média Mensal'!$U$2,1,0)+IF('Média 8h-9h'!R17&lt;'Média Mensal'!$U$2,1,0)+IF('Média 9h-10h'!R17&lt;'Média Mensal'!$U$2,1,0)+IF('Média 10h-11h'!R17&lt;'Média Mensal'!$U$2,1,0)+IF('Média 11h-12h'!R17&lt;'Média Mensal'!$U$2,1,0)+IF('Média 12h-13h'!R17&lt;'Média Mensal'!$U$2,1,0)+IF('Média 13h-14h'!R17&lt;'Média Mensal'!$U$2,1,0)+IF('Média 14h-15h'!R17&lt;'Média Mensal'!$U$2,1,0)+IF('Média 15h-16h'!R17&lt;'Média Mensal'!$U$2,1,0)+IF('Média 16h-17h'!R17&lt;'Média Mensal'!$U$2,1,0)+IF('Média 17h-18h'!R17&lt;'Média Mensal'!$U$2,1,0)+IF('Média 18h-19h'!R17&lt;'Média Mensal'!$U$2,1,0)+IF('Média 19h-20h'!R17&lt;'Média Mensal'!$U$2,1,0)+IF('Média 20h-21h'!R17&lt;'Média Mensal'!$U$2,1,0)+IF('Média 21h-22h'!R17&lt;'Média Mensal'!$U$2,1,0)+IF('Média 22h-23h'!R17&lt;'Média Mensal'!$U$2,1,0)+IF('Média 23h-0h'!R17&lt;'Média Mensal'!$U$2,1,0)</f>
        <v>0</v>
      </c>
      <c r="V17">
        <f>+IF('Média 24h-6h'!S17&lt;'Média Mensal'!$U$2,1,0)+IF('Média 6h-7h'!S17&lt;'Média Mensal'!$U$2,1,0)+IF('Média 7h-8h'!S17&lt;'Média Mensal'!$U$2,1,0)+IF('Média 8h-9h'!S17&lt;'Média Mensal'!$U$2,1,0)+IF('Média 9h-10h'!S17&lt;'Média Mensal'!$U$2,1,0)+IF('Média 10h-11h'!S17&lt;'Média Mensal'!$U$2,1,0)+IF('Média 11h-12h'!S17&lt;'Média Mensal'!$U$2,1,0)+IF('Média 12h-13h'!S17&lt;'Média Mensal'!$U$2,1,0)+IF('Média 13h-14h'!S17&lt;'Média Mensal'!$U$2,1,0)+IF('Média 14h-15h'!S17&lt;'Média Mensal'!$U$2,1,0)+IF('Média 15h-16h'!S17&lt;'Média Mensal'!$U$2,1,0)+IF('Média 16h-17h'!S17&lt;'Média Mensal'!$U$2,1,0)+IF('Média 17h-18h'!S17&lt;'Média Mensal'!$U$2,1,0)+IF('Média 18h-19h'!S17&lt;'Média Mensal'!$U$2,1,0)+IF('Média 19h-20h'!S17&lt;'Média Mensal'!$U$2,1,0)+IF('Média 20h-21h'!S17&lt;'Média Mensal'!$U$2,1,0)+IF('Média 21h-22h'!S17&lt;'Média Mensal'!$U$2,1,0)+IF('Média 22h-23h'!S17&lt;'Média Mensal'!$U$2,1,0)+IF('Média 23h-0h'!S17&lt;'Média Mensal'!$U$2,1,0)</f>
        <v>0</v>
      </c>
    </row>
    <row r="18" spans="2:22" x14ac:dyDescent="0.25">
      <c r="B18" s="18" t="s">
        <v>10</v>
      </c>
      <c r="C18" s="18" t="s">
        <v>11</v>
      </c>
      <c r="D18" s="21">
        <v>680.44</v>
      </c>
      <c r="E18" s="8">
        <v>482542.18274548161</v>
      </c>
      <c r="F18" s="2">
        <v>441389.40292407799</v>
      </c>
      <c r="G18" s="9">
        <f t="shared" si="3"/>
        <v>923931.58566955966</v>
      </c>
      <c r="H18" s="2">
        <v>4688</v>
      </c>
      <c r="I18" s="2">
        <v>4580</v>
      </c>
      <c r="J18" s="9">
        <f t="shared" si="4"/>
        <v>9268</v>
      </c>
      <c r="K18" s="2">
        <v>3360</v>
      </c>
      <c r="L18" s="2">
        <v>3362</v>
      </c>
      <c r="M18" s="9">
        <f t="shared" si="5"/>
        <v>6722</v>
      </c>
      <c r="N18" s="32">
        <f t="shared" si="12"/>
        <v>0.26141465936475106</v>
      </c>
      <c r="O18" s="32">
        <f t="shared" si="0"/>
        <v>0.24211510942290199</v>
      </c>
      <c r="P18" s="33">
        <f t="shared" si="13"/>
        <v>0.25182493536820394</v>
      </c>
      <c r="Q18" s="41"/>
      <c r="R18" s="37">
        <f t="shared" si="14"/>
        <v>59.958024695015112</v>
      </c>
      <c r="S18" s="37">
        <f t="shared" si="1"/>
        <v>55.576605757249808</v>
      </c>
      <c r="T18" s="37">
        <f t="shared" si="2"/>
        <v>57.781837752943069</v>
      </c>
      <c r="U18">
        <f>+IF('Média 24h-6h'!R18&lt;'Média Mensal'!$U$2,1,0)+IF('Média 6h-7h'!R18&lt;'Média Mensal'!$U$2,1,0)+IF('Média 7h-8h'!R18&lt;'Média Mensal'!$U$2,1,0)+IF('Média 8h-9h'!R18&lt;'Média Mensal'!$U$2,1,0)+IF('Média 9h-10h'!R18&lt;'Média Mensal'!$U$2,1,0)+IF('Média 10h-11h'!R18&lt;'Média Mensal'!$U$2,1,0)+IF('Média 11h-12h'!R18&lt;'Média Mensal'!$U$2,1,0)+IF('Média 12h-13h'!R18&lt;'Média Mensal'!$U$2,1,0)+IF('Média 13h-14h'!R18&lt;'Média Mensal'!$U$2,1,0)+IF('Média 14h-15h'!R18&lt;'Média Mensal'!$U$2,1,0)+IF('Média 15h-16h'!R18&lt;'Média Mensal'!$U$2,1,0)+IF('Média 16h-17h'!R18&lt;'Média Mensal'!$U$2,1,0)+IF('Média 17h-18h'!R18&lt;'Média Mensal'!$U$2,1,0)+IF('Média 18h-19h'!R18&lt;'Média Mensal'!$U$2,1,0)+IF('Média 19h-20h'!R18&lt;'Média Mensal'!$U$2,1,0)+IF('Média 20h-21h'!R18&lt;'Média Mensal'!$U$2,1,0)+IF('Média 21h-22h'!R18&lt;'Média Mensal'!$U$2,1,0)+IF('Média 22h-23h'!R18&lt;'Média Mensal'!$U$2,1,0)+IF('Média 23h-0h'!R18&lt;'Média Mensal'!$U$2,1,0)</f>
        <v>0</v>
      </c>
      <c r="V18">
        <f>+IF('Média 24h-6h'!S18&lt;'Média Mensal'!$U$2,1,0)+IF('Média 6h-7h'!S18&lt;'Média Mensal'!$U$2,1,0)+IF('Média 7h-8h'!S18&lt;'Média Mensal'!$U$2,1,0)+IF('Média 8h-9h'!S18&lt;'Média Mensal'!$U$2,1,0)+IF('Média 9h-10h'!S18&lt;'Média Mensal'!$U$2,1,0)+IF('Média 10h-11h'!S18&lt;'Média Mensal'!$U$2,1,0)+IF('Média 11h-12h'!S18&lt;'Média Mensal'!$U$2,1,0)+IF('Média 12h-13h'!S18&lt;'Média Mensal'!$U$2,1,0)+IF('Média 13h-14h'!S18&lt;'Média Mensal'!$U$2,1,0)+IF('Média 14h-15h'!S18&lt;'Média Mensal'!$U$2,1,0)+IF('Média 15h-16h'!S18&lt;'Média Mensal'!$U$2,1,0)+IF('Média 16h-17h'!S18&lt;'Média Mensal'!$U$2,1,0)+IF('Média 17h-18h'!S18&lt;'Média Mensal'!$U$2,1,0)+IF('Média 18h-19h'!S18&lt;'Média Mensal'!$U$2,1,0)+IF('Média 19h-20h'!S18&lt;'Média Mensal'!$U$2,1,0)+IF('Média 20h-21h'!S18&lt;'Média Mensal'!$U$2,1,0)+IF('Média 21h-22h'!S18&lt;'Média Mensal'!$U$2,1,0)+IF('Média 22h-23h'!S18&lt;'Média Mensal'!$U$2,1,0)+IF('Média 23h-0h'!S18&lt;'Média Mensal'!$U$2,1,0)</f>
        <v>0</v>
      </c>
    </row>
    <row r="19" spans="2:22" x14ac:dyDescent="0.25">
      <c r="B19" s="18" t="s">
        <v>11</v>
      </c>
      <c r="C19" s="18" t="s">
        <v>12</v>
      </c>
      <c r="D19" s="21">
        <v>451.8</v>
      </c>
      <c r="E19" s="8">
        <v>569443.03070898366</v>
      </c>
      <c r="F19" s="2">
        <v>541578.99178600288</v>
      </c>
      <c r="G19" s="9">
        <f t="shared" si="3"/>
        <v>1111022.0224949867</v>
      </c>
      <c r="H19" s="2">
        <v>4688</v>
      </c>
      <c r="I19" s="2">
        <v>4580</v>
      </c>
      <c r="J19" s="9">
        <f t="shared" si="4"/>
        <v>9268</v>
      </c>
      <c r="K19" s="2">
        <v>3360</v>
      </c>
      <c r="L19" s="2">
        <v>3363</v>
      </c>
      <c r="M19" s="9">
        <f t="shared" si="5"/>
        <v>6723</v>
      </c>
      <c r="N19" s="32">
        <f t="shared" si="12"/>
        <v>0.30849273125400006</v>
      </c>
      <c r="O19" s="32">
        <f t="shared" si="0"/>
        <v>0.29703164792377074</v>
      </c>
      <c r="P19" s="33">
        <f t="shared" si="13"/>
        <v>0.30279746126531037</v>
      </c>
      <c r="Q19" s="41"/>
      <c r="R19" s="37">
        <f t="shared" si="14"/>
        <v>70.755843775967151</v>
      </c>
      <c r="S19" s="37">
        <f t="shared" si="1"/>
        <v>68.183179124512506</v>
      </c>
      <c r="T19" s="37">
        <f t="shared" si="2"/>
        <v>69.477957757175076</v>
      </c>
      <c r="U19">
        <f>+IF('Média 24h-6h'!R19&lt;'Média Mensal'!$U$2,1,0)+IF('Média 6h-7h'!R19&lt;'Média Mensal'!$U$2,1,0)+IF('Média 7h-8h'!R19&lt;'Média Mensal'!$U$2,1,0)+IF('Média 8h-9h'!R19&lt;'Média Mensal'!$U$2,1,0)+IF('Média 9h-10h'!R19&lt;'Média Mensal'!$U$2,1,0)+IF('Média 10h-11h'!R19&lt;'Média Mensal'!$U$2,1,0)+IF('Média 11h-12h'!R19&lt;'Média Mensal'!$U$2,1,0)+IF('Média 12h-13h'!R19&lt;'Média Mensal'!$U$2,1,0)+IF('Média 13h-14h'!R19&lt;'Média Mensal'!$U$2,1,0)+IF('Média 14h-15h'!R19&lt;'Média Mensal'!$U$2,1,0)+IF('Média 15h-16h'!R19&lt;'Média Mensal'!$U$2,1,0)+IF('Média 16h-17h'!R19&lt;'Média Mensal'!$U$2,1,0)+IF('Média 17h-18h'!R19&lt;'Média Mensal'!$U$2,1,0)+IF('Média 18h-19h'!R19&lt;'Média Mensal'!$U$2,1,0)+IF('Média 19h-20h'!R19&lt;'Média Mensal'!$U$2,1,0)+IF('Média 20h-21h'!R19&lt;'Média Mensal'!$U$2,1,0)+IF('Média 21h-22h'!R19&lt;'Média Mensal'!$U$2,1,0)+IF('Média 22h-23h'!R19&lt;'Média Mensal'!$U$2,1,0)+IF('Média 23h-0h'!R19&lt;'Média Mensal'!$U$2,1,0)</f>
        <v>0</v>
      </c>
      <c r="V19">
        <f>+IF('Média 24h-6h'!S19&lt;'Média Mensal'!$U$2,1,0)+IF('Média 6h-7h'!S19&lt;'Média Mensal'!$U$2,1,0)+IF('Média 7h-8h'!S19&lt;'Média Mensal'!$U$2,1,0)+IF('Média 8h-9h'!S19&lt;'Média Mensal'!$U$2,1,0)+IF('Média 9h-10h'!S19&lt;'Média Mensal'!$U$2,1,0)+IF('Média 10h-11h'!S19&lt;'Média Mensal'!$U$2,1,0)+IF('Média 11h-12h'!S19&lt;'Média Mensal'!$U$2,1,0)+IF('Média 12h-13h'!S19&lt;'Média Mensal'!$U$2,1,0)+IF('Média 13h-14h'!S19&lt;'Média Mensal'!$U$2,1,0)+IF('Média 14h-15h'!S19&lt;'Média Mensal'!$U$2,1,0)+IF('Média 15h-16h'!S19&lt;'Média Mensal'!$U$2,1,0)+IF('Média 16h-17h'!S19&lt;'Média Mensal'!$U$2,1,0)+IF('Média 17h-18h'!S19&lt;'Média Mensal'!$U$2,1,0)+IF('Média 18h-19h'!S19&lt;'Média Mensal'!$U$2,1,0)+IF('Média 19h-20h'!S19&lt;'Média Mensal'!$U$2,1,0)+IF('Média 20h-21h'!S19&lt;'Média Mensal'!$U$2,1,0)+IF('Média 21h-22h'!S19&lt;'Média Mensal'!$U$2,1,0)+IF('Média 22h-23h'!S19&lt;'Média Mensal'!$U$2,1,0)+IF('Média 23h-0h'!S19&lt;'Média Mensal'!$U$2,1,0)</f>
        <v>0</v>
      </c>
    </row>
    <row r="20" spans="2:22" x14ac:dyDescent="0.25">
      <c r="B20" s="18" t="s">
        <v>12</v>
      </c>
      <c r="C20" s="18" t="s">
        <v>13</v>
      </c>
      <c r="D20" s="21">
        <v>857.43000000000006</v>
      </c>
      <c r="E20" s="8">
        <v>666923.42865430156</v>
      </c>
      <c r="F20" s="2">
        <v>757446.48318542668</v>
      </c>
      <c r="G20" s="9">
        <f t="shared" si="3"/>
        <v>1424369.9118397282</v>
      </c>
      <c r="H20" s="2">
        <v>4950</v>
      </c>
      <c r="I20" s="2">
        <v>4881</v>
      </c>
      <c r="J20" s="9">
        <f t="shared" si="4"/>
        <v>9831</v>
      </c>
      <c r="K20" s="2">
        <v>3367</v>
      </c>
      <c r="L20" s="2">
        <v>3372</v>
      </c>
      <c r="M20" s="9">
        <f t="shared" si="5"/>
        <v>6739</v>
      </c>
      <c r="N20" s="32">
        <f t="shared" si="12"/>
        <v>0.35023517744536414</v>
      </c>
      <c r="O20" s="32">
        <f t="shared" si="0"/>
        <v>0.40064832027123648</v>
      </c>
      <c r="P20" s="33">
        <f t="shared" si="13"/>
        <v>0.37535098636852854</v>
      </c>
      <c r="Q20" s="41"/>
      <c r="R20" s="37">
        <f t="shared" si="14"/>
        <v>80.18797987907918</v>
      </c>
      <c r="S20" s="37">
        <f t="shared" si="1"/>
        <v>91.778320996658991</v>
      </c>
      <c r="T20" s="37">
        <f t="shared" si="2"/>
        <v>85.960767159911185</v>
      </c>
      <c r="U20">
        <f>+IF('Média 24h-6h'!R20&lt;'Média Mensal'!$U$2,1,0)+IF('Média 6h-7h'!R20&lt;'Média Mensal'!$U$2,1,0)+IF('Média 7h-8h'!R20&lt;'Média Mensal'!$U$2,1,0)+IF('Média 8h-9h'!R20&lt;'Média Mensal'!$U$2,1,0)+IF('Média 9h-10h'!R20&lt;'Média Mensal'!$U$2,1,0)+IF('Média 10h-11h'!R20&lt;'Média Mensal'!$U$2,1,0)+IF('Média 11h-12h'!R20&lt;'Média Mensal'!$U$2,1,0)+IF('Média 12h-13h'!R20&lt;'Média Mensal'!$U$2,1,0)+IF('Média 13h-14h'!R20&lt;'Média Mensal'!$U$2,1,0)+IF('Média 14h-15h'!R20&lt;'Média Mensal'!$U$2,1,0)+IF('Média 15h-16h'!R20&lt;'Média Mensal'!$U$2,1,0)+IF('Média 16h-17h'!R20&lt;'Média Mensal'!$U$2,1,0)+IF('Média 17h-18h'!R20&lt;'Média Mensal'!$U$2,1,0)+IF('Média 18h-19h'!R20&lt;'Média Mensal'!$U$2,1,0)+IF('Média 19h-20h'!R20&lt;'Média Mensal'!$U$2,1,0)+IF('Média 20h-21h'!R20&lt;'Média Mensal'!$U$2,1,0)+IF('Média 21h-22h'!R20&lt;'Média Mensal'!$U$2,1,0)+IF('Média 22h-23h'!R20&lt;'Média Mensal'!$U$2,1,0)+IF('Média 23h-0h'!R20&lt;'Média Mensal'!$U$2,1,0)</f>
        <v>0</v>
      </c>
      <c r="V20">
        <f>+IF('Média 24h-6h'!S20&lt;'Média Mensal'!$U$2,1,0)+IF('Média 6h-7h'!S20&lt;'Média Mensal'!$U$2,1,0)+IF('Média 7h-8h'!S20&lt;'Média Mensal'!$U$2,1,0)+IF('Média 8h-9h'!S20&lt;'Média Mensal'!$U$2,1,0)+IF('Média 9h-10h'!S20&lt;'Média Mensal'!$U$2,1,0)+IF('Média 10h-11h'!S20&lt;'Média Mensal'!$U$2,1,0)+IF('Média 11h-12h'!S20&lt;'Média Mensal'!$U$2,1,0)+IF('Média 12h-13h'!S20&lt;'Média Mensal'!$U$2,1,0)+IF('Média 13h-14h'!S20&lt;'Média Mensal'!$U$2,1,0)+IF('Média 14h-15h'!S20&lt;'Média Mensal'!$U$2,1,0)+IF('Média 15h-16h'!S20&lt;'Média Mensal'!$U$2,1,0)+IF('Média 16h-17h'!S20&lt;'Média Mensal'!$U$2,1,0)+IF('Média 17h-18h'!S20&lt;'Média Mensal'!$U$2,1,0)+IF('Média 18h-19h'!S20&lt;'Média Mensal'!$U$2,1,0)+IF('Média 19h-20h'!S20&lt;'Média Mensal'!$U$2,1,0)+IF('Média 20h-21h'!S20&lt;'Média Mensal'!$U$2,1,0)+IF('Média 21h-22h'!S20&lt;'Média Mensal'!$U$2,1,0)+IF('Média 22h-23h'!S20&lt;'Média Mensal'!$U$2,1,0)+IF('Média 23h-0h'!S20&lt;'Média Mensal'!$U$2,1,0)</f>
        <v>0</v>
      </c>
    </row>
    <row r="21" spans="2:22" x14ac:dyDescent="0.25">
      <c r="B21" s="18" t="s">
        <v>13</v>
      </c>
      <c r="C21" s="18" t="s">
        <v>14</v>
      </c>
      <c r="D21" s="21">
        <v>460.97</v>
      </c>
      <c r="E21" s="8">
        <v>657563.5794354484</v>
      </c>
      <c r="F21" s="2">
        <v>750884.24042264861</v>
      </c>
      <c r="G21" s="9">
        <f t="shared" si="3"/>
        <v>1408447.819858097</v>
      </c>
      <c r="H21" s="2">
        <v>4953</v>
      </c>
      <c r="I21" s="2">
        <v>4881</v>
      </c>
      <c r="J21" s="9">
        <f t="shared" si="4"/>
        <v>9834</v>
      </c>
      <c r="K21" s="2">
        <v>3364</v>
      </c>
      <c r="L21" s="2">
        <v>3371</v>
      </c>
      <c r="M21" s="9">
        <f t="shared" si="5"/>
        <v>6735</v>
      </c>
      <c r="N21" s="32">
        <f t="shared" si="12"/>
        <v>0.34533725785950908</v>
      </c>
      <c r="O21" s="32">
        <f t="shared" si="0"/>
        <v>0.39722935592510444</v>
      </c>
      <c r="P21" s="33">
        <f t="shared" si="13"/>
        <v>0.37118883389365476</v>
      </c>
      <c r="Q21" s="41"/>
      <c r="R21" s="37">
        <f t="shared" si="14"/>
        <v>79.062592212991277</v>
      </c>
      <c r="S21" s="37">
        <f t="shared" si="1"/>
        <v>90.994212363384463</v>
      </c>
      <c r="T21" s="37">
        <f t="shared" si="2"/>
        <v>85.00499848259382</v>
      </c>
      <c r="U21">
        <f>+IF('Média 24h-6h'!R21&lt;'Média Mensal'!$U$2,1,0)+IF('Média 6h-7h'!R21&lt;'Média Mensal'!$U$2,1,0)+IF('Média 7h-8h'!R21&lt;'Média Mensal'!$U$2,1,0)+IF('Média 8h-9h'!R21&lt;'Média Mensal'!$U$2,1,0)+IF('Média 9h-10h'!R21&lt;'Média Mensal'!$U$2,1,0)+IF('Média 10h-11h'!R21&lt;'Média Mensal'!$U$2,1,0)+IF('Média 11h-12h'!R21&lt;'Média Mensal'!$U$2,1,0)+IF('Média 12h-13h'!R21&lt;'Média Mensal'!$U$2,1,0)+IF('Média 13h-14h'!R21&lt;'Média Mensal'!$U$2,1,0)+IF('Média 14h-15h'!R21&lt;'Média Mensal'!$U$2,1,0)+IF('Média 15h-16h'!R21&lt;'Média Mensal'!$U$2,1,0)+IF('Média 16h-17h'!R21&lt;'Média Mensal'!$U$2,1,0)+IF('Média 17h-18h'!R21&lt;'Média Mensal'!$U$2,1,0)+IF('Média 18h-19h'!R21&lt;'Média Mensal'!$U$2,1,0)+IF('Média 19h-20h'!R21&lt;'Média Mensal'!$U$2,1,0)+IF('Média 20h-21h'!R21&lt;'Média Mensal'!$U$2,1,0)+IF('Média 21h-22h'!R21&lt;'Média Mensal'!$U$2,1,0)+IF('Média 22h-23h'!R21&lt;'Média Mensal'!$U$2,1,0)+IF('Média 23h-0h'!R21&lt;'Média Mensal'!$U$2,1,0)</f>
        <v>0</v>
      </c>
      <c r="V21">
        <f>+IF('Média 24h-6h'!S21&lt;'Média Mensal'!$U$2,1,0)+IF('Média 6h-7h'!S21&lt;'Média Mensal'!$U$2,1,0)+IF('Média 7h-8h'!S21&lt;'Média Mensal'!$U$2,1,0)+IF('Média 8h-9h'!S21&lt;'Média Mensal'!$U$2,1,0)+IF('Média 9h-10h'!S21&lt;'Média Mensal'!$U$2,1,0)+IF('Média 10h-11h'!S21&lt;'Média Mensal'!$U$2,1,0)+IF('Média 11h-12h'!S21&lt;'Média Mensal'!$U$2,1,0)+IF('Média 12h-13h'!S21&lt;'Média Mensal'!$U$2,1,0)+IF('Média 13h-14h'!S21&lt;'Média Mensal'!$U$2,1,0)+IF('Média 14h-15h'!S21&lt;'Média Mensal'!$U$2,1,0)+IF('Média 15h-16h'!S21&lt;'Média Mensal'!$U$2,1,0)+IF('Média 16h-17h'!S21&lt;'Média Mensal'!$U$2,1,0)+IF('Média 17h-18h'!S21&lt;'Média Mensal'!$U$2,1,0)+IF('Média 18h-19h'!S21&lt;'Média Mensal'!$U$2,1,0)+IF('Média 19h-20h'!S21&lt;'Média Mensal'!$U$2,1,0)+IF('Média 20h-21h'!S21&lt;'Média Mensal'!$U$2,1,0)+IF('Média 21h-22h'!S21&lt;'Média Mensal'!$U$2,1,0)+IF('Média 22h-23h'!S21&lt;'Média Mensal'!$U$2,1,0)+IF('Média 23h-0h'!S21&lt;'Média Mensal'!$U$2,1,0)</f>
        <v>0</v>
      </c>
    </row>
    <row r="22" spans="2:22" x14ac:dyDescent="0.25">
      <c r="B22" s="18" t="s">
        <v>14</v>
      </c>
      <c r="C22" s="18" t="s">
        <v>15</v>
      </c>
      <c r="D22" s="21">
        <v>627.48</v>
      </c>
      <c r="E22" s="8">
        <v>621163.87623348401</v>
      </c>
      <c r="F22" s="2">
        <v>714783.44424012664</v>
      </c>
      <c r="G22" s="9">
        <f t="shared" si="3"/>
        <v>1335947.3204736107</v>
      </c>
      <c r="H22" s="2">
        <v>4953</v>
      </c>
      <c r="I22" s="2">
        <v>4883</v>
      </c>
      <c r="J22" s="9">
        <f t="shared" si="4"/>
        <v>9836</v>
      </c>
      <c r="K22" s="2">
        <v>3364</v>
      </c>
      <c r="L22" s="2">
        <v>3371</v>
      </c>
      <c r="M22" s="9">
        <f t="shared" si="5"/>
        <v>6735</v>
      </c>
      <c r="N22" s="32">
        <f t="shared" si="12"/>
        <v>0.3262209714899712</v>
      </c>
      <c r="O22" s="32">
        <f t="shared" si="0"/>
        <v>0.37804508098440326</v>
      </c>
      <c r="P22" s="33">
        <f t="shared" si="13"/>
        <v>0.35204163754134826</v>
      </c>
      <c r="Q22" s="41"/>
      <c r="R22" s="37">
        <f t="shared" si="14"/>
        <v>74.686049805637126</v>
      </c>
      <c r="S22" s="37">
        <f t="shared" si="1"/>
        <v>86.598430365898551</v>
      </c>
      <c r="T22" s="37">
        <f t="shared" si="2"/>
        <v>80.619595707779297</v>
      </c>
      <c r="U22">
        <f>+IF('Média 24h-6h'!R22&lt;'Média Mensal'!$U$2,1,0)+IF('Média 6h-7h'!R22&lt;'Média Mensal'!$U$2,1,0)+IF('Média 7h-8h'!R22&lt;'Média Mensal'!$U$2,1,0)+IF('Média 8h-9h'!R22&lt;'Média Mensal'!$U$2,1,0)+IF('Média 9h-10h'!R22&lt;'Média Mensal'!$U$2,1,0)+IF('Média 10h-11h'!R22&lt;'Média Mensal'!$U$2,1,0)+IF('Média 11h-12h'!R22&lt;'Média Mensal'!$U$2,1,0)+IF('Média 12h-13h'!R22&lt;'Média Mensal'!$U$2,1,0)+IF('Média 13h-14h'!R22&lt;'Média Mensal'!$U$2,1,0)+IF('Média 14h-15h'!R22&lt;'Média Mensal'!$U$2,1,0)+IF('Média 15h-16h'!R22&lt;'Média Mensal'!$U$2,1,0)+IF('Média 16h-17h'!R22&lt;'Média Mensal'!$U$2,1,0)+IF('Média 17h-18h'!R22&lt;'Média Mensal'!$U$2,1,0)+IF('Média 18h-19h'!R22&lt;'Média Mensal'!$U$2,1,0)+IF('Média 19h-20h'!R22&lt;'Média Mensal'!$U$2,1,0)+IF('Média 20h-21h'!R22&lt;'Média Mensal'!$U$2,1,0)+IF('Média 21h-22h'!R22&lt;'Média Mensal'!$U$2,1,0)+IF('Média 22h-23h'!R22&lt;'Média Mensal'!$U$2,1,0)+IF('Média 23h-0h'!R22&lt;'Média Mensal'!$U$2,1,0)</f>
        <v>0</v>
      </c>
      <c r="V22">
        <f>+IF('Média 24h-6h'!S22&lt;'Média Mensal'!$U$2,1,0)+IF('Média 6h-7h'!S22&lt;'Média Mensal'!$U$2,1,0)+IF('Média 7h-8h'!S22&lt;'Média Mensal'!$U$2,1,0)+IF('Média 8h-9h'!S22&lt;'Média Mensal'!$U$2,1,0)+IF('Média 9h-10h'!S22&lt;'Média Mensal'!$U$2,1,0)+IF('Média 10h-11h'!S22&lt;'Média Mensal'!$U$2,1,0)+IF('Média 11h-12h'!S22&lt;'Média Mensal'!$U$2,1,0)+IF('Média 12h-13h'!S22&lt;'Média Mensal'!$U$2,1,0)+IF('Média 13h-14h'!S22&lt;'Média Mensal'!$U$2,1,0)+IF('Média 14h-15h'!S22&lt;'Média Mensal'!$U$2,1,0)+IF('Média 15h-16h'!S22&lt;'Média Mensal'!$U$2,1,0)+IF('Média 16h-17h'!S22&lt;'Média Mensal'!$U$2,1,0)+IF('Média 17h-18h'!S22&lt;'Média Mensal'!$U$2,1,0)+IF('Média 18h-19h'!S22&lt;'Média Mensal'!$U$2,1,0)+IF('Média 19h-20h'!S22&lt;'Média Mensal'!$U$2,1,0)+IF('Média 20h-21h'!S22&lt;'Média Mensal'!$U$2,1,0)+IF('Média 21h-22h'!S22&lt;'Média Mensal'!$U$2,1,0)+IF('Média 22h-23h'!S22&lt;'Média Mensal'!$U$2,1,0)+IF('Média 23h-0h'!S22&lt;'Média Mensal'!$U$2,1,0)</f>
        <v>0</v>
      </c>
    </row>
    <row r="23" spans="2:22" x14ac:dyDescent="0.25">
      <c r="B23" s="18" t="s">
        <v>15</v>
      </c>
      <c r="C23" s="18" t="s">
        <v>16</v>
      </c>
      <c r="D23" s="21">
        <v>871.87</v>
      </c>
      <c r="E23" s="8">
        <v>565708.54136336851</v>
      </c>
      <c r="F23" s="2">
        <v>598308.43889272807</v>
      </c>
      <c r="G23" s="9">
        <f t="shared" si="3"/>
        <v>1164016.9802560965</v>
      </c>
      <c r="H23" s="2">
        <v>4952</v>
      </c>
      <c r="I23" s="2">
        <v>4884</v>
      </c>
      <c r="J23" s="9">
        <f t="shared" si="4"/>
        <v>9836</v>
      </c>
      <c r="K23" s="2">
        <v>3364</v>
      </c>
      <c r="L23" s="2">
        <v>3372</v>
      </c>
      <c r="M23" s="9">
        <f t="shared" si="5"/>
        <v>6736</v>
      </c>
      <c r="N23" s="32">
        <f t="shared" si="12"/>
        <v>0.2971308119334633</v>
      </c>
      <c r="O23" s="32">
        <f t="shared" si="0"/>
        <v>0.31636444526899749</v>
      </c>
      <c r="P23" s="33">
        <f t="shared" si="13"/>
        <v>0.30671543658779743</v>
      </c>
      <c r="Q23" s="41"/>
      <c r="R23" s="37">
        <f t="shared" si="14"/>
        <v>68.026520125465183</v>
      </c>
      <c r="S23" s="37">
        <f t="shared" si="1"/>
        <v>72.469529904642457</v>
      </c>
      <c r="T23" s="37">
        <f t="shared" si="2"/>
        <v>70.239981912629517</v>
      </c>
      <c r="U23">
        <f>+IF('Média 24h-6h'!R23&lt;'Média Mensal'!$U$2,1,0)+IF('Média 6h-7h'!R23&lt;'Média Mensal'!$U$2,1,0)+IF('Média 7h-8h'!R23&lt;'Média Mensal'!$U$2,1,0)+IF('Média 8h-9h'!R23&lt;'Média Mensal'!$U$2,1,0)+IF('Média 9h-10h'!R23&lt;'Média Mensal'!$U$2,1,0)+IF('Média 10h-11h'!R23&lt;'Média Mensal'!$U$2,1,0)+IF('Média 11h-12h'!R23&lt;'Média Mensal'!$U$2,1,0)+IF('Média 12h-13h'!R23&lt;'Média Mensal'!$U$2,1,0)+IF('Média 13h-14h'!R23&lt;'Média Mensal'!$U$2,1,0)+IF('Média 14h-15h'!R23&lt;'Média Mensal'!$U$2,1,0)+IF('Média 15h-16h'!R23&lt;'Média Mensal'!$U$2,1,0)+IF('Média 16h-17h'!R23&lt;'Média Mensal'!$U$2,1,0)+IF('Média 17h-18h'!R23&lt;'Média Mensal'!$U$2,1,0)+IF('Média 18h-19h'!R23&lt;'Média Mensal'!$U$2,1,0)+IF('Média 19h-20h'!R23&lt;'Média Mensal'!$U$2,1,0)+IF('Média 20h-21h'!R23&lt;'Média Mensal'!$U$2,1,0)+IF('Média 21h-22h'!R23&lt;'Média Mensal'!$U$2,1,0)+IF('Média 22h-23h'!R23&lt;'Média Mensal'!$U$2,1,0)+IF('Média 23h-0h'!R23&lt;'Média Mensal'!$U$2,1,0)</f>
        <v>0</v>
      </c>
      <c r="V23">
        <f>+IF('Média 24h-6h'!S23&lt;'Média Mensal'!$U$2,1,0)+IF('Média 6h-7h'!S23&lt;'Média Mensal'!$U$2,1,0)+IF('Média 7h-8h'!S23&lt;'Média Mensal'!$U$2,1,0)+IF('Média 8h-9h'!S23&lt;'Média Mensal'!$U$2,1,0)+IF('Média 9h-10h'!S23&lt;'Média Mensal'!$U$2,1,0)+IF('Média 10h-11h'!S23&lt;'Média Mensal'!$U$2,1,0)+IF('Média 11h-12h'!S23&lt;'Média Mensal'!$U$2,1,0)+IF('Média 12h-13h'!S23&lt;'Média Mensal'!$U$2,1,0)+IF('Média 13h-14h'!S23&lt;'Média Mensal'!$U$2,1,0)+IF('Média 14h-15h'!S23&lt;'Média Mensal'!$U$2,1,0)+IF('Média 15h-16h'!S23&lt;'Média Mensal'!$U$2,1,0)+IF('Média 16h-17h'!S23&lt;'Média Mensal'!$U$2,1,0)+IF('Média 17h-18h'!S23&lt;'Média Mensal'!$U$2,1,0)+IF('Média 18h-19h'!S23&lt;'Média Mensal'!$U$2,1,0)+IF('Média 19h-20h'!S23&lt;'Média Mensal'!$U$2,1,0)+IF('Média 20h-21h'!S23&lt;'Média Mensal'!$U$2,1,0)+IF('Média 21h-22h'!S23&lt;'Média Mensal'!$U$2,1,0)+IF('Média 22h-23h'!S23&lt;'Média Mensal'!$U$2,1,0)+IF('Média 23h-0h'!S23&lt;'Média Mensal'!$U$2,1,0)</f>
        <v>0</v>
      </c>
    </row>
    <row r="24" spans="2:22" x14ac:dyDescent="0.25">
      <c r="B24" s="18" t="s">
        <v>16</v>
      </c>
      <c r="C24" s="18" t="s">
        <v>17</v>
      </c>
      <c r="D24" s="21">
        <v>965.03</v>
      </c>
      <c r="E24" s="8">
        <v>523075.59852947487</v>
      </c>
      <c r="F24" s="2">
        <v>551036.65483162447</v>
      </c>
      <c r="G24" s="9">
        <f t="shared" si="3"/>
        <v>1074112.2533610994</v>
      </c>
      <c r="H24" s="2">
        <v>4951</v>
      </c>
      <c r="I24" s="2">
        <v>4884</v>
      </c>
      <c r="J24" s="9">
        <f t="shared" si="4"/>
        <v>9835</v>
      </c>
      <c r="K24" s="2">
        <v>3364</v>
      </c>
      <c r="L24" s="2">
        <v>3372</v>
      </c>
      <c r="M24" s="9">
        <f t="shared" si="5"/>
        <v>6736</v>
      </c>
      <c r="N24" s="32">
        <f t="shared" si="12"/>
        <v>0.27476960433089609</v>
      </c>
      <c r="O24" s="32">
        <f t="shared" si="0"/>
        <v>0.29136878956832934</v>
      </c>
      <c r="P24" s="33">
        <f t="shared" si="13"/>
        <v>0.28304188512575323</v>
      </c>
      <c r="Q24" s="41"/>
      <c r="R24" s="37">
        <f t="shared" si="14"/>
        <v>62.907468253695114</v>
      </c>
      <c r="S24" s="37">
        <f t="shared" si="1"/>
        <v>66.743780866233578</v>
      </c>
      <c r="T24" s="37">
        <f t="shared" si="2"/>
        <v>64.818795085456486</v>
      </c>
      <c r="U24">
        <f>+IF('Média 24h-6h'!R24&lt;'Média Mensal'!$U$2,1,0)+IF('Média 6h-7h'!R24&lt;'Média Mensal'!$U$2,1,0)+IF('Média 7h-8h'!R24&lt;'Média Mensal'!$U$2,1,0)+IF('Média 8h-9h'!R24&lt;'Média Mensal'!$U$2,1,0)+IF('Média 9h-10h'!R24&lt;'Média Mensal'!$U$2,1,0)+IF('Média 10h-11h'!R24&lt;'Média Mensal'!$U$2,1,0)+IF('Média 11h-12h'!R24&lt;'Média Mensal'!$U$2,1,0)+IF('Média 12h-13h'!R24&lt;'Média Mensal'!$U$2,1,0)+IF('Média 13h-14h'!R24&lt;'Média Mensal'!$U$2,1,0)+IF('Média 14h-15h'!R24&lt;'Média Mensal'!$U$2,1,0)+IF('Média 15h-16h'!R24&lt;'Média Mensal'!$U$2,1,0)+IF('Média 16h-17h'!R24&lt;'Média Mensal'!$U$2,1,0)+IF('Média 17h-18h'!R24&lt;'Média Mensal'!$U$2,1,0)+IF('Média 18h-19h'!R24&lt;'Média Mensal'!$U$2,1,0)+IF('Média 19h-20h'!R24&lt;'Média Mensal'!$U$2,1,0)+IF('Média 20h-21h'!R24&lt;'Média Mensal'!$U$2,1,0)+IF('Média 21h-22h'!R24&lt;'Média Mensal'!$U$2,1,0)+IF('Média 22h-23h'!R24&lt;'Média Mensal'!$U$2,1,0)+IF('Média 23h-0h'!R24&lt;'Média Mensal'!$U$2,1,0)</f>
        <v>0</v>
      </c>
      <c r="V24">
        <f>+IF('Média 24h-6h'!S24&lt;'Média Mensal'!$U$2,1,0)+IF('Média 6h-7h'!S24&lt;'Média Mensal'!$U$2,1,0)+IF('Média 7h-8h'!S24&lt;'Média Mensal'!$U$2,1,0)+IF('Média 8h-9h'!S24&lt;'Média Mensal'!$U$2,1,0)+IF('Média 9h-10h'!S24&lt;'Média Mensal'!$U$2,1,0)+IF('Média 10h-11h'!S24&lt;'Média Mensal'!$U$2,1,0)+IF('Média 11h-12h'!S24&lt;'Média Mensal'!$U$2,1,0)+IF('Média 12h-13h'!S24&lt;'Média Mensal'!$U$2,1,0)+IF('Média 13h-14h'!S24&lt;'Média Mensal'!$U$2,1,0)+IF('Média 14h-15h'!S24&lt;'Média Mensal'!$U$2,1,0)+IF('Média 15h-16h'!S24&lt;'Média Mensal'!$U$2,1,0)+IF('Média 16h-17h'!S24&lt;'Média Mensal'!$U$2,1,0)+IF('Média 17h-18h'!S24&lt;'Média Mensal'!$U$2,1,0)+IF('Média 18h-19h'!S24&lt;'Média Mensal'!$U$2,1,0)+IF('Média 19h-20h'!S24&lt;'Média Mensal'!$U$2,1,0)+IF('Média 20h-21h'!S24&lt;'Média Mensal'!$U$2,1,0)+IF('Média 21h-22h'!S24&lt;'Média Mensal'!$U$2,1,0)+IF('Média 22h-23h'!S24&lt;'Média Mensal'!$U$2,1,0)+IF('Média 23h-0h'!S24&lt;'Média Mensal'!$U$2,1,0)</f>
        <v>0</v>
      </c>
    </row>
    <row r="25" spans="2:22" x14ac:dyDescent="0.25">
      <c r="B25" s="18" t="s">
        <v>17</v>
      </c>
      <c r="C25" s="18" t="s">
        <v>18</v>
      </c>
      <c r="D25" s="21">
        <v>621.15</v>
      </c>
      <c r="E25" s="8">
        <v>497691.0928681934</v>
      </c>
      <c r="F25" s="2">
        <v>526151.22269731073</v>
      </c>
      <c r="G25" s="9">
        <f t="shared" si="3"/>
        <v>1023842.3155655041</v>
      </c>
      <c r="H25" s="2">
        <v>4950</v>
      </c>
      <c r="I25" s="2">
        <v>4886</v>
      </c>
      <c r="J25" s="9">
        <f t="shared" si="4"/>
        <v>9836</v>
      </c>
      <c r="K25" s="2">
        <v>3365</v>
      </c>
      <c r="L25" s="2">
        <v>3370</v>
      </c>
      <c r="M25" s="9">
        <f t="shared" si="5"/>
        <v>6735</v>
      </c>
      <c r="N25" s="32">
        <f t="shared" si="12"/>
        <v>0.26143082641785209</v>
      </c>
      <c r="O25" s="32">
        <f t="shared" si="0"/>
        <v>0.2782196641052313</v>
      </c>
      <c r="P25" s="33">
        <f t="shared" si="13"/>
        <v>0.26979740879904379</v>
      </c>
      <c r="Q25" s="41"/>
      <c r="R25" s="37">
        <f t="shared" si="14"/>
        <v>59.854611289019047</v>
      </c>
      <c r="S25" s="37">
        <f t="shared" si="1"/>
        <v>63.729557012755663</v>
      </c>
      <c r="T25" s="37">
        <f t="shared" si="2"/>
        <v>61.785185901002002</v>
      </c>
      <c r="U25">
        <f>+IF('Média 24h-6h'!R25&lt;'Média Mensal'!$U$2,1,0)+IF('Média 6h-7h'!R25&lt;'Média Mensal'!$U$2,1,0)+IF('Média 7h-8h'!R25&lt;'Média Mensal'!$U$2,1,0)+IF('Média 8h-9h'!R25&lt;'Média Mensal'!$U$2,1,0)+IF('Média 9h-10h'!R25&lt;'Média Mensal'!$U$2,1,0)+IF('Média 10h-11h'!R25&lt;'Média Mensal'!$U$2,1,0)+IF('Média 11h-12h'!R25&lt;'Média Mensal'!$U$2,1,0)+IF('Média 12h-13h'!R25&lt;'Média Mensal'!$U$2,1,0)+IF('Média 13h-14h'!R25&lt;'Média Mensal'!$U$2,1,0)+IF('Média 14h-15h'!R25&lt;'Média Mensal'!$U$2,1,0)+IF('Média 15h-16h'!R25&lt;'Média Mensal'!$U$2,1,0)+IF('Média 16h-17h'!R25&lt;'Média Mensal'!$U$2,1,0)+IF('Média 17h-18h'!R25&lt;'Média Mensal'!$U$2,1,0)+IF('Média 18h-19h'!R25&lt;'Média Mensal'!$U$2,1,0)+IF('Média 19h-20h'!R25&lt;'Média Mensal'!$U$2,1,0)+IF('Média 20h-21h'!R25&lt;'Média Mensal'!$U$2,1,0)+IF('Média 21h-22h'!R25&lt;'Média Mensal'!$U$2,1,0)+IF('Média 22h-23h'!R25&lt;'Média Mensal'!$U$2,1,0)+IF('Média 23h-0h'!R25&lt;'Média Mensal'!$U$2,1,0)</f>
        <v>0</v>
      </c>
      <c r="V25">
        <f>+IF('Média 24h-6h'!S25&lt;'Média Mensal'!$U$2,1,0)+IF('Média 6h-7h'!S25&lt;'Média Mensal'!$U$2,1,0)+IF('Média 7h-8h'!S25&lt;'Média Mensal'!$U$2,1,0)+IF('Média 8h-9h'!S25&lt;'Média Mensal'!$U$2,1,0)+IF('Média 9h-10h'!S25&lt;'Média Mensal'!$U$2,1,0)+IF('Média 10h-11h'!S25&lt;'Média Mensal'!$U$2,1,0)+IF('Média 11h-12h'!S25&lt;'Média Mensal'!$U$2,1,0)+IF('Média 12h-13h'!S25&lt;'Média Mensal'!$U$2,1,0)+IF('Média 13h-14h'!S25&lt;'Média Mensal'!$U$2,1,0)+IF('Média 14h-15h'!S25&lt;'Média Mensal'!$U$2,1,0)+IF('Média 15h-16h'!S25&lt;'Média Mensal'!$U$2,1,0)+IF('Média 16h-17h'!S25&lt;'Média Mensal'!$U$2,1,0)+IF('Média 17h-18h'!S25&lt;'Média Mensal'!$U$2,1,0)+IF('Média 18h-19h'!S25&lt;'Média Mensal'!$U$2,1,0)+IF('Média 19h-20h'!S25&lt;'Média Mensal'!$U$2,1,0)+IF('Média 20h-21h'!S25&lt;'Média Mensal'!$U$2,1,0)+IF('Média 21h-22h'!S25&lt;'Média Mensal'!$U$2,1,0)+IF('Média 22h-23h'!S25&lt;'Média Mensal'!$U$2,1,0)+IF('Média 23h-0h'!S25&lt;'Média Mensal'!$U$2,1,0)</f>
        <v>0</v>
      </c>
    </row>
    <row r="26" spans="2:22" x14ac:dyDescent="0.25">
      <c r="B26" s="18" t="s">
        <v>18</v>
      </c>
      <c r="C26" s="18" t="s">
        <v>19</v>
      </c>
      <c r="D26" s="21">
        <v>743.81</v>
      </c>
      <c r="E26" s="8">
        <v>473010.70536884427</v>
      </c>
      <c r="F26" s="2">
        <v>494842.3014799761</v>
      </c>
      <c r="G26" s="9">
        <f t="shared" si="3"/>
        <v>967853.00684882037</v>
      </c>
      <c r="H26" s="2">
        <v>4950</v>
      </c>
      <c r="I26" s="2">
        <v>4886</v>
      </c>
      <c r="J26" s="9">
        <f t="shared" si="4"/>
        <v>9836</v>
      </c>
      <c r="K26" s="2">
        <v>3365</v>
      </c>
      <c r="L26" s="2">
        <v>3370</v>
      </c>
      <c r="M26" s="9">
        <f t="shared" si="5"/>
        <v>6735</v>
      </c>
      <c r="N26" s="32">
        <f t="shared" si="12"/>
        <v>0.24846653151137996</v>
      </c>
      <c r="O26" s="32">
        <f t="shared" si="0"/>
        <v>0.26166404821227879</v>
      </c>
      <c r="P26" s="33">
        <f t="shared" si="13"/>
        <v>0.25504340793137353</v>
      </c>
      <c r="Q26" s="41"/>
      <c r="R26" s="37">
        <f t="shared" si="14"/>
        <v>56.886434800823125</v>
      </c>
      <c r="S26" s="37">
        <f t="shared" si="1"/>
        <v>59.93729426840796</v>
      </c>
      <c r="T26" s="37">
        <f t="shared" si="2"/>
        <v>58.406433338291009</v>
      </c>
      <c r="U26">
        <f>+IF('Média 24h-6h'!R26&lt;'Média Mensal'!$U$2,1,0)+IF('Média 6h-7h'!R26&lt;'Média Mensal'!$U$2,1,0)+IF('Média 7h-8h'!R26&lt;'Média Mensal'!$U$2,1,0)+IF('Média 8h-9h'!R26&lt;'Média Mensal'!$U$2,1,0)+IF('Média 9h-10h'!R26&lt;'Média Mensal'!$U$2,1,0)+IF('Média 10h-11h'!R26&lt;'Média Mensal'!$U$2,1,0)+IF('Média 11h-12h'!R26&lt;'Média Mensal'!$U$2,1,0)+IF('Média 12h-13h'!R26&lt;'Média Mensal'!$U$2,1,0)+IF('Média 13h-14h'!R26&lt;'Média Mensal'!$U$2,1,0)+IF('Média 14h-15h'!R26&lt;'Média Mensal'!$U$2,1,0)+IF('Média 15h-16h'!R26&lt;'Média Mensal'!$U$2,1,0)+IF('Média 16h-17h'!R26&lt;'Média Mensal'!$U$2,1,0)+IF('Média 17h-18h'!R26&lt;'Média Mensal'!$U$2,1,0)+IF('Média 18h-19h'!R26&lt;'Média Mensal'!$U$2,1,0)+IF('Média 19h-20h'!R26&lt;'Média Mensal'!$U$2,1,0)+IF('Média 20h-21h'!R26&lt;'Média Mensal'!$U$2,1,0)+IF('Média 21h-22h'!R26&lt;'Média Mensal'!$U$2,1,0)+IF('Média 22h-23h'!R26&lt;'Média Mensal'!$U$2,1,0)+IF('Média 23h-0h'!R26&lt;'Média Mensal'!$U$2,1,0)</f>
        <v>0</v>
      </c>
      <c r="V26">
        <f>+IF('Média 24h-6h'!S26&lt;'Média Mensal'!$U$2,1,0)+IF('Média 6h-7h'!S26&lt;'Média Mensal'!$U$2,1,0)+IF('Média 7h-8h'!S26&lt;'Média Mensal'!$U$2,1,0)+IF('Média 8h-9h'!S26&lt;'Média Mensal'!$U$2,1,0)+IF('Média 9h-10h'!S26&lt;'Média Mensal'!$U$2,1,0)+IF('Média 10h-11h'!S26&lt;'Média Mensal'!$U$2,1,0)+IF('Média 11h-12h'!S26&lt;'Média Mensal'!$U$2,1,0)+IF('Média 12h-13h'!S26&lt;'Média Mensal'!$U$2,1,0)+IF('Média 13h-14h'!S26&lt;'Média Mensal'!$U$2,1,0)+IF('Média 14h-15h'!S26&lt;'Média Mensal'!$U$2,1,0)+IF('Média 15h-16h'!S26&lt;'Média Mensal'!$U$2,1,0)+IF('Média 16h-17h'!S26&lt;'Média Mensal'!$U$2,1,0)+IF('Média 17h-18h'!S26&lt;'Média Mensal'!$U$2,1,0)+IF('Média 18h-19h'!S26&lt;'Média Mensal'!$U$2,1,0)+IF('Média 19h-20h'!S26&lt;'Média Mensal'!$U$2,1,0)+IF('Média 20h-21h'!S26&lt;'Média Mensal'!$U$2,1,0)+IF('Média 21h-22h'!S26&lt;'Média Mensal'!$U$2,1,0)+IF('Média 22h-23h'!S26&lt;'Média Mensal'!$U$2,1,0)+IF('Média 23h-0h'!S26&lt;'Média Mensal'!$U$2,1,0)</f>
        <v>0</v>
      </c>
    </row>
    <row r="27" spans="2:22" x14ac:dyDescent="0.25">
      <c r="B27" s="18" t="s">
        <v>19</v>
      </c>
      <c r="C27" s="18" t="s">
        <v>20</v>
      </c>
      <c r="D27" s="21">
        <v>674.5</v>
      </c>
      <c r="E27" s="8">
        <v>425564.33144084149</v>
      </c>
      <c r="F27" s="2">
        <v>451020.71285509021</v>
      </c>
      <c r="G27" s="9">
        <f t="shared" si="3"/>
        <v>876585.0442959317</v>
      </c>
      <c r="H27" s="2">
        <v>4946</v>
      </c>
      <c r="I27" s="2">
        <v>4885</v>
      </c>
      <c r="J27" s="9">
        <f t="shared" si="4"/>
        <v>9831</v>
      </c>
      <c r="K27" s="2">
        <v>3365</v>
      </c>
      <c r="L27" s="2">
        <v>3371</v>
      </c>
      <c r="M27" s="9">
        <f t="shared" si="5"/>
        <v>6736</v>
      </c>
      <c r="N27" s="32">
        <f t="shared" si="12"/>
        <v>0.22364505324672046</v>
      </c>
      <c r="O27" s="32">
        <f t="shared" si="0"/>
        <v>0.23848791479926174</v>
      </c>
      <c r="P27" s="33">
        <f t="shared" si="13"/>
        <v>0.23104362130970488</v>
      </c>
      <c r="Q27" s="41"/>
      <c r="R27" s="37">
        <f t="shared" si="14"/>
        <v>51.204949036318311</v>
      </c>
      <c r="S27" s="37">
        <f t="shared" si="1"/>
        <v>54.629446808998331</v>
      </c>
      <c r="T27" s="37">
        <f t="shared" si="2"/>
        <v>52.911513508536956</v>
      </c>
      <c r="U27">
        <f>+IF('Média 24h-6h'!R27&lt;'Média Mensal'!$U$2,1,0)+IF('Média 6h-7h'!R27&lt;'Média Mensal'!$U$2,1,0)+IF('Média 7h-8h'!R27&lt;'Média Mensal'!$U$2,1,0)+IF('Média 8h-9h'!R27&lt;'Média Mensal'!$U$2,1,0)+IF('Média 9h-10h'!R27&lt;'Média Mensal'!$U$2,1,0)+IF('Média 10h-11h'!R27&lt;'Média Mensal'!$U$2,1,0)+IF('Média 11h-12h'!R27&lt;'Média Mensal'!$U$2,1,0)+IF('Média 12h-13h'!R27&lt;'Média Mensal'!$U$2,1,0)+IF('Média 13h-14h'!R27&lt;'Média Mensal'!$U$2,1,0)+IF('Média 14h-15h'!R27&lt;'Média Mensal'!$U$2,1,0)+IF('Média 15h-16h'!R27&lt;'Média Mensal'!$U$2,1,0)+IF('Média 16h-17h'!R27&lt;'Média Mensal'!$U$2,1,0)+IF('Média 17h-18h'!R27&lt;'Média Mensal'!$U$2,1,0)+IF('Média 18h-19h'!R27&lt;'Média Mensal'!$U$2,1,0)+IF('Média 19h-20h'!R27&lt;'Média Mensal'!$U$2,1,0)+IF('Média 20h-21h'!R27&lt;'Média Mensal'!$U$2,1,0)+IF('Média 21h-22h'!R27&lt;'Média Mensal'!$U$2,1,0)+IF('Média 22h-23h'!R27&lt;'Média Mensal'!$U$2,1,0)+IF('Média 23h-0h'!R27&lt;'Média Mensal'!$U$2,1,0)</f>
        <v>0</v>
      </c>
      <c r="V27">
        <f>+IF('Média 24h-6h'!S27&lt;'Média Mensal'!$U$2,1,0)+IF('Média 6h-7h'!S27&lt;'Média Mensal'!$U$2,1,0)+IF('Média 7h-8h'!S27&lt;'Média Mensal'!$U$2,1,0)+IF('Média 8h-9h'!S27&lt;'Média Mensal'!$U$2,1,0)+IF('Média 9h-10h'!S27&lt;'Média Mensal'!$U$2,1,0)+IF('Média 10h-11h'!S27&lt;'Média Mensal'!$U$2,1,0)+IF('Média 11h-12h'!S27&lt;'Média Mensal'!$U$2,1,0)+IF('Média 12h-13h'!S27&lt;'Média Mensal'!$U$2,1,0)+IF('Média 13h-14h'!S27&lt;'Média Mensal'!$U$2,1,0)+IF('Média 14h-15h'!S27&lt;'Média Mensal'!$U$2,1,0)+IF('Média 15h-16h'!S27&lt;'Média Mensal'!$U$2,1,0)+IF('Média 16h-17h'!S27&lt;'Média Mensal'!$U$2,1,0)+IF('Média 17h-18h'!S27&lt;'Média Mensal'!$U$2,1,0)+IF('Média 18h-19h'!S27&lt;'Média Mensal'!$U$2,1,0)+IF('Média 19h-20h'!S27&lt;'Média Mensal'!$U$2,1,0)+IF('Média 20h-21h'!S27&lt;'Média Mensal'!$U$2,1,0)+IF('Média 21h-22h'!S27&lt;'Média Mensal'!$U$2,1,0)+IF('Média 22h-23h'!S27&lt;'Média Mensal'!$U$2,1,0)+IF('Média 23h-0h'!S27&lt;'Média Mensal'!$U$2,1,0)</f>
        <v>0</v>
      </c>
    </row>
    <row r="28" spans="2:22" x14ac:dyDescent="0.25">
      <c r="B28" s="18" t="s">
        <v>20</v>
      </c>
      <c r="C28" s="18" t="s">
        <v>21</v>
      </c>
      <c r="D28" s="21">
        <v>824.48</v>
      </c>
      <c r="E28" s="8">
        <v>139851.83123100252</v>
      </c>
      <c r="F28" s="2">
        <v>144438.50935652517</v>
      </c>
      <c r="G28" s="9">
        <f t="shared" si="3"/>
        <v>284290.34058752772</v>
      </c>
      <c r="H28" s="2">
        <v>2548</v>
      </c>
      <c r="I28" s="2">
        <v>2476</v>
      </c>
      <c r="J28" s="9">
        <f t="shared" si="4"/>
        <v>5024</v>
      </c>
      <c r="K28" s="2">
        <v>0</v>
      </c>
      <c r="L28" s="2">
        <v>0</v>
      </c>
      <c r="M28" s="9">
        <f t="shared" si="5"/>
        <v>0</v>
      </c>
      <c r="N28" s="32">
        <f t="shared" si="12"/>
        <v>0.2541060367445101</v>
      </c>
      <c r="O28" s="32">
        <f t="shared" si="0"/>
        <v>0.27007140653332207</v>
      </c>
      <c r="P28" s="33">
        <f t="shared" si="13"/>
        <v>0.26197432010380517</v>
      </c>
      <c r="Q28" s="41"/>
      <c r="R28" s="37">
        <f t="shared" si="14"/>
        <v>54.886903936814178</v>
      </c>
      <c r="S28" s="37">
        <f t="shared" si="1"/>
        <v>58.335423811197565</v>
      </c>
      <c r="T28" s="37">
        <f t="shared" si="2"/>
        <v>56.586453142421917</v>
      </c>
      <c r="U28">
        <f>+IF('Média 24h-6h'!R28&lt;'Média Mensal'!$U$2,1,0)+IF('Média 6h-7h'!R28&lt;'Média Mensal'!$U$2,1,0)+IF('Média 7h-8h'!R28&lt;'Média Mensal'!$U$2,1,0)+IF('Média 8h-9h'!R28&lt;'Média Mensal'!$U$2,1,0)+IF('Média 9h-10h'!R28&lt;'Média Mensal'!$U$2,1,0)+IF('Média 10h-11h'!R28&lt;'Média Mensal'!$U$2,1,0)+IF('Média 11h-12h'!R28&lt;'Média Mensal'!$U$2,1,0)+IF('Média 12h-13h'!R28&lt;'Média Mensal'!$U$2,1,0)+IF('Média 13h-14h'!R28&lt;'Média Mensal'!$U$2,1,0)+IF('Média 14h-15h'!R28&lt;'Média Mensal'!$U$2,1,0)+IF('Média 15h-16h'!R28&lt;'Média Mensal'!$U$2,1,0)+IF('Média 16h-17h'!R28&lt;'Média Mensal'!$U$2,1,0)+IF('Média 17h-18h'!R28&lt;'Média Mensal'!$U$2,1,0)+IF('Média 18h-19h'!R28&lt;'Média Mensal'!$U$2,1,0)+IF('Média 19h-20h'!R28&lt;'Média Mensal'!$U$2,1,0)+IF('Média 20h-21h'!R28&lt;'Média Mensal'!$U$2,1,0)+IF('Média 21h-22h'!R28&lt;'Média Mensal'!$U$2,1,0)+IF('Média 22h-23h'!R28&lt;'Média Mensal'!$U$2,1,0)+IF('Média 23h-0h'!R28&lt;'Média Mensal'!$U$2,1,0)</f>
        <v>1</v>
      </c>
      <c r="V28">
        <f>+IF('Média 24h-6h'!S28&lt;'Média Mensal'!$U$2,1,0)+IF('Média 6h-7h'!S28&lt;'Média Mensal'!$U$2,1,0)+IF('Média 7h-8h'!S28&lt;'Média Mensal'!$U$2,1,0)+IF('Média 8h-9h'!S28&lt;'Média Mensal'!$U$2,1,0)+IF('Média 9h-10h'!S28&lt;'Média Mensal'!$U$2,1,0)+IF('Média 10h-11h'!S28&lt;'Média Mensal'!$U$2,1,0)+IF('Média 11h-12h'!S28&lt;'Média Mensal'!$U$2,1,0)+IF('Média 12h-13h'!S28&lt;'Média Mensal'!$U$2,1,0)+IF('Média 13h-14h'!S28&lt;'Média Mensal'!$U$2,1,0)+IF('Média 14h-15h'!S28&lt;'Média Mensal'!$U$2,1,0)+IF('Média 15h-16h'!S28&lt;'Média Mensal'!$U$2,1,0)+IF('Média 16h-17h'!S28&lt;'Média Mensal'!$U$2,1,0)+IF('Média 17h-18h'!S28&lt;'Média Mensal'!$U$2,1,0)+IF('Média 18h-19h'!S28&lt;'Média Mensal'!$U$2,1,0)+IF('Média 19h-20h'!S28&lt;'Média Mensal'!$U$2,1,0)+IF('Média 20h-21h'!S28&lt;'Média Mensal'!$U$2,1,0)+IF('Média 21h-22h'!S28&lt;'Média Mensal'!$U$2,1,0)+IF('Média 22h-23h'!S28&lt;'Média Mensal'!$U$2,1,0)+IF('Média 23h-0h'!S28&lt;'Média Mensal'!$U$2,1,0)</f>
        <v>1</v>
      </c>
    </row>
    <row r="29" spans="2:22" x14ac:dyDescent="0.25">
      <c r="B29" s="18" t="s">
        <v>21</v>
      </c>
      <c r="C29" s="18" t="s">
        <v>22</v>
      </c>
      <c r="D29" s="21">
        <v>661.6</v>
      </c>
      <c r="E29" s="8">
        <v>135255.25990440205</v>
      </c>
      <c r="F29" s="2">
        <v>138356.17197125248</v>
      </c>
      <c r="G29" s="9">
        <f t="shared" si="3"/>
        <v>273611.4318756545</v>
      </c>
      <c r="H29" s="2">
        <v>2547</v>
      </c>
      <c r="I29" s="2">
        <v>2476</v>
      </c>
      <c r="J29" s="9">
        <f t="shared" si="4"/>
        <v>5023</v>
      </c>
      <c r="K29" s="2">
        <v>0</v>
      </c>
      <c r="L29" s="2">
        <v>0</v>
      </c>
      <c r="M29" s="9">
        <f t="shared" si="5"/>
        <v>0</v>
      </c>
      <c r="N29" s="32">
        <f t="shared" si="12"/>
        <v>0.24585071017537344</v>
      </c>
      <c r="O29" s="32">
        <f t="shared" si="0"/>
        <v>0.25869864022626937</v>
      </c>
      <c r="P29" s="33">
        <f t="shared" si="13"/>
        <v>0.25218387258947222</v>
      </c>
      <c r="Q29" s="41"/>
      <c r="R29" s="37">
        <f t="shared" si="14"/>
        <v>53.103753397880659</v>
      </c>
      <c r="S29" s="37">
        <f t="shared" si="1"/>
        <v>55.878906288874184</v>
      </c>
      <c r="T29" s="37">
        <f t="shared" si="2"/>
        <v>54.471716479325998</v>
      </c>
      <c r="U29">
        <f>+IF('Média 24h-6h'!R29&lt;'Média Mensal'!$U$2,1,0)+IF('Média 6h-7h'!R29&lt;'Média Mensal'!$U$2,1,0)+IF('Média 7h-8h'!R29&lt;'Média Mensal'!$U$2,1,0)+IF('Média 8h-9h'!R29&lt;'Média Mensal'!$U$2,1,0)+IF('Média 9h-10h'!R29&lt;'Média Mensal'!$U$2,1,0)+IF('Média 10h-11h'!R29&lt;'Média Mensal'!$U$2,1,0)+IF('Média 11h-12h'!R29&lt;'Média Mensal'!$U$2,1,0)+IF('Média 12h-13h'!R29&lt;'Média Mensal'!$U$2,1,0)+IF('Média 13h-14h'!R29&lt;'Média Mensal'!$U$2,1,0)+IF('Média 14h-15h'!R29&lt;'Média Mensal'!$U$2,1,0)+IF('Média 15h-16h'!R29&lt;'Média Mensal'!$U$2,1,0)+IF('Média 16h-17h'!R29&lt;'Média Mensal'!$U$2,1,0)+IF('Média 17h-18h'!R29&lt;'Média Mensal'!$U$2,1,0)+IF('Média 18h-19h'!R29&lt;'Média Mensal'!$U$2,1,0)+IF('Média 19h-20h'!R29&lt;'Média Mensal'!$U$2,1,0)+IF('Média 20h-21h'!R29&lt;'Média Mensal'!$U$2,1,0)+IF('Média 21h-22h'!R29&lt;'Média Mensal'!$U$2,1,0)+IF('Média 22h-23h'!R29&lt;'Média Mensal'!$U$2,1,0)+IF('Média 23h-0h'!R29&lt;'Média Mensal'!$U$2,1,0)</f>
        <v>1</v>
      </c>
      <c r="V29">
        <f>+IF('Média 24h-6h'!S29&lt;'Média Mensal'!$U$2,1,0)+IF('Média 6h-7h'!S29&lt;'Média Mensal'!$U$2,1,0)+IF('Média 7h-8h'!S29&lt;'Média Mensal'!$U$2,1,0)+IF('Média 8h-9h'!S29&lt;'Média Mensal'!$U$2,1,0)+IF('Média 9h-10h'!S29&lt;'Média Mensal'!$U$2,1,0)+IF('Média 10h-11h'!S29&lt;'Média Mensal'!$U$2,1,0)+IF('Média 11h-12h'!S29&lt;'Média Mensal'!$U$2,1,0)+IF('Média 12h-13h'!S29&lt;'Média Mensal'!$U$2,1,0)+IF('Média 13h-14h'!S29&lt;'Média Mensal'!$U$2,1,0)+IF('Média 14h-15h'!S29&lt;'Média Mensal'!$U$2,1,0)+IF('Média 15h-16h'!S29&lt;'Média Mensal'!$U$2,1,0)+IF('Média 16h-17h'!S29&lt;'Média Mensal'!$U$2,1,0)+IF('Média 17h-18h'!S29&lt;'Média Mensal'!$U$2,1,0)+IF('Média 18h-19h'!S29&lt;'Média Mensal'!$U$2,1,0)+IF('Média 19h-20h'!S29&lt;'Média Mensal'!$U$2,1,0)+IF('Média 20h-21h'!S29&lt;'Média Mensal'!$U$2,1,0)+IF('Média 21h-22h'!S29&lt;'Média Mensal'!$U$2,1,0)+IF('Média 22h-23h'!S29&lt;'Média Mensal'!$U$2,1,0)+IF('Média 23h-0h'!S29&lt;'Média Mensal'!$U$2,1,0)</f>
        <v>1</v>
      </c>
    </row>
    <row r="30" spans="2:22" x14ac:dyDescent="0.25">
      <c r="B30" s="18" t="s">
        <v>22</v>
      </c>
      <c r="C30" s="18" t="s">
        <v>23</v>
      </c>
      <c r="D30" s="21">
        <v>786.97</v>
      </c>
      <c r="E30" s="8">
        <v>130865.87151849581</v>
      </c>
      <c r="F30" s="2">
        <v>135608.54240272369</v>
      </c>
      <c r="G30" s="9">
        <f t="shared" si="3"/>
        <v>266474.41392121953</v>
      </c>
      <c r="H30" s="2">
        <v>2547</v>
      </c>
      <c r="I30" s="2">
        <v>2475</v>
      </c>
      <c r="J30" s="9">
        <f t="shared" si="4"/>
        <v>5022</v>
      </c>
      <c r="K30" s="2">
        <v>0</v>
      </c>
      <c r="L30" s="2">
        <v>0</v>
      </c>
      <c r="M30" s="9">
        <f t="shared" si="5"/>
        <v>0</v>
      </c>
      <c r="N30" s="32">
        <f t="shared" si="12"/>
        <v>0.23787220898678149</v>
      </c>
      <c r="O30" s="32">
        <f t="shared" si="0"/>
        <v>0.25366356603577195</v>
      </c>
      <c r="P30" s="33">
        <f t="shared" si="13"/>
        <v>0.2456546878191693</v>
      </c>
      <c r="Q30" s="41"/>
      <c r="R30" s="37">
        <f t="shared" si="14"/>
        <v>51.380397141144805</v>
      </c>
      <c r="S30" s="37">
        <f t="shared" si="1"/>
        <v>54.791330263726742</v>
      </c>
      <c r="T30" s="37">
        <f t="shared" si="2"/>
        <v>53.061412568940568</v>
      </c>
      <c r="U30">
        <f>+IF('Média 24h-6h'!R30&lt;'Média Mensal'!$U$2,1,0)+IF('Média 6h-7h'!R30&lt;'Média Mensal'!$U$2,1,0)+IF('Média 7h-8h'!R30&lt;'Média Mensal'!$U$2,1,0)+IF('Média 8h-9h'!R30&lt;'Média Mensal'!$U$2,1,0)+IF('Média 9h-10h'!R30&lt;'Média Mensal'!$U$2,1,0)+IF('Média 10h-11h'!R30&lt;'Média Mensal'!$U$2,1,0)+IF('Média 11h-12h'!R30&lt;'Média Mensal'!$U$2,1,0)+IF('Média 12h-13h'!R30&lt;'Média Mensal'!$U$2,1,0)+IF('Média 13h-14h'!R30&lt;'Média Mensal'!$U$2,1,0)+IF('Média 14h-15h'!R30&lt;'Média Mensal'!$U$2,1,0)+IF('Média 15h-16h'!R30&lt;'Média Mensal'!$U$2,1,0)+IF('Média 16h-17h'!R30&lt;'Média Mensal'!$U$2,1,0)+IF('Média 17h-18h'!R30&lt;'Média Mensal'!$U$2,1,0)+IF('Média 18h-19h'!R30&lt;'Média Mensal'!$U$2,1,0)+IF('Média 19h-20h'!R30&lt;'Média Mensal'!$U$2,1,0)+IF('Média 20h-21h'!R30&lt;'Média Mensal'!$U$2,1,0)+IF('Média 21h-22h'!R30&lt;'Média Mensal'!$U$2,1,0)+IF('Média 22h-23h'!R30&lt;'Média Mensal'!$U$2,1,0)+IF('Média 23h-0h'!R30&lt;'Média Mensal'!$U$2,1,0)</f>
        <v>1</v>
      </c>
      <c r="V30">
        <f>+IF('Média 24h-6h'!S30&lt;'Média Mensal'!$U$2,1,0)+IF('Média 6h-7h'!S30&lt;'Média Mensal'!$U$2,1,0)+IF('Média 7h-8h'!S30&lt;'Média Mensal'!$U$2,1,0)+IF('Média 8h-9h'!S30&lt;'Média Mensal'!$U$2,1,0)+IF('Média 9h-10h'!S30&lt;'Média Mensal'!$U$2,1,0)+IF('Média 10h-11h'!S30&lt;'Média Mensal'!$U$2,1,0)+IF('Média 11h-12h'!S30&lt;'Média Mensal'!$U$2,1,0)+IF('Média 12h-13h'!S30&lt;'Média Mensal'!$U$2,1,0)+IF('Média 13h-14h'!S30&lt;'Média Mensal'!$U$2,1,0)+IF('Média 14h-15h'!S30&lt;'Média Mensal'!$U$2,1,0)+IF('Média 15h-16h'!S30&lt;'Média Mensal'!$U$2,1,0)+IF('Média 16h-17h'!S30&lt;'Média Mensal'!$U$2,1,0)+IF('Média 17h-18h'!S30&lt;'Média Mensal'!$U$2,1,0)+IF('Média 18h-19h'!S30&lt;'Média Mensal'!$U$2,1,0)+IF('Média 19h-20h'!S30&lt;'Média Mensal'!$U$2,1,0)+IF('Média 20h-21h'!S30&lt;'Média Mensal'!$U$2,1,0)+IF('Média 21h-22h'!S30&lt;'Média Mensal'!$U$2,1,0)+IF('Média 22h-23h'!S30&lt;'Média Mensal'!$U$2,1,0)+IF('Média 23h-0h'!S30&lt;'Média Mensal'!$U$2,1,0)</f>
        <v>1</v>
      </c>
    </row>
    <row r="31" spans="2:22" x14ac:dyDescent="0.25">
      <c r="B31" s="18" t="s">
        <v>23</v>
      </c>
      <c r="C31" s="18" t="s">
        <v>24</v>
      </c>
      <c r="D31" s="21">
        <v>656.68</v>
      </c>
      <c r="E31" s="8">
        <v>119655.30438647351</v>
      </c>
      <c r="F31" s="2">
        <v>125462.97266999271</v>
      </c>
      <c r="G31" s="9">
        <f t="shared" si="3"/>
        <v>245118.27705646621</v>
      </c>
      <c r="H31" s="2">
        <v>2546</v>
      </c>
      <c r="I31" s="2">
        <v>2475</v>
      </c>
      <c r="J31" s="9">
        <f t="shared" si="4"/>
        <v>5021</v>
      </c>
      <c r="K31" s="2">
        <v>0</v>
      </c>
      <c r="L31" s="2">
        <v>0</v>
      </c>
      <c r="M31" s="9">
        <f t="shared" si="5"/>
        <v>0</v>
      </c>
      <c r="N31" s="32">
        <f t="shared" si="12"/>
        <v>0.21758041733305969</v>
      </c>
      <c r="O31" s="32">
        <f t="shared" si="0"/>
        <v>0.23468569523006494</v>
      </c>
      <c r="P31" s="33">
        <f t="shared" si="13"/>
        <v>0.22601211675450719</v>
      </c>
      <c r="Q31" s="41"/>
      <c r="R31" s="37">
        <f t="shared" si="14"/>
        <v>46.997370143940891</v>
      </c>
      <c r="S31" s="37">
        <f t="shared" si="1"/>
        <v>50.692110169694026</v>
      </c>
      <c r="T31" s="37">
        <f t="shared" si="2"/>
        <v>48.81861721897355</v>
      </c>
      <c r="U31">
        <f>+IF('Média 24h-6h'!R31&lt;'Média Mensal'!$U$2,1,0)+IF('Média 6h-7h'!R31&lt;'Média Mensal'!$U$2,1,0)+IF('Média 7h-8h'!R31&lt;'Média Mensal'!$U$2,1,0)+IF('Média 8h-9h'!R31&lt;'Média Mensal'!$U$2,1,0)+IF('Média 9h-10h'!R31&lt;'Média Mensal'!$U$2,1,0)+IF('Média 10h-11h'!R31&lt;'Média Mensal'!$U$2,1,0)+IF('Média 11h-12h'!R31&lt;'Média Mensal'!$U$2,1,0)+IF('Média 12h-13h'!R31&lt;'Média Mensal'!$U$2,1,0)+IF('Média 13h-14h'!R31&lt;'Média Mensal'!$U$2,1,0)+IF('Média 14h-15h'!R31&lt;'Média Mensal'!$U$2,1,0)+IF('Média 15h-16h'!R31&lt;'Média Mensal'!$U$2,1,0)+IF('Média 16h-17h'!R31&lt;'Média Mensal'!$U$2,1,0)+IF('Média 17h-18h'!R31&lt;'Média Mensal'!$U$2,1,0)+IF('Média 18h-19h'!R31&lt;'Média Mensal'!$U$2,1,0)+IF('Média 19h-20h'!R31&lt;'Média Mensal'!$U$2,1,0)+IF('Média 20h-21h'!R31&lt;'Média Mensal'!$U$2,1,0)+IF('Média 21h-22h'!R31&lt;'Média Mensal'!$U$2,1,0)+IF('Média 22h-23h'!R31&lt;'Média Mensal'!$U$2,1,0)+IF('Média 23h-0h'!R31&lt;'Média Mensal'!$U$2,1,0)</f>
        <v>1</v>
      </c>
      <c r="V31">
        <f>+IF('Média 24h-6h'!S31&lt;'Média Mensal'!$U$2,1,0)+IF('Média 6h-7h'!S31&lt;'Média Mensal'!$U$2,1,0)+IF('Média 7h-8h'!S31&lt;'Média Mensal'!$U$2,1,0)+IF('Média 8h-9h'!S31&lt;'Média Mensal'!$U$2,1,0)+IF('Média 9h-10h'!S31&lt;'Média Mensal'!$U$2,1,0)+IF('Média 10h-11h'!S31&lt;'Média Mensal'!$U$2,1,0)+IF('Média 11h-12h'!S31&lt;'Média Mensal'!$U$2,1,0)+IF('Média 12h-13h'!S31&lt;'Média Mensal'!$U$2,1,0)+IF('Média 13h-14h'!S31&lt;'Média Mensal'!$U$2,1,0)+IF('Média 14h-15h'!S31&lt;'Média Mensal'!$U$2,1,0)+IF('Média 15h-16h'!S31&lt;'Média Mensal'!$U$2,1,0)+IF('Média 16h-17h'!S31&lt;'Média Mensal'!$U$2,1,0)+IF('Média 17h-18h'!S31&lt;'Média Mensal'!$U$2,1,0)+IF('Média 18h-19h'!S31&lt;'Média Mensal'!$U$2,1,0)+IF('Média 19h-20h'!S31&lt;'Média Mensal'!$U$2,1,0)+IF('Média 20h-21h'!S31&lt;'Média Mensal'!$U$2,1,0)+IF('Média 21h-22h'!S31&lt;'Média Mensal'!$U$2,1,0)+IF('Média 22h-23h'!S31&lt;'Média Mensal'!$U$2,1,0)+IF('Média 23h-0h'!S31&lt;'Média Mensal'!$U$2,1,0)</f>
        <v>1</v>
      </c>
    </row>
    <row r="32" spans="2:22" x14ac:dyDescent="0.25">
      <c r="B32" s="18" t="s">
        <v>24</v>
      </c>
      <c r="C32" s="18" t="s">
        <v>25</v>
      </c>
      <c r="D32" s="21">
        <v>723.67</v>
      </c>
      <c r="E32" s="8">
        <v>112382.83041389253</v>
      </c>
      <c r="F32" s="2">
        <v>117719.1496072117</v>
      </c>
      <c r="G32" s="9">
        <f t="shared" si="3"/>
        <v>230101.98002110422</v>
      </c>
      <c r="H32" s="2">
        <v>2546</v>
      </c>
      <c r="I32" s="2">
        <v>2473</v>
      </c>
      <c r="J32" s="9">
        <f t="shared" si="4"/>
        <v>5019</v>
      </c>
      <c r="K32" s="2">
        <v>0</v>
      </c>
      <c r="L32" s="2">
        <v>0</v>
      </c>
      <c r="M32" s="9">
        <f t="shared" si="5"/>
        <v>0</v>
      </c>
      <c r="N32" s="32">
        <f t="shared" si="12"/>
        <v>0.2043561985647285</v>
      </c>
      <c r="O32" s="32">
        <f t="shared" si="0"/>
        <v>0.22037851314045712</v>
      </c>
      <c r="P32" s="33">
        <f t="shared" si="13"/>
        <v>0.21225083573264578</v>
      </c>
      <c r="Q32" s="41"/>
      <c r="R32" s="37">
        <f t="shared" si="14"/>
        <v>44.140938889981356</v>
      </c>
      <c r="S32" s="37">
        <f t="shared" si="1"/>
        <v>47.601758838338739</v>
      </c>
      <c r="T32" s="37">
        <f t="shared" si="2"/>
        <v>45.846180518251487</v>
      </c>
      <c r="U32">
        <f>+IF('Média 24h-6h'!R32&lt;'Média Mensal'!$U$2,1,0)+IF('Média 6h-7h'!R32&lt;'Média Mensal'!$U$2,1,0)+IF('Média 7h-8h'!R32&lt;'Média Mensal'!$U$2,1,0)+IF('Média 8h-9h'!R32&lt;'Média Mensal'!$U$2,1,0)+IF('Média 9h-10h'!R32&lt;'Média Mensal'!$U$2,1,0)+IF('Média 10h-11h'!R32&lt;'Média Mensal'!$U$2,1,0)+IF('Média 11h-12h'!R32&lt;'Média Mensal'!$U$2,1,0)+IF('Média 12h-13h'!R32&lt;'Média Mensal'!$U$2,1,0)+IF('Média 13h-14h'!R32&lt;'Média Mensal'!$U$2,1,0)+IF('Média 14h-15h'!R32&lt;'Média Mensal'!$U$2,1,0)+IF('Média 15h-16h'!R32&lt;'Média Mensal'!$U$2,1,0)+IF('Média 16h-17h'!R32&lt;'Média Mensal'!$U$2,1,0)+IF('Média 17h-18h'!R32&lt;'Média Mensal'!$U$2,1,0)+IF('Média 18h-19h'!R32&lt;'Média Mensal'!$U$2,1,0)+IF('Média 19h-20h'!R32&lt;'Média Mensal'!$U$2,1,0)+IF('Média 20h-21h'!R32&lt;'Média Mensal'!$U$2,1,0)+IF('Média 21h-22h'!R32&lt;'Média Mensal'!$U$2,1,0)+IF('Média 22h-23h'!R32&lt;'Média Mensal'!$U$2,1,0)+IF('Média 23h-0h'!R32&lt;'Média Mensal'!$U$2,1,0)</f>
        <v>1</v>
      </c>
      <c r="V32">
        <f>+IF('Média 24h-6h'!S32&lt;'Média Mensal'!$U$2,1,0)+IF('Média 6h-7h'!S32&lt;'Média Mensal'!$U$2,1,0)+IF('Média 7h-8h'!S32&lt;'Média Mensal'!$U$2,1,0)+IF('Média 8h-9h'!S32&lt;'Média Mensal'!$U$2,1,0)+IF('Média 9h-10h'!S32&lt;'Média Mensal'!$U$2,1,0)+IF('Média 10h-11h'!S32&lt;'Média Mensal'!$U$2,1,0)+IF('Média 11h-12h'!S32&lt;'Média Mensal'!$U$2,1,0)+IF('Média 12h-13h'!S32&lt;'Média Mensal'!$U$2,1,0)+IF('Média 13h-14h'!S32&lt;'Média Mensal'!$U$2,1,0)+IF('Média 14h-15h'!S32&lt;'Média Mensal'!$U$2,1,0)+IF('Média 15h-16h'!S32&lt;'Média Mensal'!$U$2,1,0)+IF('Média 16h-17h'!S32&lt;'Média Mensal'!$U$2,1,0)+IF('Média 17h-18h'!S32&lt;'Média Mensal'!$U$2,1,0)+IF('Média 18h-19h'!S32&lt;'Média Mensal'!$U$2,1,0)+IF('Média 19h-20h'!S32&lt;'Média Mensal'!$U$2,1,0)+IF('Média 20h-21h'!S32&lt;'Média Mensal'!$U$2,1,0)+IF('Média 21h-22h'!S32&lt;'Média Mensal'!$U$2,1,0)+IF('Média 22h-23h'!S32&lt;'Média Mensal'!$U$2,1,0)+IF('Média 23h-0h'!S32&lt;'Média Mensal'!$U$2,1,0)</f>
        <v>1</v>
      </c>
    </row>
    <row r="33" spans="2:22" x14ac:dyDescent="0.25">
      <c r="B33" s="18" t="s">
        <v>25</v>
      </c>
      <c r="C33" s="18" t="s">
        <v>26</v>
      </c>
      <c r="D33" s="21">
        <v>616.61</v>
      </c>
      <c r="E33" s="8">
        <v>81165.645740706241</v>
      </c>
      <c r="F33" s="2">
        <v>85081.434290461038</v>
      </c>
      <c r="G33" s="9">
        <f t="shared" si="3"/>
        <v>166247.08003116728</v>
      </c>
      <c r="H33" s="2">
        <v>2547</v>
      </c>
      <c r="I33" s="2">
        <v>2475</v>
      </c>
      <c r="J33" s="9">
        <f t="shared" si="4"/>
        <v>5022</v>
      </c>
      <c r="K33" s="2">
        <v>0</v>
      </c>
      <c r="L33" s="2">
        <v>0</v>
      </c>
      <c r="M33" s="9">
        <f t="shared" si="5"/>
        <v>0</v>
      </c>
      <c r="N33" s="32">
        <f t="shared" si="12"/>
        <v>0.1475331285548471</v>
      </c>
      <c r="O33" s="32">
        <f t="shared" si="0"/>
        <v>0.15914970873636558</v>
      </c>
      <c r="P33" s="33">
        <f t="shared" si="13"/>
        <v>0.15325814566939475</v>
      </c>
      <c r="Q33" s="41"/>
      <c r="R33" s="37">
        <f t="shared" si="14"/>
        <v>31.867155767846974</v>
      </c>
      <c r="S33" s="37">
        <f t="shared" si="1"/>
        <v>34.376337087054964</v>
      </c>
      <c r="T33" s="37">
        <f t="shared" si="2"/>
        <v>33.10375946458926</v>
      </c>
      <c r="U33">
        <f>+IF('Média 24h-6h'!R33&lt;'Média Mensal'!$U$2,1,0)+IF('Média 6h-7h'!R33&lt;'Média Mensal'!$U$2,1,0)+IF('Média 7h-8h'!R33&lt;'Média Mensal'!$U$2,1,0)+IF('Média 8h-9h'!R33&lt;'Média Mensal'!$U$2,1,0)+IF('Média 9h-10h'!R33&lt;'Média Mensal'!$U$2,1,0)+IF('Média 10h-11h'!R33&lt;'Média Mensal'!$U$2,1,0)+IF('Média 11h-12h'!R33&lt;'Média Mensal'!$U$2,1,0)+IF('Média 12h-13h'!R33&lt;'Média Mensal'!$U$2,1,0)+IF('Média 13h-14h'!R33&lt;'Média Mensal'!$U$2,1,0)+IF('Média 14h-15h'!R33&lt;'Média Mensal'!$U$2,1,0)+IF('Média 15h-16h'!R33&lt;'Média Mensal'!$U$2,1,0)+IF('Média 16h-17h'!R33&lt;'Média Mensal'!$U$2,1,0)+IF('Média 17h-18h'!R33&lt;'Média Mensal'!$U$2,1,0)+IF('Média 18h-19h'!R33&lt;'Média Mensal'!$U$2,1,0)+IF('Média 19h-20h'!R33&lt;'Média Mensal'!$U$2,1,0)+IF('Média 20h-21h'!R33&lt;'Média Mensal'!$U$2,1,0)+IF('Média 21h-22h'!R33&lt;'Média Mensal'!$U$2,1,0)+IF('Média 22h-23h'!R33&lt;'Média Mensal'!$U$2,1,0)+IF('Média 23h-0h'!R33&lt;'Média Mensal'!$U$2,1,0)</f>
        <v>1</v>
      </c>
      <c r="V33">
        <f>+IF('Média 24h-6h'!S33&lt;'Média Mensal'!$U$2,1,0)+IF('Média 6h-7h'!S33&lt;'Média Mensal'!$U$2,1,0)+IF('Média 7h-8h'!S33&lt;'Média Mensal'!$U$2,1,0)+IF('Média 8h-9h'!S33&lt;'Média Mensal'!$U$2,1,0)+IF('Média 9h-10h'!S33&lt;'Média Mensal'!$U$2,1,0)+IF('Média 10h-11h'!S33&lt;'Média Mensal'!$U$2,1,0)+IF('Média 11h-12h'!S33&lt;'Média Mensal'!$U$2,1,0)+IF('Média 12h-13h'!S33&lt;'Média Mensal'!$U$2,1,0)+IF('Média 13h-14h'!S33&lt;'Média Mensal'!$U$2,1,0)+IF('Média 14h-15h'!S33&lt;'Média Mensal'!$U$2,1,0)+IF('Média 15h-16h'!S33&lt;'Média Mensal'!$U$2,1,0)+IF('Média 16h-17h'!S33&lt;'Média Mensal'!$U$2,1,0)+IF('Média 17h-18h'!S33&lt;'Média Mensal'!$U$2,1,0)+IF('Média 18h-19h'!S33&lt;'Média Mensal'!$U$2,1,0)+IF('Média 19h-20h'!S33&lt;'Média Mensal'!$U$2,1,0)+IF('Média 20h-21h'!S33&lt;'Média Mensal'!$U$2,1,0)+IF('Média 21h-22h'!S33&lt;'Média Mensal'!$U$2,1,0)+IF('Média 22h-23h'!S33&lt;'Média Mensal'!$U$2,1,0)+IF('Média 23h-0h'!S33&lt;'Média Mensal'!$U$2,1,0)</f>
        <v>2</v>
      </c>
    </row>
    <row r="34" spans="2:22" x14ac:dyDescent="0.25">
      <c r="B34" s="18" t="s">
        <v>26</v>
      </c>
      <c r="C34" s="18" t="s">
        <v>27</v>
      </c>
      <c r="D34" s="21">
        <v>535.72</v>
      </c>
      <c r="E34" s="8">
        <v>38570.081321962651</v>
      </c>
      <c r="F34" s="2">
        <v>42523.780018515732</v>
      </c>
      <c r="G34" s="9">
        <f t="shared" si="3"/>
        <v>81093.861340478383</v>
      </c>
      <c r="H34" s="2">
        <v>2549</v>
      </c>
      <c r="I34" s="2">
        <v>2479</v>
      </c>
      <c r="J34" s="9">
        <f t="shared" si="4"/>
        <v>5028</v>
      </c>
      <c r="K34" s="2">
        <v>0</v>
      </c>
      <c r="L34" s="2">
        <v>0</v>
      </c>
      <c r="M34" s="9">
        <f t="shared" si="5"/>
        <v>0</v>
      </c>
      <c r="N34" s="32">
        <f t="shared" si="12"/>
        <v>7.0053036997011625E-2</v>
      </c>
      <c r="O34" s="32">
        <f t="shared" si="0"/>
        <v>7.9414825307613082E-2</v>
      </c>
      <c r="P34" s="33">
        <f t="shared" si="13"/>
        <v>7.4668763572584618E-2</v>
      </c>
      <c r="Q34" s="41"/>
      <c r="R34" s="37">
        <f t="shared" si="14"/>
        <v>15.131455991354512</v>
      </c>
      <c r="S34" s="37">
        <f t="shared" si="1"/>
        <v>17.153602266444427</v>
      </c>
      <c r="T34" s="37">
        <f t="shared" si="2"/>
        <v>16.128452931678279</v>
      </c>
      <c r="U34">
        <f>+IF('Média 24h-6h'!R34&lt;'Média Mensal'!$U$2,1,0)+IF('Média 6h-7h'!R34&lt;'Média Mensal'!$U$2,1,0)+IF('Média 7h-8h'!R34&lt;'Média Mensal'!$U$2,1,0)+IF('Média 8h-9h'!R34&lt;'Média Mensal'!$U$2,1,0)+IF('Média 9h-10h'!R34&lt;'Média Mensal'!$U$2,1,0)+IF('Média 10h-11h'!R34&lt;'Média Mensal'!$U$2,1,0)+IF('Média 11h-12h'!R34&lt;'Média Mensal'!$U$2,1,0)+IF('Média 12h-13h'!R34&lt;'Média Mensal'!$U$2,1,0)+IF('Média 13h-14h'!R34&lt;'Média Mensal'!$U$2,1,0)+IF('Média 14h-15h'!R34&lt;'Média Mensal'!$U$2,1,0)+IF('Média 15h-16h'!R34&lt;'Média Mensal'!$U$2,1,0)+IF('Média 16h-17h'!R34&lt;'Média Mensal'!$U$2,1,0)+IF('Média 17h-18h'!R34&lt;'Média Mensal'!$U$2,1,0)+IF('Média 18h-19h'!R34&lt;'Média Mensal'!$U$2,1,0)+IF('Média 19h-20h'!R34&lt;'Média Mensal'!$U$2,1,0)+IF('Média 20h-21h'!R34&lt;'Média Mensal'!$U$2,1,0)+IF('Média 21h-22h'!R34&lt;'Média Mensal'!$U$2,1,0)+IF('Média 22h-23h'!R34&lt;'Média Mensal'!$U$2,1,0)+IF('Média 23h-0h'!R34&lt;'Média Mensal'!$U$2,1,0)</f>
        <v>5</v>
      </c>
      <c r="V34">
        <f>+IF('Média 24h-6h'!S34&lt;'Média Mensal'!$U$2,1,0)+IF('Média 6h-7h'!S34&lt;'Média Mensal'!$U$2,1,0)+IF('Média 7h-8h'!S34&lt;'Média Mensal'!$U$2,1,0)+IF('Média 8h-9h'!S34&lt;'Média Mensal'!$U$2,1,0)+IF('Média 9h-10h'!S34&lt;'Média Mensal'!$U$2,1,0)+IF('Média 10h-11h'!S34&lt;'Média Mensal'!$U$2,1,0)+IF('Média 11h-12h'!S34&lt;'Média Mensal'!$U$2,1,0)+IF('Média 12h-13h'!S34&lt;'Média Mensal'!$U$2,1,0)+IF('Média 13h-14h'!S34&lt;'Média Mensal'!$U$2,1,0)+IF('Média 14h-15h'!S34&lt;'Média Mensal'!$U$2,1,0)+IF('Média 15h-16h'!S34&lt;'Média Mensal'!$U$2,1,0)+IF('Média 16h-17h'!S34&lt;'Média Mensal'!$U$2,1,0)+IF('Média 17h-18h'!S34&lt;'Média Mensal'!$U$2,1,0)+IF('Média 18h-19h'!S34&lt;'Média Mensal'!$U$2,1,0)+IF('Média 19h-20h'!S34&lt;'Média Mensal'!$U$2,1,0)+IF('Média 20h-21h'!S34&lt;'Média Mensal'!$U$2,1,0)+IF('Média 21h-22h'!S34&lt;'Média Mensal'!$U$2,1,0)+IF('Média 22h-23h'!S34&lt;'Média Mensal'!$U$2,1,0)+IF('Média 23h-0h'!S34&lt;'Média Mensal'!$U$2,1,0)</f>
        <v>4</v>
      </c>
    </row>
    <row r="35" spans="2:22" x14ac:dyDescent="0.25">
      <c r="B35" s="18" t="s">
        <v>27</v>
      </c>
      <c r="C35" s="18" t="s">
        <v>28</v>
      </c>
      <c r="D35" s="21">
        <v>487.53</v>
      </c>
      <c r="E35" s="8">
        <v>19325.87722986735</v>
      </c>
      <c r="F35" s="2">
        <v>23707.629733941136</v>
      </c>
      <c r="G35" s="9">
        <f t="shared" si="3"/>
        <v>43033.506963808482</v>
      </c>
      <c r="H35" s="2">
        <v>2573</v>
      </c>
      <c r="I35" s="2">
        <v>2502</v>
      </c>
      <c r="J35" s="9">
        <f t="shared" si="4"/>
        <v>5075</v>
      </c>
      <c r="K35" s="2">
        <v>0</v>
      </c>
      <c r="L35" s="2">
        <v>0</v>
      </c>
      <c r="M35" s="9">
        <f t="shared" si="5"/>
        <v>0</v>
      </c>
      <c r="N35" s="32">
        <f t="shared" si="12"/>
        <v>3.4773281710835005E-2</v>
      </c>
      <c r="O35" s="32">
        <f t="shared" si="0"/>
        <v>4.3867923686867427E-2</v>
      </c>
      <c r="P35" s="33">
        <f t="shared" si="13"/>
        <v>3.9256985006210984E-2</v>
      </c>
      <c r="Q35" s="41"/>
      <c r="R35" s="37">
        <f t="shared" si="14"/>
        <v>7.5110288495403612</v>
      </c>
      <c r="S35" s="37">
        <f t="shared" si="1"/>
        <v>9.4754715163633634</v>
      </c>
      <c r="T35" s="37">
        <f t="shared" si="2"/>
        <v>8.4795087613415721</v>
      </c>
      <c r="U35">
        <f>+IF('Média 24h-6h'!R35&lt;'Média Mensal'!$U$2,1,0)+IF('Média 6h-7h'!R35&lt;'Média Mensal'!$U$2,1,0)+IF('Média 7h-8h'!R35&lt;'Média Mensal'!$U$2,1,0)+IF('Média 8h-9h'!R35&lt;'Média Mensal'!$U$2,1,0)+IF('Média 9h-10h'!R35&lt;'Média Mensal'!$U$2,1,0)+IF('Média 10h-11h'!R35&lt;'Média Mensal'!$U$2,1,0)+IF('Média 11h-12h'!R35&lt;'Média Mensal'!$U$2,1,0)+IF('Média 12h-13h'!R35&lt;'Média Mensal'!$U$2,1,0)+IF('Média 13h-14h'!R35&lt;'Média Mensal'!$U$2,1,0)+IF('Média 14h-15h'!R35&lt;'Média Mensal'!$U$2,1,0)+IF('Média 15h-16h'!R35&lt;'Média Mensal'!$U$2,1,0)+IF('Média 16h-17h'!R35&lt;'Média Mensal'!$U$2,1,0)+IF('Média 17h-18h'!R35&lt;'Média Mensal'!$U$2,1,0)+IF('Média 18h-19h'!R35&lt;'Média Mensal'!$U$2,1,0)+IF('Média 19h-20h'!R35&lt;'Média Mensal'!$U$2,1,0)+IF('Média 20h-21h'!R35&lt;'Média Mensal'!$U$2,1,0)+IF('Média 21h-22h'!R35&lt;'Média Mensal'!$U$2,1,0)+IF('Média 22h-23h'!R35&lt;'Média Mensal'!$U$2,1,0)+IF('Média 23h-0h'!R35&lt;'Média Mensal'!$U$2,1,0)</f>
        <v>9</v>
      </c>
      <c r="V35">
        <f>+IF('Média 24h-6h'!S35&lt;'Média Mensal'!$U$2,1,0)+IF('Média 6h-7h'!S35&lt;'Média Mensal'!$U$2,1,0)+IF('Média 7h-8h'!S35&lt;'Média Mensal'!$U$2,1,0)+IF('Média 8h-9h'!S35&lt;'Média Mensal'!$U$2,1,0)+IF('Média 9h-10h'!S35&lt;'Média Mensal'!$U$2,1,0)+IF('Média 10h-11h'!S35&lt;'Média Mensal'!$U$2,1,0)+IF('Média 11h-12h'!S35&lt;'Média Mensal'!$U$2,1,0)+IF('Média 12h-13h'!S35&lt;'Média Mensal'!$U$2,1,0)+IF('Média 13h-14h'!S35&lt;'Média Mensal'!$U$2,1,0)+IF('Média 14h-15h'!S35&lt;'Média Mensal'!$U$2,1,0)+IF('Média 15h-16h'!S35&lt;'Média Mensal'!$U$2,1,0)+IF('Média 16h-17h'!S35&lt;'Média Mensal'!$U$2,1,0)+IF('Média 17h-18h'!S35&lt;'Média Mensal'!$U$2,1,0)+IF('Média 18h-19h'!S35&lt;'Média Mensal'!$U$2,1,0)+IF('Média 19h-20h'!S35&lt;'Média Mensal'!$U$2,1,0)+IF('Média 20h-21h'!S35&lt;'Média Mensal'!$U$2,1,0)+IF('Média 21h-22h'!S35&lt;'Média Mensal'!$U$2,1,0)+IF('Média 22h-23h'!S35&lt;'Média Mensal'!$U$2,1,0)+IF('Média 23h-0h'!S35&lt;'Média Mensal'!$U$2,1,0)</f>
        <v>6</v>
      </c>
    </row>
    <row r="36" spans="2:22" x14ac:dyDescent="0.25">
      <c r="B36" s="19" t="s">
        <v>28</v>
      </c>
      <c r="C36" s="19" t="s">
        <v>29</v>
      </c>
      <c r="D36" s="22">
        <v>708.96</v>
      </c>
      <c r="E36" s="5">
        <v>4247.0374299552459</v>
      </c>
      <c r="F36" s="5">
        <v>5102.9999999999991</v>
      </c>
      <c r="G36" s="11">
        <f t="shared" si="3"/>
        <v>9350.0374299552459</v>
      </c>
      <c r="H36" s="5">
        <v>2534</v>
      </c>
      <c r="I36" s="5">
        <v>2476</v>
      </c>
      <c r="J36" s="11">
        <f t="shared" si="4"/>
        <v>5010</v>
      </c>
      <c r="K36" s="5">
        <v>0</v>
      </c>
      <c r="L36" s="5">
        <v>0</v>
      </c>
      <c r="M36" s="11">
        <f t="shared" si="5"/>
        <v>0</v>
      </c>
      <c r="N36" s="34">
        <f t="shared" si="12"/>
        <v>7.7593568760327067E-3</v>
      </c>
      <c r="O36" s="34">
        <f t="shared" si="0"/>
        <v>9.5415993537964448E-3</v>
      </c>
      <c r="P36" s="35">
        <f t="shared" si="13"/>
        <v>8.6401617412907947E-3</v>
      </c>
      <c r="Q36" s="41"/>
      <c r="R36" s="37">
        <f t="shared" si="14"/>
        <v>1.6760210852230646</v>
      </c>
      <c r="S36" s="37">
        <f t="shared" si="1"/>
        <v>2.0609854604200319</v>
      </c>
      <c r="T36" s="37">
        <f t="shared" si="2"/>
        <v>1.8662749361188116</v>
      </c>
      <c r="U36">
        <f>+IF('Média 24h-6h'!R36&lt;'Média Mensal'!$U$2,1,0)+IF('Média 6h-7h'!R36&lt;'Média Mensal'!$U$2,1,0)+IF('Média 7h-8h'!R36&lt;'Média Mensal'!$U$2,1,0)+IF('Média 8h-9h'!R36&lt;'Média Mensal'!$U$2,1,0)+IF('Média 9h-10h'!R36&lt;'Média Mensal'!$U$2,1,0)+IF('Média 10h-11h'!R36&lt;'Média Mensal'!$U$2,1,0)+IF('Média 11h-12h'!R36&lt;'Média Mensal'!$U$2,1,0)+IF('Média 12h-13h'!R36&lt;'Média Mensal'!$U$2,1,0)+IF('Média 13h-14h'!R36&lt;'Média Mensal'!$U$2,1,0)+IF('Média 14h-15h'!R36&lt;'Média Mensal'!$U$2,1,0)+IF('Média 15h-16h'!R36&lt;'Média Mensal'!$U$2,1,0)+IF('Média 16h-17h'!R36&lt;'Média Mensal'!$U$2,1,0)+IF('Média 17h-18h'!R36&lt;'Média Mensal'!$U$2,1,0)+IF('Média 18h-19h'!R36&lt;'Média Mensal'!$U$2,1,0)+IF('Média 19h-20h'!R36&lt;'Média Mensal'!$U$2,1,0)+IF('Média 20h-21h'!R36&lt;'Média Mensal'!$U$2,1,0)+IF('Média 21h-22h'!R36&lt;'Média Mensal'!$U$2,1,0)+IF('Média 22h-23h'!R36&lt;'Média Mensal'!$U$2,1,0)+IF('Média 23h-0h'!R36&lt;'Média Mensal'!$U$2,1,0)</f>
        <v>19</v>
      </c>
      <c r="V36">
        <f>+IF('Média 24h-6h'!S36&lt;'Média Mensal'!$U$2,1,0)+IF('Média 6h-7h'!S36&lt;'Média Mensal'!$U$2,1,0)+IF('Média 7h-8h'!S36&lt;'Média Mensal'!$U$2,1,0)+IF('Média 8h-9h'!S36&lt;'Média Mensal'!$U$2,1,0)+IF('Média 9h-10h'!S36&lt;'Média Mensal'!$U$2,1,0)+IF('Média 10h-11h'!S36&lt;'Média Mensal'!$U$2,1,0)+IF('Média 11h-12h'!S36&lt;'Média Mensal'!$U$2,1,0)+IF('Média 12h-13h'!S36&lt;'Média Mensal'!$U$2,1,0)+IF('Média 13h-14h'!S36&lt;'Média Mensal'!$U$2,1,0)+IF('Média 14h-15h'!S36&lt;'Média Mensal'!$U$2,1,0)+IF('Média 15h-16h'!S36&lt;'Média Mensal'!$U$2,1,0)+IF('Média 16h-17h'!S36&lt;'Média Mensal'!$U$2,1,0)+IF('Média 17h-18h'!S36&lt;'Média Mensal'!$U$2,1,0)+IF('Média 18h-19h'!S36&lt;'Média Mensal'!$U$2,1,0)+IF('Média 19h-20h'!S36&lt;'Média Mensal'!$U$2,1,0)+IF('Média 20h-21h'!S36&lt;'Média Mensal'!$U$2,1,0)+IF('Média 21h-22h'!S36&lt;'Média Mensal'!$U$2,1,0)+IF('Média 22h-23h'!S36&lt;'Média Mensal'!$U$2,1,0)+IF('Média 23h-0h'!S36&lt;'Média Mensal'!$U$2,1,0)</f>
        <v>19</v>
      </c>
    </row>
    <row r="37" spans="2:22" x14ac:dyDescent="0.25">
      <c r="B37" s="17" t="s">
        <v>30</v>
      </c>
      <c r="C37" s="17" t="s">
        <v>31</v>
      </c>
      <c r="D37" s="21">
        <v>687.03</v>
      </c>
      <c r="E37" s="13">
        <v>158800.51751030819</v>
      </c>
      <c r="F37" s="13">
        <v>191080.3746570347</v>
      </c>
      <c r="G37" s="14">
        <f t="shared" si="3"/>
        <v>349880.89216734288</v>
      </c>
      <c r="H37" s="13">
        <v>1528</v>
      </c>
      <c r="I37" s="13">
        <v>1488</v>
      </c>
      <c r="J37" s="14">
        <f t="shared" si="4"/>
        <v>3016</v>
      </c>
      <c r="K37" s="13">
        <v>1926</v>
      </c>
      <c r="L37" s="13">
        <v>1986</v>
      </c>
      <c r="M37" s="14">
        <f t="shared" si="5"/>
        <v>3912</v>
      </c>
      <c r="N37" s="30">
        <f t="shared" si="12"/>
        <v>0.19660926575135718</v>
      </c>
      <c r="O37" s="30">
        <f t="shared" si="0"/>
        <v>0.23476093287068603</v>
      </c>
      <c r="P37" s="31">
        <f t="shared" si="13"/>
        <v>0.21575850264877783</v>
      </c>
      <c r="Q37" s="41"/>
      <c r="R37" s="37">
        <f t="shared" si="14"/>
        <v>45.975830199857612</v>
      </c>
      <c r="S37" s="37">
        <f t="shared" si="1"/>
        <v>55.002986372203424</v>
      </c>
      <c r="T37" s="37">
        <f t="shared" si="2"/>
        <v>50.50243824586358</v>
      </c>
      <c r="U37">
        <f>+IF('Média 24h-6h'!R37&lt;'Média Mensal'!$U$2,1,0)+IF('Média 6h-7h'!R37&lt;'Média Mensal'!$U$2,1,0)+IF('Média 7h-8h'!R37&lt;'Média Mensal'!$U$2,1,0)+IF('Média 8h-9h'!R37&lt;'Média Mensal'!$U$2,1,0)+IF('Média 9h-10h'!R37&lt;'Média Mensal'!$U$2,1,0)+IF('Média 10h-11h'!R37&lt;'Média Mensal'!$U$2,1,0)+IF('Média 11h-12h'!R37&lt;'Média Mensal'!$U$2,1,0)+IF('Média 12h-13h'!R37&lt;'Média Mensal'!$U$2,1,0)+IF('Média 13h-14h'!R37&lt;'Média Mensal'!$U$2,1,0)+IF('Média 14h-15h'!R37&lt;'Média Mensal'!$U$2,1,0)+IF('Média 15h-16h'!R37&lt;'Média Mensal'!$U$2,1,0)+IF('Média 16h-17h'!R37&lt;'Média Mensal'!$U$2,1,0)+IF('Média 17h-18h'!R37&lt;'Média Mensal'!$U$2,1,0)+IF('Média 18h-19h'!R37&lt;'Média Mensal'!$U$2,1,0)+IF('Média 19h-20h'!R37&lt;'Média Mensal'!$U$2,1,0)+IF('Média 20h-21h'!R37&lt;'Média Mensal'!$U$2,1,0)+IF('Média 21h-22h'!R37&lt;'Média Mensal'!$U$2,1,0)+IF('Média 22h-23h'!R37&lt;'Média Mensal'!$U$2,1,0)+IF('Média 23h-0h'!R37&lt;'Média Mensal'!$U$2,1,0)</f>
        <v>0</v>
      </c>
      <c r="V37">
        <f>+IF('Média 24h-6h'!S37&lt;'Média Mensal'!$U$2,1,0)+IF('Média 6h-7h'!S37&lt;'Média Mensal'!$U$2,1,0)+IF('Média 7h-8h'!S37&lt;'Média Mensal'!$U$2,1,0)+IF('Média 8h-9h'!S37&lt;'Média Mensal'!$U$2,1,0)+IF('Média 9h-10h'!S37&lt;'Média Mensal'!$U$2,1,0)+IF('Média 10h-11h'!S37&lt;'Média Mensal'!$U$2,1,0)+IF('Média 11h-12h'!S37&lt;'Média Mensal'!$U$2,1,0)+IF('Média 12h-13h'!S37&lt;'Média Mensal'!$U$2,1,0)+IF('Média 13h-14h'!S37&lt;'Média Mensal'!$U$2,1,0)+IF('Média 14h-15h'!S37&lt;'Média Mensal'!$U$2,1,0)+IF('Média 15h-16h'!S37&lt;'Média Mensal'!$U$2,1,0)+IF('Média 16h-17h'!S37&lt;'Média Mensal'!$U$2,1,0)+IF('Média 17h-18h'!S37&lt;'Média Mensal'!$U$2,1,0)+IF('Média 18h-19h'!S37&lt;'Média Mensal'!$U$2,1,0)+IF('Média 19h-20h'!S37&lt;'Média Mensal'!$U$2,1,0)+IF('Média 20h-21h'!S37&lt;'Média Mensal'!$U$2,1,0)+IF('Média 21h-22h'!S37&lt;'Média Mensal'!$U$2,1,0)+IF('Média 22h-23h'!S37&lt;'Média Mensal'!$U$2,1,0)+IF('Média 23h-0h'!S37&lt;'Média Mensal'!$U$2,1,0)</f>
        <v>0</v>
      </c>
    </row>
    <row r="38" spans="2:22" x14ac:dyDescent="0.25">
      <c r="B38" s="18" t="s">
        <v>31</v>
      </c>
      <c r="C38" s="18" t="s">
        <v>32</v>
      </c>
      <c r="D38" s="21">
        <v>689.2</v>
      </c>
      <c r="E38" s="2">
        <v>152128.6971780039</v>
      </c>
      <c r="F38" s="2">
        <v>187849.12612786345</v>
      </c>
      <c r="G38" s="9">
        <f t="shared" si="3"/>
        <v>339977.82330586738</v>
      </c>
      <c r="H38" s="2">
        <v>1527</v>
      </c>
      <c r="I38" s="2">
        <v>1488</v>
      </c>
      <c r="J38" s="9">
        <f t="shared" si="4"/>
        <v>3015</v>
      </c>
      <c r="K38" s="2">
        <v>1925</v>
      </c>
      <c r="L38" s="2">
        <v>1984</v>
      </c>
      <c r="M38" s="9">
        <f t="shared" si="5"/>
        <v>3909</v>
      </c>
      <c r="N38" s="32">
        <f t="shared" si="12"/>
        <v>0.18845721821979791</v>
      </c>
      <c r="O38" s="32">
        <f t="shared" si="0"/>
        <v>0.23093175418944661</v>
      </c>
      <c r="P38" s="33">
        <f t="shared" si="13"/>
        <v>0.20977583576804398</v>
      </c>
      <c r="Q38" s="41"/>
      <c r="R38" s="37">
        <f t="shared" si="14"/>
        <v>44.069726876594409</v>
      </c>
      <c r="S38" s="37">
        <f t="shared" si="1"/>
        <v>54.104010981527487</v>
      </c>
      <c r="T38" s="37">
        <f t="shared" si="2"/>
        <v>49.101360962719149</v>
      </c>
      <c r="U38">
        <f>+IF('Média 24h-6h'!R38&lt;'Média Mensal'!$U$2,1,0)+IF('Média 6h-7h'!R38&lt;'Média Mensal'!$U$2,1,0)+IF('Média 7h-8h'!R38&lt;'Média Mensal'!$U$2,1,0)+IF('Média 8h-9h'!R38&lt;'Média Mensal'!$U$2,1,0)+IF('Média 9h-10h'!R38&lt;'Média Mensal'!$U$2,1,0)+IF('Média 10h-11h'!R38&lt;'Média Mensal'!$U$2,1,0)+IF('Média 11h-12h'!R38&lt;'Média Mensal'!$U$2,1,0)+IF('Média 12h-13h'!R38&lt;'Média Mensal'!$U$2,1,0)+IF('Média 13h-14h'!R38&lt;'Média Mensal'!$U$2,1,0)+IF('Média 14h-15h'!R38&lt;'Média Mensal'!$U$2,1,0)+IF('Média 15h-16h'!R38&lt;'Média Mensal'!$U$2,1,0)+IF('Média 16h-17h'!R38&lt;'Média Mensal'!$U$2,1,0)+IF('Média 17h-18h'!R38&lt;'Média Mensal'!$U$2,1,0)+IF('Média 18h-19h'!R38&lt;'Média Mensal'!$U$2,1,0)+IF('Média 19h-20h'!R38&lt;'Média Mensal'!$U$2,1,0)+IF('Média 20h-21h'!R38&lt;'Média Mensal'!$U$2,1,0)+IF('Média 21h-22h'!R38&lt;'Média Mensal'!$U$2,1,0)+IF('Média 22h-23h'!R38&lt;'Média Mensal'!$U$2,1,0)+IF('Média 23h-0h'!R38&lt;'Média Mensal'!$U$2,1,0)</f>
        <v>0</v>
      </c>
      <c r="V38">
        <f>+IF('Média 24h-6h'!S38&lt;'Média Mensal'!$U$2,1,0)+IF('Média 6h-7h'!S38&lt;'Média Mensal'!$U$2,1,0)+IF('Média 7h-8h'!S38&lt;'Média Mensal'!$U$2,1,0)+IF('Média 8h-9h'!S38&lt;'Média Mensal'!$U$2,1,0)+IF('Média 9h-10h'!S38&lt;'Média Mensal'!$U$2,1,0)+IF('Média 10h-11h'!S38&lt;'Média Mensal'!$U$2,1,0)+IF('Média 11h-12h'!S38&lt;'Média Mensal'!$U$2,1,0)+IF('Média 12h-13h'!S38&lt;'Média Mensal'!$U$2,1,0)+IF('Média 13h-14h'!S38&lt;'Média Mensal'!$U$2,1,0)+IF('Média 14h-15h'!S38&lt;'Média Mensal'!$U$2,1,0)+IF('Média 15h-16h'!S38&lt;'Média Mensal'!$U$2,1,0)+IF('Média 16h-17h'!S38&lt;'Média Mensal'!$U$2,1,0)+IF('Média 17h-18h'!S38&lt;'Média Mensal'!$U$2,1,0)+IF('Média 18h-19h'!S38&lt;'Média Mensal'!$U$2,1,0)+IF('Média 19h-20h'!S38&lt;'Média Mensal'!$U$2,1,0)+IF('Média 20h-21h'!S38&lt;'Média Mensal'!$U$2,1,0)+IF('Média 21h-22h'!S38&lt;'Média Mensal'!$U$2,1,0)+IF('Média 22h-23h'!S38&lt;'Média Mensal'!$U$2,1,0)+IF('Média 23h-0h'!S38&lt;'Média Mensal'!$U$2,1,0)</f>
        <v>0</v>
      </c>
    </row>
    <row r="39" spans="2:22" x14ac:dyDescent="0.25">
      <c r="B39" s="18" t="s">
        <v>32</v>
      </c>
      <c r="C39" s="18" t="s">
        <v>33</v>
      </c>
      <c r="D39" s="21">
        <v>1779.24</v>
      </c>
      <c r="E39" s="2">
        <v>148153.22817469487</v>
      </c>
      <c r="F39" s="2">
        <v>184347.45265038041</v>
      </c>
      <c r="G39" s="9">
        <f t="shared" si="3"/>
        <v>332500.68082507525</v>
      </c>
      <c r="H39" s="2">
        <v>1529</v>
      </c>
      <c r="I39" s="2">
        <v>1486</v>
      </c>
      <c r="J39" s="9">
        <f t="shared" si="4"/>
        <v>3015</v>
      </c>
      <c r="K39" s="2">
        <v>1925</v>
      </c>
      <c r="L39" s="2">
        <v>1984</v>
      </c>
      <c r="M39" s="9">
        <f t="shared" si="5"/>
        <v>3909</v>
      </c>
      <c r="N39" s="32">
        <f t="shared" si="12"/>
        <v>0.18343423524472413</v>
      </c>
      <c r="O39" s="32">
        <f t="shared" si="0"/>
        <v>0.22674740303955238</v>
      </c>
      <c r="P39" s="33">
        <f t="shared" si="13"/>
        <v>0.2051622295103977</v>
      </c>
      <c r="Q39" s="41"/>
      <c r="R39" s="37">
        <f t="shared" si="14"/>
        <v>42.893233403212179</v>
      </c>
      <c r="S39" s="37">
        <f t="shared" si="1"/>
        <v>53.126067046219141</v>
      </c>
      <c r="T39" s="37">
        <f t="shared" si="2"/>
        <v>48.021473256076725</v>
      </c>
      <c r="U39">
        <f>+IF('Média 24h-6h'!R39&lt;'Média Mensal'!$U$2,1,0)+IF('Média 6h-7h'!R39&lt;'Média Mensal'!$U$2,1,0)+IF('Média 7h-8h'!R39&lt;'Média Mensal'!$U$2,1,0)+IF('Média 8h-9h'!R39&lt;'Média Mensal'!$U$2,1,0)+IF('Média 9h-10h'!R39&lt;'Média Mensal'!$U$2,1,0)+IF('Média 10h-11h'!R39&lt;'Média Mensal'!$U$2,1,0)+IF('Média 11h-12h'!R39&lt;'Média Mensal'!$U$2,1,0)+IF('Média 12h-13h'!R39&lt;'Média Mensal'!$U$2,1,0)+IF('Média 13h-14h'!R39&lt;'Média Mensal'!$U$2,1,0)+IF('Média 14h-15h'!R39&lt;'Média Mensal'!$U$2,1,0)+IF('Média 15h-16h'!R39&lt;'Média Mensal'!$U$2,1,0)+IF('Média 16h-17h'!R39&lt;'Média Mensal'!$U$2,1,0)+IF('Média 17h-18h'!R39&lt;'Média Mensal'!$U$2,1,0)+IF('Média 18h-19h'!R39&lt;'Média Mensal'!$U$2,1,0)+IF('Média 19h-20h'!R39&lt;'Média Mensal'!$U$2,1,0)+IF('Média 20h-21h'!R39&lt;'Média Mensal'!$U$2,1,0)+IF('Média 21h-22h'!R39&lt;'Média Mensal'!$U$2,1,0)+IF('Média 22h-23h'!R39&lt;'Média Mensal'!$U$2,1,0)+IF('Média 23h-0h'!R39&lt;'Média Mensal'!$U$2,1,0)</f>
        <v>0</v>
      </c>
      <c r="V39">
        <f>+IF('Média 24h-6h'!S39&lt;'Média Mensal'!$U$2,1,0)+IF('Média 6h-7h'!S39&lt;'Média Mensal'!$U$2,1,0)+IF('Média 7h-8h'!S39&lt;'Média Mensal'!$U$2,1,0)+IF('Média 8h-9h'!S39&lt;'Média Mensal'!$U$2,1,0)+IF('Média 9h-10h'!S39&lt;'Média Mensal'!$U$2,1,0)+IF('Média 10h-11h'!S39&lt;'Média Mensal'!$U$2,1,0)+IF('Média 11h-12h'!S39&lt;'Média Mensal'!$U$2,1,0)+IF('Média 12h-13h'!S39&lt;'Média Mensal'!$U$2,1,0)+IF('Média 13h-14h'!S39&lt;'Média Mensal'!$U$2,1,0)+IF('Média 14h-15h'!S39&lt;'Média Mensal'!$U$2,1,0)+IF('Média 15h-16h'!S39&lt;'Média Mensal'!$U$2,1,0)+IF('Média 16h-17h'!S39&lt;'Média Mensal'!$U$2,1,0)+IF('Média 17h-18h'!S39&lt;'Média Mensal'!$U$2,1,0)+IF('Média 18h-19h'!S39&lt;'Média Mensal'!$U$2,1,0)+IF('Média 19h-20h'!S39&lt;'Média Mensal'!$U$2,1,0)+IF('Média 20h-21h'!S39&lt;'Média Mensal'!$U$2,1,0)+IF('Média 21h-22h'!S39&lt;'Média Mensal'!$U$2,1,0)+IF('Média 22h-23h'!S39&lt;'Média Mensal'!$U$2,1,0)+IF('Média 23h-0h'!S39&lt;'Média Mensal'!$U$2,1,0)</f>
        <v>0</v>
      </c>
    </row>
    <row r="40" spans="2:22" x14ac:dyDescent="0.25">
      <c r="B40" s="18" t="s">
        <v>33</v>
      </c>
      <c r="C40" s="18" t="s">
        <v>34</v>
      </c>
      <c r="D40" s="21">
        <v>2035.56</v>
      </c>
      <c r="E40" s="2">
        <v>145707.81720933769</v>
      </c>
      <c r="F40" s="2">
        <v>182064.02033532097</v>
      </c>
      <c r="G40" s="9">
        <f t="shared" si="3"/>
        <v>327771.83754465869</v>
      </c>
      <c r="H40" s="2">
        <v>1529</v>
      </c>
      <c r="I40" s="2">
        <v>1485</v>
      </c>
      <c r="J40" s="9">
        <f t="shared" si="4"/>
        <v>3014</v>
      </c>
      <c r="K40" s="2">
        <v>1925</v>
      </c>
      <c r="L40" s="2">
        <v>1984</v>
      </c>
      <c r="M40" s="9">
        <f t="shared" si="5"/>
        <v>3909</v>
      </c>
      <c r="N40" s="32">
        <f t="shared" si="12"/>
        <v>0.18040647745762803</v>
      </c>
      <c r="O40" s="32">
        <f t="shared" si="0"/>
        <v>0.2239982927185811</v>
      </c>
      <c r="P40" s="33">
        <f t="shared" si="13"/>
        <v>0.20227135913882185</v>
      </c>
      <c r="Q40" s="41"/>
      <c r="R40" s="37">
        <f t="shared" si="14"/>
        <v>42.185239493149304</v>
      </c>
      <c r="S40" s="37">
        <f t="shared" si="1"/>
        <v>52.48314221254568</v>
      </c>
      <c r="T40" s="37">
        <f t="shared" si="2"/>
        <v>47.345347038084455</v>
      </c>
      <c r="U40">
        <f>+IF('Média 24h-6h'!R40&lt;'Média Mensal'!$U$2,1,0)+IF('Média 6h-7h'!R40&lt;'Média Mensal'!$U$2,1,0)+IF('Média 7h-8h'!R40&lt;'Média Mensal'!$U$2,1,0)+IF('Média 8h-9h'!R40&lt;'Média Mensal'!$U$2,1,0)+IF('Média 9h-10h'!R40&lt;'Média Mensal'!$U$2,1,0)+IF('Média 10h-11h'!R40&lt;'Média Mensal'!$U$2,1,0)+IF('Média 11h-12h'!R40&lt;'Média Mensal'!$U$2,1,0)+IF('Média 12h-13h'!R40&lt;'Média Mensal'!$U$2,1,0)+IF('Média 13h-14h'!R40&lt;'Média Mensal'!$U$2,1,0)+IF('Média 14h-15h'!R40&lt;'Média Mensal'!$U$2,1,0)+IF('Média 15h-16h'!R40&lt;'Média Mensal'!$U$2,1,0)+IF('Média 16h-17h'!R40&lt;'Média Mensal'!$U$2,1,0)+IF('Média 17h-18h'!R40&lt;'Média Mensal'!$U$2,1,0)+IF('Média 18h-19h'!R40&lt;'Média Mensal'!$U$2,1,0)+IF('Média 19h-20h'!R40&lt;'Média Mensal'!$U$2,1,0)+IF('Média 20h-21h'!R40&lt;'Média Mensal'!$U$2,1,0)+IF('Média 21h-22h'!R40&lt;'Média Mensal'!$U$2,1,0)+IF('Média 22h-23h'!R40&lt;'Média Mensal'!$U$2,1,0)+IF('Média 23h-0h'!R40&lt;'Média Mensal'!$U$2,1,0)</f>
        <v>0</v>
      </c>
      <c r="V40">
        <f>+IF('Média 24h-6h'!S40&lt;'Média Mensal'!$U$2,1,0)+IF('Média 6h-7h'!S40&lt;'Média Mensal'!$U$2,1,0)+IF('Média 7h-8h'!S40&lt;'Média Mensal'!$U$2,1,0)+IF('Média 8h-9h'!S40&lt;'Média Mensal'!$U$2,1,0)+IF('Média 9h-10h'!S40&lt;'Média Mensal'!$U$2,1,0)+IF('Média 10h-11h'!S40&lt;'Média Mensal'!$U$2,1,0)+IF('Média 11h-12h'!S40&lt;'Média Mensal'!$U$2,1,0)+IF('Média 12h-13h'!S40&lt;'Média Mensal'!$U$2,1,0)+IF('Média 13h-14h'!S40&lt;'Média Mensal'!$U$2,1,0)+IF('Média 14h-15h'!S40&lt;'Média Mensal'!$U$2,1,0)+IF('Média 15h-16h'!S40&lt;'Média Mensal'!$U$2,1,0)+IF('Média 16h-17h'!S40&lt;'Média Mensal'!$U$2,1,0)+IF('Média 17h-18h'!S40&lt;'Média Mensal'!$U$2,1,0)+IF('Média 18h-19h'!S40&lt;'Média Mensal'!$U$2,1,0)+IF('Média 19h-20h'!S40&lt;'Média Mensal'!$U$2,1,0)+IF('Média 20h-21h'!S40&lt;'Média Mensal'!$U$2,1,0)+IF('Média 21h-22h'!S40&lt;'Média Mensal'!$U$2,1,0)+IF('Média 22h-23h'!S40&lt;'Média Mensal'!$U$2,1,0)+IF('Média 23h-0h'!S40&lt;'Média Mensal'!$U$2,1,0)</f>
        <v>0</v>
      </c>
    </row>
    <row r="41" spans="2:22" x14ac:dyDescent="0.25">
      <c r="B41" s="18" t="s">
        <v>34</v>
      </c>
      <c r="C41" s="18" t="s">
        <v>35</v>
      </c>
      <c r="D41" s="21">
        <v>591.81999999999994</v>
      </c>
      <c r="E41" s="2">
        <v>143645.81892157154</v>
      </c>
      <c r="F41" s="2">
        <v>179255.28342312083</v>
      </c>
      <c r="G41" s="9">
        <f t="shared" si="3"/>
        <v>322901.10234469234</v>
      </c>
      <c r="H41" s="2">
        <v>1529</v>
      </c>
      <c r="I41" s="2">
        <v>1485</v>
      </c>
      <c r="J41" s="9">
        <f t="shared" si="4"/>
        <v>3014</v>
      </c>
      <c r="K41" s="2">
        <v>1925</v>
      </c>
      <c r="L41" s="2">
        <v>1984</v>
      </c>
      <c r="M41" s="9">
        <f t="shared" si="5"/>
        <v>3909</v>
      </c>
      <c r="N41" s="32">
        <f t="shared" si="12"/>
        <v>0.17785343771862006</v>
      </c>
      <c r="O41" s="32">
        <f t="shared" si="0"/>
        <v>0.22054262766257643</v>
      </c>
      <c r="P41" s="33">
        <f t="shared" si="13"/>
        <v>0.19926557854375085</v>
      </c>
      <c r="Q41" s="41"/>
      <c r="R41" s="37">
        <f t="shared" si="14"/>
        <v>41.588250990611328</v>
      </c>
      <c r="S41" s="37">
        <f t="shared" si="1"/>
        <v>51.673474610297156</v>
      </c>
      <c r="T41" s="37">
        <f t="shared" si="2"/>
        <v>46.641788580773124</v>
      </c>
      <c r="U41">
        <f>+IF('Média 24h-6h'!R41&lt;'Média Mensal'!$U$2,1,0)+IF('Média 6h-7h'!R41&lt;'Média Mensal'!$U$2,1,0)+IF('Média 7h-8h'!R41&lt;'Média Mensal'!$U$2,1,0)+IF('Média 8h-9h'!R41&lt;'Média Mensal'!$U$2,1,0)+IF('Média 9h-10h'!R41&lt;'Média Mensal'!$U$2,1,0)+IF('Média 10h-11h'!R41&lt;'Média Mensal'!$U$2,1,0)+IF('Média 11h-12h'!R41&lt;'Média Mensal'!$U$2,1,0)+IF('Média 12h-13h'!R41&lt;'Média Mensal'!$U$2,1,0)+IF('Média 13h-14h'!R41&lt;'Média Mensal'!$U$2,1,0)+IF('Média 14h-15h'!R41&lt;'Média Mensal'!$U$2,1,0)+IF('Média 15h-16h'!R41&lt;'Média Mensal'!$U$2,1,0)+IF('Média 16h-17h'!R41&lt;'Média Mensal'!$U$2,1,0)+IF('Média 17h-18h'!R41&lt;'Média Mensal'!$U$2,1,0)+IF('Média 18h-19h'!R41&lt;'Média Mensal'!$U$2,1,0)+IF('Média 19h-20h'!R41&lt;'Média Mensal'!$U$2,1,0)+IF('Média 20h-21h'!R41&lt;'Média Mensal'!$U$2,1,0)+IF('Média 21h-22h'!R41&lt;'Média Mensal'!$U$2,1,0)+IF('Média 22h-23h'!R41&lt;'Média Mensal'!$U$2,1,0)+IF('Média 23h-0h'!R41&lt;'Média Mensal'!$U$2,1,0)</f>
        <v>0</v>
      </c>
      <c r="V41">
        <f>+IF('Média 24h-6h'!S41&lt;'Média Mensal'!$U$2,1,0)+IF('Média 6h-7h'!S41&lt;'Média Mensal'!$U$2,1,0)+IF('Média 7h-8h'!S41&lt;'Média Mensal'!$U$2,1,0)+IF('Média 8h-9h'!S41&lt;'Média Mensal'!$U$2,1,0)+IF('Média 9h-10h'!S41&lt;'Média Mensal'!$U$2,1,0)+IF('Média 10h-11h'!S41&lt;'Média Mensal'!$U$2,1,0)+IF('Média 11h-12h'!S41&lt;'Média Mensal'!$U$2,1,0)+IF('Média 12h-13h'!S41&lt;'Média Mensal'!$U$2,1,0)+IF('Média 13h-14h'!S41&lt;'Média Mensal'!$U$2,1,0)+IF('Média 14h-15h'!S41&lt;'Média Mensal'!$U$2,1,0)+IF('Média 15h-16h'!S41&lt;'Média Mensal'!$U$2,1,0)+IF('Média 16h-17h'!S41&lt;'Média Mensal'!$U$2,1,0)+IF('Média 17h-18h'!S41&lt;'Média Mensal'!$U$2,1,0)+IF('Média 18h-19h'!S41&lt;'Média Mensal'!$U$2,1,0)+IF('Média 19h-20h'!S41&lt;'Média Mensal'!$U$2,1,0)+IF('Média 20h-21h'!S41&lt;'Média Mensal'!$U$2,1,0)+IF('Média 21h-22h'!S41&lt;'Média Mensal'!$U$2,1,0)+IF('Média 22h-23h'!S41&lt;'Média Mensal'!$U$2,1,0)+IF('Média 23h-0h'!S41&lt;'Média Mensal'!$U$2,1,0)</f>
        <v>0</v>
      </c>
    </row>
    <row r="42" spans="2:22" x14ac:dyDescent="0.25">
      <c r="B42" s="18" t="s">
        <v>35</v>
      </c>
      <c r="C42" s="18" t="s">
        <v>36</v>
      </c>
      <c r="D42" s="21">
        <v>960.78</v>
      </c>
      <c r="E42" s="2">
        <v>114177.62146460419</v>
      </c>
      <c r="F42" s="2">
        <v>122106.69799479205</v>
      </c>
      <c r="G42" s="9">
        <f t="shared" si="3"/>
        <v>236284.31945939624</v>
      </c>
      <c r="H42" s="2">
        <v>0</v>
      </c>
      <c r="I42" s="2">
        <v>0</v>
      </c>
      <c r="J42" s="9">
        <f t="shared" si="4"/>
        <v>0</v>
      </c>
      <c r="K42" s="2">
        <v>1925</v>
      </c>
      <c r="L42" s="2">
        <v>1982</v>
      </c>
      <c r="M42" s="9">
        <f t="shared" si="5"/>
        <v>3907</v>
      </c>
      <c r="N42" s="32">
        <f t="shared" si="12"/>
        <v>0.23916552464307539</v>
      </c>
      <c r="O42" s="32">
        <f t="shared" si="0"/>
        <v>0.24841862649895846</v>
      </c>
      <c r="P42" s="33">
        <f t="shared" si="13"/>
        <v>0.24385957324260452</v>
      </c>
      <c r="Q42" s="41"/>
      <c r="R42" s="37">
        <f t="shared" si="14"/>
        <v>59.313050111482696</v>
      </c>
      <c r="S42" s="37">
        <f t="shared" si="1"/>
        <v>61.607819371741698</v>
      </c>
      <c r="T42" s="37">
        <f t="shared" si="2"/>
        <v>60.477174164165916</v>
      </c>
      <c r="U42">
        <f>+IF('Média 24h-6h'!R42&lt;'Média Mensal'!$U$2,1,0)+IF('Média 6h-7h'!R42&lt;'Média Mensal'!$U$2,1,0)+IF('Média 7h-8h'!R42&lt;'Média Mensal'!$U$2,1,0)+IF('Média 8h-9h'!R42&lt;'Média Mensal'!$U$2,1,0)+IF('Média 9h-10h'!R42&lt;'Média Mensal'!$U$2,1,0)+IF('Média 10h-11h'!R42&lt;'Média Mensal'!$U$2,1,0)+IF('Média 11h-12h'!R42&lt;'Média Mensal'!$U$2,1,0)+IF('Média 12h-13h'!R42&lt;'Média Mensal'!$U$2,1,0)+IF('Média 13h-14h'!R42&lt;'Média Mensal'!$U$2,1,0)+IF('Média 14h-15h'!R42&lt;'Média Mensal'!$U$2,1,0)+IF('Média 15h-16h'!R42&lt;'Média Mensal'!$U$2,1,0)+IF('Média 16h-17h'!R42&lt;'Média Mensal'!$U$2,1,0)+IF('Média 17h-18h'!R42&lt;'Média Mensal'!$U$2,1,0)+IF('Média 18h-19h'!R42&lt;'Média Mensal'!$U$2,1,0)+IF('Média 19h-20h'!R42&lt;'Média Mensal'!$U$2,1,0)+IF('Média 20h-21h'!R42&lt;'Média Mensal'!$U$2,1,0)+IF('Média 21h-22h'!R42&lt;'Média Mensal'!$U$2,1,0)+IF('Média 22h-23h'!R42&lt;'Média Mensal'!$U$2,1,0)+IF('Média 23h-0h'!R42&lt;'Média Mensal'!$U$2,1,0)</f>
        <v>0</v>
      </c>
      <c r="V42">
        <f>+IF('Média 24h-6h'!S42&lt;'Média Mensal'!$U$2,1,0)+IF('Média 6h-7h'!S42&lt;'Média Mensal'!$U$2,1,0)+IF('Média 7h-8h'!S42&lt;'Média Mensal'!$U$2,1,0)+IF('Média 8h-9h'!S42&lt;'Média Mensal'!$U$2,1,0)+IF('Média 9h-10h'!S42&lt;'Média Mensal'!$U$2,1,0)+IF('Média 10h-11h'!S42&lt;'Média Mensal'!$U$2,1,0)+IF('Média 11h-12h'!S42&lt;'Média Mensal'!$U$2,1,0)+IF('Média 12h-13h'!S42&lt;'Média Mensal'!$U$2,1,0)+IF('Média 13h-14h'!S42&lt;'Média Mensal'!$U$2,1,0)+IF('Média 14h-15h'!S42&lt;'Média Mensal'!$U$2,1,0)+IF('Média 15h-16h'!S42&lt;'Média Mensal'!$U$2,1,0)+IF('Média 16h-17h'!S42&lt;'Média Mensal'!$U$2,1,0)+IF('Média 17h-18h'!S42&lt;'Média Mensal'!$U$2,1,0)+IF('Média 18h-19h'!S42&lt;'Média Mensal'!$U$2,1,0)+IF('Média 19h-20h'!S42&lt;'Média Mensal'!$U$2,1,0)+IF('Média 20h-21h'!S42&lt;'Média Mensal'!$U$2,1,0)+IF('Média 21h-22h'!S42&lt;'Média Mensal'!$U$2,1,0)+IF('Média 22h-23h'!S42&lt;'Média Mensal'!$U$2,1,0)+IF('Média 23h-0h'!S42&lt;'Média Mensal'!$U$2,1,0)</f>
        <v>0</v>
      </c>
    </row>
    <row r="43" spans="2:22" x14ac:dyDescent="0.25">
      <c r="B43" s="18" t="s">
        <v>36</v>
      </c>
      <c r="C43" s="18" t="s">
        <v>37</v>
      </c>
      <c r="D43" s="21">
        <v>1147.58</v>
      </c>
      <c r="E43" s="2">
        <v>101603.95868657128</v>
      </c>
      <c r="F43" s="2">
        <v>107770.79227721663</v>
      </c>
      <c r="G43" s="9">
        <f t="shared" si="3"/>
        <v>209374.7509637879</v>
      </c>
      <c r="H43" s="2">
        <v>0</v>
      </c>
      <c r="I43" s="2">
        <v>0</v>
      </c>
      <c r="J43" s="9">
        <f t="shared" si="4"/>
        <v>0</v>
      </c>
      <c r="K43" s="2">
        <v>1924</v>
      </c>
      <c r="L43" s="2">
        <v>1982</v>
      </c>
      <c r="M43" s="9">
        <f t="shared" si="5"/>
        <v>3906</v>
      </c>
      <c r="N43" s="32">
        <f t="shared" si="12"/>
        <v>0.21293834812925708</v>
      </c>
      <c r="O43" s="32">
        <f t="shared" si="0"/>
        <v>0.2192531010489906</v>
      </c>
      <c r="P43" s="33">
        <f t="shared" si="13"/>
        <v>0.21614260831535839</v>
      </c>
      <c r="Q43" s="41"/>
      <c r="R43" s="37">
        <f t="shared" si="14"/>
        <v>52.808710336055761</v>
      </c>
      <c r="S43" s="37">
        <f t="shared" si="1"/>
        <v>54.374769060149667</v>
      </c>
      <c r="T43" s="37">
        <f t="shared" si="2"/>
        <v>53.60336686220888</v>
      </c>
      <c r="U43">
        <f>+IF('Média 24h-6h'!R43&lt;'Média Mensal'!$U$2,1,0)+IF('Média 6h-7h'!R43&lt;'Média Mensal'!$U$2,1,0)+IF('Média 7h-8h'!R43&lt;'Média Mensal'!$U$2,1,0)+IF('Média 8h-9h'!R43&lt;'Média Mensal'!$U$2,1,0)+IF('Média 9h-10h'!R43&lt;'Média Mensal'!$U$2,1,0)+IF('Média 10h-11h'!R43&lt;'Média Mensal'!$U$2,1,0)+IF('Média 11h-12h'!R43&lt;'Média Mensal'!$U$2,1,0)+IF('Média 12h-13h'!R43&lt;'Média Mensal'!$U$2,1,0)+IF('Média 13h-14h'!R43&lt;'Média Mensal'!$U$2,1,0)+IF('Média 14h-15h'!R43&lt;'Média Mensal'!$U$2,1,0)+IF('Média 15h-16h'!R43&lt;'Média Mensal'!$U$2,1,0)+IF('Média 16h-17h'!R43&lt;'Média Mensal'!$U$2,1,0)+IF('Média 17h-18h'!R43&lt;'Média Mensal'!$U$2,1,0)+IF('Média 18h-19h'!R43&lt;'Média Mensal'!$U$2,1,0)+IF('Média 19h-20h'!R43&lt;'Média Mensal'!$U$2,1,0)+IF('Média 20h-21h'!R43&lt;'Média Mensal'!$U$2,1,0)+IF('Média 21h-22h'!R43&lt;'Média Mensal'!$U$2,1,0)+IF('Média 22h-23h'!R43&lt;'Média Mensal'!$U$2,1,0)+IF('Média 23h-0h'!R43&lt;'Média Mensal'!$U$2,1,0)</f>
        <v>0</v>
      </c>
      <c r="V43">
        <f>+IF('Média 24h-6h'!S43&lt;'Média Mensal'!$U$2,1,0)+IF('Média 6h-7h'!S43&lt;'Média Mensal'!$U$2,1,0)+IF('Média 7h-8h'!S43&lt;'Média Mensal'!$U$2,1,0)+IF('Média 8h-9h'!S43&lt;'Média Mensal'!$U$2,1,0)+IF('Média 9h-10h'!S43&lt;'Média Mensal'!$U$2,1,0)+IF('Média 10h-11h'!S43&lt;'Média Mensal'!$U$2,1,0)+IF('Média 11h-12h'!S43&lt;'Média Mensal'!$U$2,1,0)+IF('Média 12h-13h'!S43&lt;'Média Mensal'!$U$2,1,0)+IF('Média 13h-14h'!S43&lt;'Média Mensal'!$U$2,1,0)+IF('Média 14h-15h'!S43&lt;'Média Mensal'!$U$2,1,0)+IF('Média 15h-16h'!S43&lt;'Média Mensal'!$U$2,1,0)+IF('Média 16h-17h'!S43&lt;'Média Mensal'!$U$2,1,0)+IF('Média 17h-18h'!S43&lt;'Média Mensal'!$U$2,1,0)+IF('Média 18h-19h'!S43&lt;'Média Mensal'!$U$2,1,0)+IF('Média 19h-20h'!S43&lt;'Média Mensal'!$U$2,1,0)+IF('Média 20h-21h'!S43&lt;'Média Mensal'!$U$2,1,0)+IF('Média 21h-22h'!S43&lt;'Média Mensal'!$U$2,1,0)+IF('Média 22h-23h'!S43&lt;'Média Mensal'!$U$2,1,0)+IF('Média 23h-0h'!S43&lt;'Média Mensal'!$U$2,1,0)</f>
        <v>0</v>
      </c>
    </row>
    <row r="44" spans="2:22" x14ac:dyDescent="0.25">
      <c r="B44" s="18" t="s">
        <v>37</v>
      </c>
      <c r="C44" s="18" t="s">
        <v>38</v>
      </c>
      <c r="D44" s="21">
        <v>1987.51</v>
      </c>
      <c r="E44" s="2">
        <v>97732.432432799818</v>
      </c>
      <c r="F44" s="2">
        <v>103756.26159432199</v>
      </c>
      <c r="G44" s="9">
        <f t="shared" si="3"/>
        <v>201488.69402712182</v>
      </c>
      <c r="H44" s="2">
        <v>0</v>
      </c>
      <c r="I44" s="2">
        <v>0</v>
      </c>
      <c r="J44" s="9">
        <f t="shared" si="4"/>
        <v>0</v>
      </c>
      <c r="K44" s="2">
        <v>1924</v>
      </c>
      <c r="L44" s="2">
        <v>1982</v>
      </c>
      <c r="M44" s="9">
        <f t="shared" si="5"/>
        <v>3906</v>
      </c>
      <c r="N44" s="32">
        <f t="shared" si="12"/>
        <v>0.204824526425122</v>
      </c>
      <c r="O44" s="32">
        <f t="shared" si="0"/>
        <v>0.21108578332883449</v>
      </c>
      <c r="P44" s="33">
        <f t="shared" si="13"/>
        <v>0.20800164142337038</v>
      </c>
      <c r="Q44" s="41"/>
      <c r="R44" s="37">
        <f t="shared" si="14"/>
        <v>50.796482553430259</v>
      </c>
      <c r="S44" s="37">
        <f t="shared" si="1"/>
        <v>52.349274265550953</v>
      </c>
      <c r="T44" s="37">
        <f t="shared" si="2"/>
        <v>51.584407072995859</v>
      </c>
      <c r="U44">
        <f>+IF('Média 24h-6h'!R44&lt;'Média Mensal'!$U$2,1,0)+IF('Média 6h-7h'!R44&lt;'Média Mensal'!$U$2,1,0)+IF('Média 7h-8h'!R44&lt;'Média Mensal'!$U$2,1,0)+IF('Média 8h-9h'!R44&lt;'Média Mensal'!$U$2,1,0)+IF('Média 9h-10h'!R44&lt;'Média Mensal'!$U$2,1,0)+IF('Média 10h-11h'!R44&lt;'Média Mensal'!$U$2,1,0)+IF('Média 11h-12h'!R44&lt;'Média Mensal'!$U$2,1,0)+IF('Média 12h-13h'!R44&lt;'Média Mensal'!$U$2,1,0)+IF('Média 13h-14h'!R44&lt;'Média Mensal'!$U$2,1,0)+IF('Média 14h-15h'!R44&lt;'Média Mensal'!$U$2,1,0)+IF('Média 15h-16h'!R44&lt;'Média Mensal'!$U$2,1,0)+IF('Média 16h-17h'!R44&lt;'Média Mensal'!$U$2,1,0)+IF('Média 17h-18h'!R44&lt;'Média Mensal'!$U$2,1,0)+IF('Média 18h-19h'!R44&lt;'Média Mensal'!$U$2,1,0)+IF('Média 19h-20h'!R44&lt;'Média Mensal'!$U$2,1,0)+IF('Média 20h-21h'!R44&lt;'Média Mensal'!$U$2,1,0)+IF('Média 21h-22h'!R44&lt;'Média Mensal'!$U$2,1,0)+IF('Média 22h-23h'!R44&lt;'Média Mensal'!$U$2,1,0)+IF('Média 23h-0h'!R44&lt;'Média Mensal'!$U$2,1,0)</f>
        <v>0</v>
      </c>
      <c r="V44">
        <f>+IF('Média 24h-6h'!S44&lt;'Média Mensal'!$U$2,1,0)+IF('Média 6h-7h'!S44&lt;'Média Mensal'!$U$2,1,0)+IF('Média 7h-8h'!S44&lt;'Média Mensal'!$U$2,1,0)+IF('Média 8h-9h'!S44&lt;'Média Mensal'!$U$2,1,0)+IF('Média 9h-10h'!S44&lt;'Média Mensal'!$U$2,1,0)+IF('Média 10h-11h'!S44&lt;'Média Mensal'!$U$2,1,0)+IF('Média 11h-12h'!S44&lt;'Média Mensal'!$U$2,1,0)+IF('Média 12h-13h'!S44&lt;'Média Mensal'!$U$2,1,0)+IF('Média 13h-14h'!S44&lt;'Média Mensal'!$U$2,1,0)+IF('Média 14h-15h'!S44&lt;'Média Mensal'!$U$2,1,0)+IF('Média 15h-16h'!S44&lt;'Média Mensal'!$U$2,1,0)+IF('Média 16h-17h'!S44&lt;'Média Mensal'!$U$2,1,0)+IF('Média 17h-18h'!S44&lt;'Média Mensal'!$U$2,1,0)+IF('Média 18h-19h'!S44&lt;'Média Mensal'!$U$2,1,0)+IF('Média 19h-20h'!S44&lt;'Média Mensal'!$U$2,1,0)+IF('Média 20h-21h'!S44&lt;'Média Mensal'!$U$2,1,0)+IF('Média 21h-22h'!S44&lt;'Média Mensal'!$U$2,1,0)+IF('Média 22h-23h'!S44&lt;'Média Mensal'!$U$2,1,0)+IF('Média 23h-0h'!S44&lt;'Média Mensal'!$U$2,1,0)</f>
        <v>0</v>
      </c>
    </row>
    <row r="45" spans="2:22" x14ac:dyDescent="0.25">
      <c r="B45" s="18" t="s">
        <v>38</v>
      </c>
      <c r="C45" s="18" t="s">
        <v>39</v>
      </c>
      <c r="D45" s="21">
        <v>2037.38</v>
      </c>
      <c r="E45" s="2">
        <v>95043.223763199974</v>
      </c>
      <c r="F45" s="2">
        <v>100749.24501631335</v>
      </c>
      <c r="G45" s="9">
        <f t="shared" si="3"/>
        <v>195792.46877951332</v>
      </c>
      <c r="H45" s="2">
        <v>0</v>
      </c>
      <c r="I45" s="2">
        <v>0</v>
      </c>
      <c r="J45" s="9">
        <f t="shared" si="4"/>
        <v>0</v>
      </c>
      <c r="K45" s="2">
        <v>1924</v>
      </c>
      <c r="L45" s="2">
        <v>1982</v>
      </c>
      <c r="M45" s="9">
        <f t="shared" si="5"/>
        <v>3906</v>
      </c>
      <c r="N45" s="32">
        <f t="shared" si="12"/>
        <v>0.19918856834551668</v>
      </c>
      <c r="O45" s="32">
        <f t="shared" si="0"/>
        <v>0.20496819157968765</v>
      </c>
      <c r="P45" s="33">
        <f t="shared" si="13"/>
        <v>0.20212129063177547</v>
      </c>
      <c r="Q45" s="41"/>
      <c r="R45" s="37">
        <f t="shared" si="14"/>
        <v>49.398764949688136</v>
      </c>
      <c r="S45" s="37">
        <f t="shared" si="1"/>
        <v>50.832111511762534</v>
      </c>
      <c r="T45" s="37">
        <f t="shared" si="2"/>
        <v>50.126080076680317</v>
      </c>
      <c r="U45">
        <f>+IF('Média 24h-6h'!R45&lt;'Média Mensal'!$U$2,1,0)+IF('Média 6h-7h'!R45&lt;'Média Mensal'!$U$2,1,0)+IF('Média 7h-8h'!R45&lt;'Média Mensal'!$U$2,1,0)+IF('Média 8h-9h'!R45&lt;'Média Mensal'!$U$2,1,0)+IF('Média 9h-10h'!R45&lt;'Média Mensal'!$U$2,1,0)+IF('Média 10h-11h'!R45&lt;'Média Mensal'!$U$2,1,0)+IF('Média 11h-12h'!R45&lt;'Média Mensal'!$U$2,1,0)+IF('Média 12h-13h'!R45&lt;'Média Mensal'!$U$2,1,0)+IF('Média 13h-14h'!R45&lt;'Média Mensal'!$U$2,1,0)+IF('Média 14h-15h'!R45&lt;'Média Mensal'!$U$2,1,0)+IF('Média 15h-16h'!R45&lt;'Média Mensal'!$U$2,1,0)+IF('Média 16h-17h'!R45&lt;'Média Mensal'!$U$2,1,0)+IF('Média 17h-18h'!R45&lt;'Média Mensal'!$U$2,1,0)+IF('Média 18h-19h'!R45&lt;'Média Mensal'!$U$2,1,0)+IF('Média 19h-20h'!R45&lt;'Média Mensal'!$U$2,1,0)+IF('Média 20h-21h'!R45&lt;'Média Mensal'!$U$2,1,0)+IF('Média 21h-22h'!R45&lt;'Média Mensal'!$U$2,1,0)+IF('Média 22h-23h'!R45&lt;'Média Mensal'!$U$2,1,0)+IF('Média 23h-0h'!R45&lt;'Média Mensal'!$U$2,1,0)</f>
        <v>0</v>
      </c>
      <c r="V45">
        <f>+IF('Média 24h-6h'!S45&lt;'Média Mensal'!$U$2,1,0)+IF('Média 6h-7h'!S45&lt;'Média Mensal'!$U$2,1,0)+IF('Média 7h-8h'!S45&lt;'Média Mensal'!$U$2,1,0)+IF('Média 8h-9h'!S45&lt;'Média Mensal'!$U$2,1,0)+IF('Média 9h-10h'!S45&lt;'Média Mensal'!$U$2,1,0)+IF('Média 10h-11h'!S45&lt;'Média Mensal'!$U$2,1,0)+IF('Média 11h-12h'!S45&lt;'Média Mensal'!$U$2,1,0)+IF('Média 12h-13h'!S45&lt;'Média Mensal'!$U$2,1,0)+IF('Média 13h-14h'!S45&lt;'Média Mensal'!$U$2,1,0)+IF('Média 14h-15h'!S45&lt;'Média Mensal'!$U$2,1,0)+IF('Média 15h-16h'!S45&lt;'Média Mensal'!$U$2,1,0)+IF('Média 16h-17h'!S45&lt;'Média Mensal'!$U$2,1,0)+IF('Média 17h-18h'!S45&lt;'Média Mensal'!$U$2,1,0)+IF('Média 18h-19h'!S45&lt;'Média Mensal'!$U$2,1,0)+IF('Média 19h-20h'!S45&lt;'Média Mensal'!$U$2,1,0)+IF('Média 20h-21h'!S45&lt;'Média Mensal'!$U$2,1,0)+IF('Média 21h-22h'!S45&lt;'Média Mensal'!$U$2,1,0)+IF('Média 22h-23h'!S45&lt;'Média Mensal'!$U$2,1,0)+IF('Média 23h-0h'!S45&lt;'Média Mensal'!$U$2,1,0)</f>
        <v>0</v>
      </c>
    </row>
    <row r="46" spans="2:22" x14ac:dyDescent="0.25">
      <c r="B46" s="18" t="s">
        <v>39</v>
      </c>
      <c r="C46" s="18" t="s">
        <v>40</v>
      </c>
      <c r="D46" s="21">
        <v>1051.08</v>
      </c>
      <c r="E46" s="2">
        <v>94362.766412793324</v>
      </c>
      <c r="F46" s="2">
        <v>99957.270776500052</v>
      </c>
      <c r="G46" s="9">
        <f t="shared" si="3"/>
        <v>194320.03718929336</v>
      </c>
      <c r="H46" s="2">
        <v>0</v>
      </c>
      <c r="I46" s="2">
        <v>0</v>
      </c>
      <c r="J46" s="9">
        <f t="shared" si="4"/>
        <v>0</v>
      </c>
      <c r="K46" s="2">
        <v>1924</v>
      </c>
      <c r="L46" s="2">
        <v>1983</v>
      </c>
      <c r="M46" s="9">
        <f t="shared" si="5"/>
        <v>3907</v>
      </c>
      <c r="N46" s="32">
        <f t="shared" si="12"/>
        <v>0.19776248745220248</v>
      </c>
      <c r="O46" s="32">
        <f t="shared" si="0"/>
        <v>0.20325441815207501</v>
      </c>
      <c r="P46" s="33">
        <f t="shared" si="13"/>
        <v>0.20054991990110116</v>
      </c>
      <c r="Q46" s="41"/>
      <c r="R46" s="37">
        <f t="shared" si="14"/>
        <v>49.045096888146219</v>
      </c>
      <c r="S46" s="37">
        <f t="shared" si="1"/>
        <v>50.407095701714603</v>
      </c>
      <c r="T46" s="37">
        <f t="shared" si="2"/>
        <v>49.736380135473091</v>
      </c>
      <c r="U46">
        <f>+IF('Média 24h-6h'!R46&lt;'Média Mensal'!$U$2,1,0)+IF('Média 6h-7h'!R46&lt;'Média Mensal'!$U$2,1,0)+IF('Média 7h-8h'!R46&lt;'Média Mensal'!$U$2,1,0)+IF('Média 8h-9h'!R46&lt;'Média Mensal'!$U$2,1,0)+IF('Média 9h-10h'!R46&lt;'Média Mensal'!$U$2,1,0)+IF('Média 10h-11h'!R46&lt;'Média Mensal'!$U$2,1,0)+IF('Média 11h-12h'!R46&lt;'Média Mensal'!$U$2,1,0)+IF('Média 12h-13h'!R46&lt;'Média Mensal'!$U$2,1,0)+IF('Média 13h-14h'!R46&lt;'Média Mensal'!$U$2,1,0)+IF('Média 14h-15h'!R46&lt;'Média Mensal'!$U$2,1,0)+IF('Média 15h-16h'!R46&lt;'Média Mensal'!$U$2,1,0)+IF('Média 16h-17h'!R46&lt;'Média Mensal'!$U$2,1,0)+IF('Média 17h-18h'!R46&lt;'Média Mensal'!$U$2,1,0)+IF('Média 18h-19h'!R46&lt;'Média Mensal'!$U$2,1,0)+IF('Média 19h-20h'!R46&lt;'Média Mensal'!$U$2,1,0)+IF('Média 20h-21h'!R46&lt;'Média Mensal'!$U$2,1,0)+IF('Média 21h-22h'!R46&lt;'Média Mensal'!$U$2,1,0)+IF('Média 22h-23h'!R46&lt;'Média Mensal'!$U$2,1,0)+IF('Média 23h-0h'!R46&lt;'Média Mensal'!$U$2,1,0)</f>
        <v>0</v>
      </c>
      <c r="V46">
        <f>+IF('Média 24h-6h'!S46&lt;'Média Mensal'!$U$2,1,0)+IF('Média 6h-7h'!S46&lt;'Média Mensal'!$U$2,1,0)+IF('Média 7h-8h'!S46&lt;'Média Mensal'!$U$2,1,0)+IF('Média 8h-9h'!S46&lt;'Média Mensal'!$U$2,1,0)+IF('Média 9h-10h'!S46&lt;'Média Mensal'!$U$2,1,0)+IF('Média 10h-11h'!S46&lt;'Média Mensal'!$U$2,1,0)+IF('Média 11h-12h'!S46&lt;'Média Mensal'!$U$2,1,0)+IF('Média 12h-13h'!S46&lt;'Média Mensal'!$U$2,1,0)+IF('Média 13h-14h'!S46&lt;'Média Mensal'!$U$2,1,0)+IF('Média 14h-15h'!S46&lt;'Média Mensal'!$U$2,1,0)+IF('Média 15h-16h'!S46&lt;'Média Mensal'!$U$2,1,0)+IF('Média 16h-17h'!S46&lt;'Média Mensal'!$U$2,1,0)+IF('Média 17h-18h'!S46&lt;'Média Mensal'!$U$2,1,0)+IF('Média 18h-19h'!S46&lt;'Média Mensal'!$U$2,1,0)+IF('Média 19h-20h'!S46&lt;'Média Mensal'!$U$2,1,0)+IF('Média 20h-21h'!S46&lt;'Média Mensal'!$U$2,1,0)+IF('Média 21h-22h'!S46&lt;'Média Mensal'!$U$2,1,0)+IF('Média 22h-23h'!S46&lt;'Média Mensal'!$U$2,1,0)+IF('Média 23h-0h'!S46&lt;'Média Mensal'!$U$2,1,0)</f>
        <v>0</v>
      </c>
    </row>
    <row r="47" spans="2:22" x14ac:dyDescent="0.25">
      <c r="B47" s="18" t="s">
        <v>40</v>
      </c>
      <c r="C47" s="18" t="s">
        <v>105</v>
      </c>
      <c r="D47" s="21">
        <v>852.51</v>
      </c>
      <c r="E47" s="2">
        <v>93594.226959883788</v>
      </c>
      <c r="F47" s="2">
        <v>99088.024449922828</v>
      </c>
      <c r="G47" s="9">
        <f t="shared" si="3"/>
        <v>192682.2514098066</v>
      </c>
      <c r="H47" s="2">
        <v>0</v>
      </c>
      <c r="I47" s="2">
        <v>0</v>
      </c>
      <c r="J47" s="9">
        <f t="shared" si="4"/>
        <v>0</v>
      </c>
      <c r="K47" s="2">
        <v>1924</v>
      </c>
      <c r="L47" s="2">
        <v>1983</v>
      </c>
      <c r="M47" s="9">
        <f t="shared" si="5"/>
        <v>3907</v>
      </c>
      <c r="N47" s="32">
        <f t="shared" si="12"/>
        <v>0.19615180688728914</v>
      </c>
      <c r="O47" s="32">
        <f t="shared" si="0"/>
        <v>0.2014868813339247</v>
      </c>
      <c r="P47" s="33">
        <f t="shared" si="13"/>
        <v>0.19885962685854031</v>
      </c>
      <c r="Q47" s="41"/>
      <c r="R47" s="37">
        <f t="shared" si="14"/>
        <v>48.645648108047709</v>
      </c>
      <c r="S47" s="37">
        <f t="shared" si="1"/>
        <v>49.96874657081333</v>
      </c>
      <c r="T47" s="37">
        <f t="shared" si="2"/>
        <v>49.317187460917992</v>
      </c>
      <c r="U47">
        <f>+IF('Média 24h-6h'!R47&lt;'Média Mensal'!$U$2,1,0)+IF('Média 6h-7h'!R47&lt;'Média Mensal'!$U$2,1,0)+IF('Média 7h-8h'!R47&lt;'Média Mensal'!$U$2,1,0)+IF('Média 8h-9h'!R47&lt;'Média Mensal'!$U$2,1,0)+IF('Média 9h-10h'!R47&lt;'Média Mensal'!$U$2,1,0)+IF('Média 10h-11h'!R47&lt;'Média Mensal'!$U$2,1,0)+IF('Média 11h-12h'!R47&lt;'Média Mensal'!$U$2,1,0)+IF('Média 12h-13h'!R47&lt;'Média Mensal'!$U$2,1,0)+IF('Média 13h-14h'!R47&lt;'Média Mensal'!$U$2,1,0)+IF('Média 14h-15h'!R47&lt;'Média Mensal'!$U$2,1,0)+IF('Média 15h-16h'!R47&lt;'Média Mensal'!$U$2,1,0)+IF('Média 16h-17h'!R47&lt;'Média Mensal'!$U$2,1,0)+IF('Média 17h-18h'!R47&lt;'Média Mensal'!$U$2,1,0)+IF('Média 18h-19h'!R47&lt;'Média Mensal'!$U$2,1,0)+IF('Média 19h-20h'!R47&lt;'Média Mensal'!$U$2,1,0)+IF('Média 20h-21h'!R47&lt;'Média Mensal'!$U$2,1,0)+IF('Média 21h-22h'!R47&lt;'Média Mensal'!$U$2,1,0)+IF('Média 22h-23h'!R47&lt;'Média Mensal'!$U$2,1,0)+IF('Média 23h-0h'!R47&lt;'Média Mensal'!$U$2,1,0)</f>
        <v>0</v>
      </c>
      <c r="V47">
        <f>+IF('Média 24h-6h'!S47&lt;'Média Mensal'!$U$2,1,0)+IF('Média 6h-7h'!S47&lt;'Média Mensal'!$U$2,1,0)+IF('Média 7h-8h'!S47&lt;'Média Mensal'!$U$2,1,0)+IF('Média 8h-9h'!S47&lt;'Média Mensal'!$U$2,1,0)+IF('Média 9h-10h'!S47&lt;'Média Mensal'!$U$2,1,0)+IF('Média 10h-11h'!S47&lt;'Média Mensal'!$U$2,1,0)+IF('Média 11h-12h'!S47&lt;'Média Mensal'!$U$2,1,0)+IF('Média 12h-13h'!S47&lt;'Média Mensal'!$U$2,1,0)+IF('Média 13h-14h'!S47&lt;'Média Mensal'!$U$2,1,0)+IF('Média 14h-15h'!S47&lt;'Média Mensal'!$U$2,1,0)+IF('Média 15h-16h'!S47&lt;'Média Mensal'!$U$2,1,0)+IF('Média 16h-17h'!S47&lt;'Média Mensal'!$U$2,1,0)+IF('Média 17h-18h'!S47&lt;'Média Mensal'!$U$2,1,0)+IF('Média 18h-19h'!S47&lt;'Média Mensal'!$U$2,1,0)+IF('Média 19h-20h'!S47&lt;'Média Mensal'!$U$2,1,0)+IF('Média 20h-21h'!S47&lt;'Média Mensal'!$U$2,1,0)+IF('Média 21h-22h'!S47&lt;'Média Mensal'!$U$2,1,0)+IF('Média 22h-23h'!S47&lt;'Média Mensal'!$U$2,1,0)+IF('Média 23h-0h'!S47&lt;'Média Mensal'!$U$2,1,0)</f>
        <v>0</v>
      </c>
    </row>
    <row r="48" spans="2:22" x14ac:dyDescent="0.25">
      <c r="B48" s="18" t="s">
        <v>105</v>
      </c>
      <c r="C48" s="18" t="s">
        <v>41</v>
      </c>
      <c r="D48" s="21">
        <v>1834.12</v>
      </c>
      <c r="E48" s="2">
        <v>85619.566150444065</v>
      </c>
      <c r="F48" s="2">
        <v>91496.125511311053</v>
      </c>
      <c r="G48" s="9">
        <f t="shared" si="3"/>
        <v>177115.69166175512</v>
      </c>
      <c r="H48" s="2">
        <v>0</v>
      </c>
      <c r="I48" s="2">
        <v>0</v>
      </c>
      <c r="J48" s="9">
        <f t="shared" ref="J48:J58" si="15">+H48+I48</f>
        <v>0</v>
      </c>
      <c r="K48" s="2">
        <v>1924</v>
      </c>
      <c r="L48" s="2">
        <v>1983</v>
      </c>
      <c r="M48" s="9">
        <f t="shared" ref="M48:M58" si="16">+K48+L48</f>
        <v>3907</v>
      </c>
      <c r="N48" s="32">
        <f t="shared" ref="N48:N49" si="17">+E48/(H48*216+K48*248)</f>
        <v>0.17943876615930368</v>
      </c>
      <c r="O48" s="32">
        <f t="shared" ref="O48:O49" si="18">+F48/(I48*216+L48*248)</f>
        <v>0.18604941501006753</v>
      </c>
      <c r="P48" s="33">
        <f t="shared" ref="P48:P49" si="19">+G48/(J48*216+M48*248)</f>
        <v>0.18279400462131154</v>
      </c>
      <c r="Q48" s="41"/>
      <c r="R48" s="37">
        <f t="shared" ref="R48" si="20">+E48/(H48+K48)</f>
        <v>44.500814007507309</v>
      </c>
      <c r="S48" s="37">
        <f t="shared" ref="S48" si="21">+F48/(I48+L48)</f>
        <v>46.140254922496752</v>
      </c>
      <c r="T48" s="37">
        <f t="shared" ref="T48" si="22">+G48/(J48+M48)</f>
        <v>45.332913146085261</v>
      </c>
      <c r="U48">
        <f>+IF('Média 24h-6h'!R48&lt;'Média Mensal'!$U$2,1,0)+IF('Média 6h-7h'!R48&lt;'Média Mensal'!$U$2,1,0)+IF('Média 7h-8h'!R48&lt;'Média Mensal'!$U$2,1,0)+IF('Média 8h-9h'!R48&lt;'Média Mensal'!$U$2,1,0)+IF('Média 9h-10h'!R48&lt;'Média Mensal'!$U$2,1,0)+IF('Média 10h-11h'!R48&lt;'Média Mensal'!$U$2,1,0)+IF('Média 11h-12h'!R48&lt;'Média Mensal'!$U$2,1,0)+IF('Média 12h-13h'!R48&lt;'Média Mensal'!$U$2,1,0)+IF('Média 13h-14h'!R48&lt;'Média Mensal'!$U$2,1,0)+IF('Média 14h-15h'!R48&lt;'Média Mensal'!$U$2,1,0)+IF('Média 15h-16h'!R48&lt;'Média Mensal'!$U$2,1,0)+IF('Média 16h-17h'!R48&lt;'Média Mensal'!$U$2,1,0)+IF('Média 17h-18h'!R48&lt;'Média Mensal'!$U$2,1,0)+IF('Média 18h-19h'!R48&lt;'Média Mensal'!$U$2,1,0)+IF('Média 19h-20h'!R48&lt;'Média Mensal'!$U$2,1,0)+IF('Média 20h-21h'!R48&lt;'Média Mensal'!$U$2,1,0)+IF('Média 21h-22h'!R48&lt;'Média Mensal'!$U$2,1,0)+IF('Média 22h-23h'!R48&lt;'Média Mensal'!$U$2,1,0)+IF('Média 23h-0h'!R48&lt;'Média Mensal'!$U$2,1,0)</f>
        <v>0</v>
      </c>
      <c r="V48">
        <f>+IF('Média 24h-6h'!S48&lt;'Média Mensal'!$U$2,1,0)+IF('Média 6h-7h'!S48&lt;'Média Mensal'!$U$2,1,0)+IF('Média 7h-8h'!S48&lt;'Média Mensal'!$U$2,1,0)+IF('Média 8h-9h'!S48&lt;'Média Mensal'!$U$2,1,0)+IF('Média 9h-10h'!S48&lt;'Média Mensal'!$U$2,1,0)+IF('Média 10h-11h'!S48&lt;'Média Mensal'!$U$2,1,0)+IF('Média 11h-12h'!S48&lt;'Média Mensal'!$U$2,1,0)+IF('Média 12h-13h'!S48&lt;'Média Mensal'!$U$2,1,0)+IF('Média 13h-14h'!S48&lt;'Média Mensal'!$U$2,1,0)+IF('Média 14h-15h'!S48&lt;'Média Mensal'!$U$2,1,0)+IF('Média 15h-16h'!S48&lt;'Média Mensal'!$U$2,1,0)+IF('Média 16h-17h'!S48&lt;'Média Mensal'!$U$2,1,0)+IF('Média 17h-18h'!S48&lt;'Média Mensal'!$U$2,1,0)+IF('Média 18h-19h'!S48&lt;'Média Mensal'!$U$2,1,0)+IF('Média 19h-20h'!S48&lt;'Média Mensal'!$U$2,1,0)+IF('Média 20h-21h'!S48&lt;'Média Mensal'!$U$2,1,0)+IF('Média 21h-22h'!S48&lt;'Média Mensal'!$U$2,1,0)+IF('Média 22h-23h'!S48&lt;'Média Mensal'!$U$2,1,0)+IF('Média 23h-0h'!S48&lt;'Média Mensal'!$U$2,1,0)</f>
        <v>0</v>
      </c>
    </row>
    <row r="49" spans="2:22" x14ac:dyDescent="0.25">
      <c r="B49" s="18" t="s">
        <v>41</v>
      </c>
      <c r="C49" s="18" t="s">
        <v>42</v>
      </c>
      <c r="D49" s="21">
        <v>776.86</v>
      </c>
      <c r="E49" s="2">
        <v>82226.77518059776</v>
      </c>
      <c r="F49" s="2">
        <v>87538.836029527069</v>
      </c>
      <c r="G49" s="9">
        <f t="shared" si="3"/>
        <v>169765.61121012483</v>
      </c>
      <c r="H49" s="2">
        <v>0</v>
      </c>
      <c r="I49" s="2">
        <v>0</v>
      </c>
      <c r="J49" s="9">
        <f t="shared" si="15"/>
        <v>0</v>
      </c>
      <c r="K49" s="2">
        <v>1924</v>
      </c>
      <c r="L49" s="2">
        <v>1982</v>
      </c>
      <c r="M49" s="9">
        <f t="shared" si="16"/>
        <v>3906</v>
      </c>
      <c r="N49" s="32">
        <f t="shared" si="17"/>
        <v>0.17232826265130977</v>
      </c>
      <c r="O49" s="32">
        <f t="shared" si="18"/>
        <v>0.17809242055419555</v>
      </c>
      <c r="P49" s="33">
        <f t="shared" si="19"/>
        <v>0.17525313744995791</v>
      </c>
      <c r="Q49" s="41"/>
      <c r="R49" s="37">
        <f t="shared" si="14"/>
        <v>42.737409137524821</v>
      </c>
      <c r="S49" s="37">
        <f t="shared" si="1"/>
        <v>44.166920297440498</v>
      </c>
      <c r="T49" s="37">
        <f t="shared" si="2"/>
        <v>43.462778087589562</v>
      </c>
      <c r="U49">
        <f>+IF('Média 24h-6h'!R49&lt;'Média Mensal'!$U$2,1,0)+IF('Média 6h-7h'!R49&lt;'Média Mensal'!$U$2,1,0)+IF('Média 7h-8h'!R49&lt;'Média Mensal'!$U$2,1,0)+IF('Média 8h-9h'!R49&lt;'Média Mensal'!$U$2,1,0)+IF('Média 9h-10h'!R49&lt;'Média Mensal'!$U$2,1,0)+IF('Média 10h-11h'!R49&lt;'Média Mensal'!$U$2,1,0)+IF('Média 11h-12h'!R49&lt;'Média Mensal'!$U$2,1,0)+IF('Média 12h-13h'!R49&lt;'Média Mensal'!$U$2,1,0)+IF('Média 13h-14h'!R49&lt;'Média Mensal'!$U$2,1,0)+IF('Média 14h-15h'!R49&lt;'Média Mensal'!$U$2,1,0)+IF('Média 15h-16h'!R49&lt;'Média Mensal'!$U$2,1,0)+IF('Média 16h-17h'!R49&lt;'Média Mensal'!$U$2,1,0)+IF('Média 17h-18h'!R49&lt;'Média Mensal'!$U$2,1,0)+IF('Média 18h-19h'!R49&lt;'Média Mensal'!$U$2,1,0)+IF('Média 19h-20h'!R49&lt;'Média Mensal'!$U$2,1,0)+IF('Média 20h-21h'!R49&lt;'Média Mensal'!$U$2,1,0)+IF('Média 21h-22h'!R49&lt;'Média Mensal'!$U$2,1,0)+IF('Média 22h-23h'!R49&lt;'Média Mensal'!$U$2,1,0)+IF('Média 23h-0h'!R49&lt;'Média Mensal'!$U$2,1,0)</f>
        <v>0</v>
      </c>
      <c r="V49">
        <f>+IF('Média 24h-6h'!S49&lt;'Média Mensal'!$U$2,1,0)+IF('Média 6h-7h'!S49&lt;'Média Mensal'!$U$2,1,0)+IF('Média 7h-8h'!S49&lt;'Média Mensal'!$U$2,1,0)+IF('Média 8h-9h'!S49&lt;'Média Mensal'!$U$2,1,0)+IF('Média 9h-10h'!S49&lt;'Média Mensal'!$U$2,1,0)+IF('Média 10h-11h'!S49&lt;'Média Mensal'!$U$2,1,0)+IF('Média 11h-12h'!S49&lt;'Média Mensal'!$U$2,1,0)+IF('Média 12h-13h'!S49&lt;'Média Mensal'!$U$2,1,0)+IF('Média 13h-14h'!S49&lt;'Média Mensal'!$U$2,1,0)+IF('Média 14h-15h'!S49&lt;'Média Mensal'!$U$2,1,0)+IF('Média 15h-16h'!S49&lt;'Média Mensal'!$U$2,1,0)+IF('Média 16h-17h'!S49&lt;'Média Mensal'!$U$2,1,0)+IF('Média 17h-18h'!S49&lt;'Média Mensal'!$U$2,1,0)+IF('Média 18h-19h'!S49&lt;'Média Mensal'!$U$2,1,0)+IF('Média 19h-20h'!S49&lt;'Média Mensal'!$U$2,1,0)+IF('Média 20h-21h'!S49&lt;'Média Mensal'!$U$2,1,0)+IF('Média 21h-22h'!S49&lt;'Média Mensal'!$U$2,1,0)+IF('Média 22h-23h'!S49&lt;'Média Mensal'!$U$2,1,0)+IF('Média 23h-0h'!S49&lt;'Média Mensal'!$U$2,1,0)</f>
        <v>0</v>
      </c>
    </row>
    <row r="50" spans="2:22" x14ac:dyDescent="0.25">
      <c r="B50" s="18" t="s">
        <v>42</v>
      </c>
      <c r="C50" s="18" t="s">
        <v>43</v>
      </c>
      <c r="D50" s="21">
        <v>1539</v>
      </c>
      <c r="E50" s="2">
        <v>81496.394451351254</v>
      </c>
      <c r="F50" s="2">
        <v>86862.927351805236</v>
      </c>
      <c r="G50" s="9">
        <f t="shared" si="3"/>
        <v>168359.32180315649</v>
      </c>
      <c r="H50" s="2">
        <v>0</v>
      </c>
      <c r="I50" s="2">
        <v>0</v>
      </c>
      <c r="J50" s="9">
        <f t="shared" si="15"/>
        <v>0</v>
      </c>
      <c r="K50" s="2">
        <v>1925</v>
      </c>
      <c r="L50" s="2">
        <v>1982</v>
      </c>
      <c r="M50" s="9">
        <f t="shared" si="16"/>
        <v>3907</v>
      </c>
      <c r="N50" s="32">
        <f t="shared" si="12"/>
        <v>0.17070882792490838</v>
      </c>
      <c r="O50" s="32">
        <f t="shared" si="0"/>
        <v>0.17671732559121861</v>
      </c>
      <c r="P50" s="33">
        <f t="shared" si="13"/>
        <v>0.17375690634175683</v>
      </c>
      <c r="Q50" s="41"/>
      <c r="R50" s="37">
        <f t="shared" si="14"/>
        <v>42.335789325377277</v>
      </c>
      <c r="S50" s="37">
        <f t="shared" si="1"/>
        <v>43.82589674662222</v>
      </c>
      <c r="T50" s="37">
        <f t="shared" si="2"/>
        <v>43.091712772755692</v>
      </c>
      <c r="U50">
        <f>+IF('Média 24h-6h'!R50&lt;'Média Mensal'!$U$2,1,0)+IF('Média 6h-7h'!R50&lt;'Média Mensal'!$U$2,1,0)+IF('Média 7h-8h'!R50&lt;'Média Mensal'!$U$2,1,0)+IF('Média 8h-9h'!R50&lt;'Média Mensal'!$U$2,1,0)+IF('Média 9h-10h'!R50&lt;'Média Mensal'!$U$2,1,0)+IF('Média 10h-11h'!R50&lt;'Média Mensal'!$U$2,1,0)+IF('Média 11h-12h'!R50&lt;'Média Mensal'!$U$2,1,0)+IF('Média 12h-13h'!R50&lt;'Média Mensal'!$U$2,1,0)+IF('Média 13h-14h'!R50&lt;'Média Mensal'!$U$2,1,0)+IF('Média 14h-15h'!R50&lt;'Média Mensal'!$U$2,1,0)+IF('Média 15h-16h'!R50&lt;'Média Mensal'!$U$2,1,0)+IF('Média 16h-17h'!R50&lt;'Média Mensal'!$U$2,1,0)+IF('Média 17h-18h'!R50&lt;'Média Mensal'!$U$2,1,0)+IF('Média 18h-19h'!R50&lt;'Média Mensal'!$U$2,1,0)+IF('Média 19h-20h'!R50&lt;'Média Mensal'!$U$2,1,0)+IF('Média 20h-21h'!R50&lt;'Média Mensal'!$U$2,1,0)+IF('Média 21h-22h'!R50&lt;'Média Mensal'!$U$2,1,0)+IF('Média 22h-23h'!R50&lt;'Média Mensal'!$U$2,1,0)+IF('Média 23h-0h'!R50&lt;'Média Mensal'!$U$2,1,0)</f>
        <v>0</v>
      </c>
      <c r="V50">
        <f>+IF('Média 24h-6h'!S50&lt;'Média Mensal'!$U$2,1,0)+IF('Média 6h-7h'!S50&lt;'Média Mensal'!$U$2,1,0)+IF('Média 7h-8h'!S50&lt;'Média Mensal'!$U$2,1,0)+IF('Média 8h-9h'!S50&lt;'Média Mensal'!$U$2,1,0)+IF('Média 9h-10h'!S50&lt;'Média Mensal'!$U$2,1,0)+IF('Média 10h-11h'!S50&lt;'Média Mensal'!$U$2,1,0)+IF('Média 11h-12h'!S50&lt;'Média Mensal'!$U$2,1,0)+IF('Média 12h-13h'!S50&lt;'Média Mensal'!$U$2,1,0)+IF('Média 13h-14h'!S50&lt;'Média Mensal'!$U$2,1,0)+IF('Média 14h-15h'!S50&lt;'Média Mensal'!$U$2,1,0)+IF('Média 15h-16h'!S50&lt;'Média Mensal'!$U$2,1,0)+IF('Média 16h-17h'!S50&lt;'Média Mensal'!$U$2,1,0)+IF('Média 17h-18h'!S50&lt;'Média Mensal'!$U$2,1,0)+IF('Média 18h-19h'!S50&lt;'Média Mensal'!$U$2,1,0)+IF('Média 19h-20h'!S50&lt;'Média Mensal'!$U$2,1,0)+IF('Média 20h-21h'!S50&lt;'Média Mensal'!$U$2,1,0)+IF('Média 21h-22h'!S50&lt;'Média Mensal'!$U$2,1,0)+IF('Média 22h-23h'!S50&lt;'Média Mensal'!$U$2,1,0)+IF('Média 23h-0h'!S50&lt;'Média Mensal'!$U$2,1,0)</f>
        <v>0</v>
      </c>
    </row>
    <row r="51" spans="2:22" x14ac:dyDescent="0.25">
      <c r="B51" s="18" t="s">
        <v>43</v>
      </c>
      <c r="C51" s="18" t="s">
        <v>44</v>
      </c>
      <c r="D51" s="21">
        <v>858.71</v>
      </c>
      <c r="E51" s="2">
        <v>76186.193871855387</v>
      </c>
      <c r="F51" s="2">
        <v>80766.083427420119</v>
      </c>
      <c r="G51" s="9">
        <f t="shared" si="3"/>
        <v>156952.27729927551</v>
      </c>
      <c r="H51" s="2">
        <v>0</v>
      </c>
      <c r="I51" s="2">
        <v>0</v>
      </c>
      <c r="J51" s="9">
        <f t="shared" si="15"/>
        <v>0</v>
      </c>
      <c r="K51" s="2">
        <v>1925</v>
      </c>
      <c r="L51" s="2">
        <v>1980</v>
      </c>
      <c r="M51" s="9">
        <f t="shared" si="16"/>
        <v>3905</v>
      </c>
      <c r="N51" s="32">
        <f t="shared" si="12"/>
        <v>0.15958565955562504</v>
      </c>
      <c r="O51" s="32">
        <f t="shared" si="0"/>
        <v>0.16447964204020063</v>
      </c>
      <c r="P51" s="33">
        <f t="shared" si="13"/>
        <v>0.16206711546329716</v>
      </c>
      <c r="Q51" s="41"/>
      <c r="R51" s="37">
        <f t="shared" si="14"/>
        <v>39.577243569795009</v>
      </c>
      <c r="S51" s="37">
        <f t="shared" si="1"/>
        <v>40.790951225969756</v>
      </c>
      <c r="T51" s="37">
        <f t="shared" si="2"/>
        <v>40.192644634897697</v>
      </c>
      <c r="U51">
        <f>+IF('Média 24h-6h'!R51&lt;'Média Mensal'!$U$2,1,0)+IF('Média 6h-7h'!R51&lt;'Média Mensal'!$U$2,1,0)+IF('Média 7h-8h'!R51&lt;'Média Mensal'!$U$2,1,0)+IF('Média 8h-9h'!R51&lt;'Média Mensal'!$U$2,1,0)+IF('Média 9h-10h'!R51&lt;'Média Mensal'!$U$2,1,0)+IF('Média 10h-11h'!R51&lt;'Média Mensal'!$U$2,1,0)+IF('Média 11h-12h'!R51&lt;'Média Mensal'!$U$2,1,0)+IF('Média 12h-13h'!R51&lt;'Média Mensal'!$U$2,1,0)+IF('Média 13h-14h'!R51&lt;'Média Mensal'!$U$2,1,0)+IF('Média 14h-15h'!R51&lt;'Média Mensal'!$U$2,1,0)+IF('Média 15h-16h'!R51&lt;'Média Mensal'!$U$2,1,0)+IF('Média 16h-17h'!R51&lt;'Média Mensal'!$U$2,1,0)+IF('Média 17h-18h'!R51&lt;'Média Mensal'!$U$2,1,0)+IF('Média 18h-19h'!R51&lt;'Média Mensal'!$U$2,1,0)+IF('Média 19h-20h'!R51&lt;'Média Mensal'!$U$2,1,0)+IF('Média 20h-21h'!R51&lt;'Média Mensal'!$U$2,1,0)+IF('Média 21h-22h'!R51&lt;'Média Mensal'!$U$2,1,0)+IF('Média 22h-23h'!R51&lt;'Média Mensal'!$U$2,1,0)+IF('Média 23h-0h'!R51&lt;'Média Mensal'!$U$2,1,0)</f>
        <v>0</v>
      </c>
      <c r="V51">
        <f>+IF('Média 24h-6h'!S51&lt;'Média Mensal'!$U$2,1,0)+IF('Média 6h-7h'!S51&lt;'Média Mensal'!$U$2,1,0)+IF('Média 7h-8h'!S51&lt;'Média Mensal'!$U$2,1,0)+IF('Média 8h-9h'!S51&lt;'Média Mensal'!$U$2,1,0)+IF('Média 9h-10h'!S51&lt;'Média Mensal'!$U$2,1,0)+IF('Média 10h-11h'!S51&lt;'Média Mensal'!$U$2,1,0)+IF('Média 11h-12h'!S51&lt;'Média Mensal'!$U$2,1,0)+IF('Média 12h-13h'!S51&lt;'Média Mensal'!$U$2,1,0)+IF('Média 13h-14h'!S51&lt;'Média Mensal'!$U$2,1,0)+IF('Média 14h-15h'!S51&lt;'Média Mensal'!$U$2,1,0)+IF('Média 15h-16h'!S51&lt;'Média Mensal'!$U$2,1,0)+IF('Média 16h-17h'!S51&lt;'Média Mensal'!$U$2,1,0)+IF('Média 17h-18h'!S51&lt;'Média Mensal'!$U$2,1,0)+IF('Média 18h-19h'!S51&lt;'Média Mensal'!$U$2,1,0)+IF('Média 19h-20h'!S51&lt;'Média Mensal'!$U$2,1,0)+IF('Média 20h-21h'!S51&lt;'Média Mensal'!$U$2,1,0)+IF('Média 21h-22h'!S51&lt;'Média Mensal'!$U$2,1,0)+IF('Média 22h-23h'!S51&lt;'Média Mensal'!$U$2,1,0)+IF('Média 23h-0h'!S51&lt;'Média Mensal'!$U$2,1,0)</f>
        <v>0</v>
      </c>
    </row>
    <row r="52" spans="2:22" x14ac:dyDescent="0.25">
      <c r="B52" s="18" t="s">
        <v>44</v>
      </c>
      <c r="C52" s="18" t="s">
        <v>45</v>
      </c>
      <c r="D52" s="21">
        <v>664.57</v>
      </c>
      <c r="E52" s="2">
        <v>76007.536992627996</v>
      </c>
      <c r="F52" s="2">
        <v>80438.958697806462</v>
      </c>
      <c r="G52" s="9">
        <f t="shared" si="3"/>
        <v>156446.49569043447</v>
      </c>
      <c r="H52" s="2">
        <v>0</v>
      </c>
      <c r="I52" s="2">
        <v>0</v>
      </c>
      <c r="J52" s="9">
        <f t="shared" si="15"/>
        <v>0</v>
      </c>
      <c r="K52" s="2">
        <v>1925</v>
      </c>
      <c r="L52" s="2">
        <v>1980</v>
      </c>
      <c r="M52" s="9">
        <f t="shared" si="16"/>
        <v>3905</v>
      </c>
      <c r="N52" s="32">
        <f t="shared" si="12"/>
        <v>0.15921143065066609</v>
      </c>
      <c r="O52" s="32">
        <f t="shared" si="0"/>
        <v>0.16381345450025753</v>
      </c>
      <c r="P52" s="33">
        <f t="shared" si="13"/>
        <v>0.16154485119412093</v>
      </c>
      <c r="Q52" s="41"/>
      <c r="R52" s="37">
        <f t="shared" si="14"/>
        <v>39.48443480136519</v>
      </c>
      <c r="S52" s="37">
        <f t="shared" si="1"/>
        <v>40.625736716063869</v>
      </c>
      <c r="T52" s="37">
        <f t="shared" si="2"/>
        <v>40.063123096141993</v>
      </c>
      <c r="U52">
        <f>+IF('Média 24h-6h'!R52&lt;'Média Mensal'!$U$2,1,0)+IF('Média 6h-7h'!R52&lt;'Média Mensal'!$U$2,1,0)+IF('Média 7h-8h'!R52&lt;'Média Mensal'!$U$2,1,0)+IF('Média 8h-9h'!R52&lt;'Média Mensal'!$U$2,1,0)+IF('Média 9h-10h'!R52&lt;'Média Mensal'!$U$2,1,0)+IF('Média 10h-11h'!R52&lt;'Média Mensal'!$U$2,1,0)+IF('Média 11h-12h'!R52&lt;'Média Mensal'!$U$2,1,0)+IF('Média 12h-13h'!R52&lt;'Média Mensal'!$U$2,1,0)+IF('Média 13h-14h'!R52&lt;'Média Mensal'!$U$2,1,0)+IF('Média 14h-15h'!R52&lt;'Média Mensal'!$U$2,1,0)+IF('Média 15h-16h'!R52&lt;'Média Mensal'!$U$2,1,0)+IF('Média 16h-17h'!R52&lt;'Média Mensal'!$U$2,1,0)+IF('Média 17h-18h'!R52&lt;'Média Mensal'!$U$2,1,0)+IF('Média 18h-19h'!R52&lt;'Média Mensal'!$U$2,1,0)+IF('Média 19h-20h'!R52&lt;'Média Mensal'!$U$2,1,0)+IF('Média 20h-21h'!R52&lt;'Média Mensal'!$U$2,1,0)+IF('Média 21h-22h'!R52&lt;'Média Mensal'!$U$2,1,0)+IF('Média 22h-23h'!R52&lt;'Média Mensal'!$U$2,1,0)+IF('Média 23h-0h'!R52&lt;'Média Mensal'!$U$2,1,0)</f>
        <v>0</v>
      </c>
      <c r="V52">
        <f>+IF('Média 24h-6h'!S52&lt;'Média Mensal'!$U$2,1,0)+IF('Média 6h-7h'!S52&lt;'Média Mensal'!$U$2,1,0)+IF('Média 7h-8h'!S52&lt;'Média Mensal'!$U$2,1,0)+IF('Média 8h-9h'!S52&lt;'Média Mensal'!$U$2,1,0)+IF('Média 9h-10h'!S52&lt;'Média Mensal'!$U$2,1,0)+IF('Média 10h-11h'!S52&lt;'Média Mensal'!$U$2,1,0)+IF('Média 11h-12h'!S52&lt;'Média Mensal'!$U$2,1,0)+IF('Média 12h-13h'!S52&lt;'Média Mensal'!$U$2,1,0)+IF('Média 13h-14h'!S52&lt;'Média Mensal'!$U$2,1,0)+IF('Média 14h-15h'!S52&lt;'Média Mensal'!$U$2,1,0)+IF('Média 15h-16h'!S52&lt;'Média Mensal'!$U$2,1,0)+IF('Média 16h-17h'!S52&lt;'Média Mensal'!$U$2,1,0)+IF('Média 17h-18h'!S52&lt;'Média Mensal'!$U$2,1,0)+IF('Média 18h-19h'!S52&lt;'Média Mensal'!$U$2,1,0)+IF('Média 19h-20h'!S52&lt;'Média Mensal'!$U$2,1,0)+IF('Média 20h-21h'!S52&lt;'Média Mensal'!$U$2,1,0)+IF('Média 21h-22h'!S52&lt;'Média Mensal'!$U$2,1,0)+IF('Média 22h-23h'!S52&lt;'Média Mensal'!$U$2,1,0)+IF('Média 23h-0h'!S52&lt;'Média Mensal'!$U$2,1,0)</f>
        <v>0</v>
      </c>
    </row>
    <row r="53" spans="2:22" x14ac:dyDescent="0.25">
      <c r="B53" s="18" t="s">
        <v>45</v>
      </c>
      <c r="C53" s="18" t="s">
        <v>46</v>
      </c>
      <c r="D53" s="21">
        <v>1218.0899999999999</v>
      </c>
      <c r="E53" s="2">
        <v>75029.203902340814</v>
      </c>
      <c r="F53" s="2">
        <v>79394.474096942635</v>
      </c>
      <c r="G53" s="9">
        <f t="shared" si="3"/>
        <v>154423.67799928345</v>
      </c>
      <c r="H53" s="2">
        <v>0</v>
      </c>
      <c r="I53" s="2">
        <v>0</v>
      </c>
      <c r="J53" s="9">
        <f t="shared" si="15"/>
        <v>0</v>
      </c>
      <c r="K53" s="2">
        <v>1926</v>
      </c>
      <c r="L53" s="2">
        <v>1979</v>
      </c>
      <c r="M53" s="9">
        <f t="shared" si="16"/>
        <v>3905</v>
      </c>
      <c r="N53" s="32">
        <f t="shared" si="12"/>
        <v>0.15708053609005129</v>
      </c>
      <c r="O53" s="32">
        <f t="shared" si="0"/>
        <v>0.16176806895169976</v>
      </c>
      <c r="P53" s="33">
        <f t="shared" si="13"/>
        <v>0.15945611292313766</v>
      </c>
      <c r="Q53" s="41"/>
      <c r="R53" s="37">
        <f t="shared" si="14"/>
        <v>38.955972950332715</v>
      </c>
      <c r="S53" s="37">
        <f t="shared" si="1"/>
        <v>40.11848110002154</v>
      </c>
      <c r="T53" s="37">
        <f t="shared" si="2"/>
        <v>39.545116004938144</v>
      </c>
      <c r="U53">
        <f>+IF('Média 24h-6h'!R53&lt;'Média Mensal'!$U$2,1,0)+IF('Média 6h-7h'!R53&lt;'Média Mensal'!$U$2,1,0)+IF('Média 7h-8h'!R53&lt;'Média Mensal'!$U$2,1,0)+IF('Média 8h-9h'!R53&lt;'Média Mensal'!$U$2,1,0)+IF('Média 9h-10h'!R53&lt;'Média Mensal'!$U$2,1,0)+IF('Média 10h-11h'!R53&lt;'Média Mensal'!$U$2,1,0)+IF('Média 11h-12h'!R53&lt;'Média Mensal'!$U$2,1,0)+IF('Média 12h-13h'!R53&lt;'Média Mensal'!$U$2,1,0)+IF('Média 13h-14h'!R53&lt;'Média Mensal'!$U$2,1,0)+IF('Média 14h-15h'!R53&lt;'Média Mensal'!$U$2,1,0)+IF('Média 15h-16h'!R53&lt;'Média Mensal'!$U$2,1,0)+IF('Média 16h-17h'!R53&lt;'Média Mensal'!$U$2,1,0)+IF('Média 17h-18h'!R53&lt;'Média Mensal'!$U$2,1,0)+IF('Média 18h-19h'!R53&lt;'Média Mensal'!$U$2,1,0)+IF('Média 19h-20h'!R53&lt;'Média Mensal'!$U$2,1,0)+IF('Média 20h-21h'!R53&lt;'Média Mensal'!$U$2,1,0)+IF('Média 21h-22h'!R53&lt;'Média Mensal'!$U$2,1,0)+IF('Média 22h-23h'!R53&lt;'Média Mensal'!$U$2,1,0)+IF('Média 23h-0h'!R53&lt;'Média Mensal'!$U$2,1,0)</f>
        <v>0</v>
      </c>
      <c r="V53">
        <f>+IF('Média 24h-6h'!S53&lt;'Média Mensal'!$U$2,1,0)+IF('Média 6h-7h'!S53&lt;'Média Mensal'!$U$2,1,0)+IF('Média 7h-8h'!S53&lt;'Média Mensal'!$U$2,1,0)+IF('Média 8h-9h'!S53&lt;'Média Mensal'!$U$2,1,0)+IF('Média 9h-10h'!S53&lt;'Média Mensal'!$U$2,1,0)+IF('Média 10h-11h'!S53&lt;'Média Mensal'!$U$2,1,0)+IF('Média 11h-12h'!S53&lt;'Média Mensal'!$U$2,1,0)+IF('Média 12h-13h'!S53&lt;'Média Mensal'!$U$2,1,0)+IF('Média 13h-14h'!S53&lt;'Média Mensal'!$U$2,1,0)+IF('Média 14h-15h'!S53&lt;'Média Mensal'!$U$2,1,0)+IF('Média 15h-16h'!S53&lt;'Média Mensal'!$U$2,1,0)+IF('Média 16h-17h'!S53&lt;'Média Mensal'!$U$2,1,0)+IF('Média 17h-18h'!S53&lt;'Média Mensal'!$U$2,1,0)+IF('Média 18h-19h'!S53&lt;'Média Mensal'!$U$2,1,0)+IF('Média 19h-20h'!S53&lt;'Média Mensal'!$U$2,1,0)+IF('Média 20h-21h'!S53&lt;'Média Mensal'!$U$2,1,0)+IF('Média 21h-22h'!S53&lt;'Média Mensal'!$U$2,1,0)+IF('Média 22h-23h'!S53&lt;'Média Mensal'!$U$2,1,0)+IF('Média 23h-0h'!S53&lt;'Média Mensal'!$U$2,1,0)</f>
        <v>0</v>
      </c>
    </row>
    <row r="54" spans="2:22" x14ac:dyDescent="0.25">
      <c r="B54" s="18" t="s">
        <v>46</v>
      </c>
      <c r="C54" s="18" t="s">
        <v>47</v>
      </c>
      <c r="D54" s="21">
        <v>670.57</v>
      </c>
      <c r="E54" s="2">
        <v>73034.851418909879</v>
      </c>
      <c r="F54" s="2">
        <v>77102.011926773106</v>
      </c>
      <c r="G54" s="9">
        <f t="shared" si="3"/>
        <v>150136.86334568297</v>
      </c>
      <c r="H54" s="2">
        <v>0</v>
      </c>
      <c r="I54" s="2">
        <v>0</v>
      </c>
      <c r="J54" s="9">
        <f t="shared" si="15"/>
        <v>0</v>
      </c>
      <c r="K54" s="2">
        <v>1924</v>
      </c>
      <c r="L54" s="2">
        <v>1979</v>
      </c>
      <c r="M54" s="9">
        <f t="shared" si="16"/>
        <v>3903</v>
      </c>
      <c r="N54" s="32">
        <f t="shared" si="12"/>
        <v>0.15306412090677579</v>
      </c>
      <c r="O54" s="32">
        <f t="shared" si="0"/>
        <v>0.15709712449830704</v>
      </c>
      <c r="P54" s="33">
        <f t="shared" si="13"/>
        <v>0.15510903868992729</v>
      </c>
      <c r="Q54" s="41"/>
      <c r="R54" s="37">
        <f t="shared" si="14"/>
        <v>37.959901984880396</v>
      </c>
      <c r="S54" s="37">
        <f t="shared" si="1"/>
        <v>38.960086875580146</v>
      </c>
      <c r="T54" s="37">
        <f t="shared" si="2"/>
        <v>38.467041595101968</v>
      </c>
      <c r="U54">
        <f>+IF('Média 24h-6h'!R54&lt;'Média Mensal'!$U$2,1,0)+IF('Média 6h-7h'!R54&lt;'Média Mensal'!$U$2,1,0)+IF('Média 7h-8h'!R54&lt;'Média Mensal'!$U$2,1,0)+IF('Média 8h-9h'!R54&lt;'Média Mensal'!$U$2,1,0)+IF('Média 9h-10h'!R54&lt;'Média Mensal'!$U$2,1,0)+IF('Média 10h-11h'!R54&lt;'Média Mensal'!$U$2,1,0)+IF('Média 11h-12h'!R54&lt;'Média Mensal'!$U$2,1,0)+IF('Média 12h-13h'!R54&lt;'Média Mensal'!$U$2,1,0)+IF('Média 13h-14h'!R54&lt;'Média Mensal'!$U$2,1,0)+IF('Média 14h-15h'!R54&lt;'Média Mensal'!$U$2,1,0)+IF('Média 15h-16h'!R54&lt;'Média Mensal'!$U$2,1,0)+IF('Média 16h-17h'!R54&lt;'Média Mensal'!$U$2,1,0)+IF('Média 17h-18h'!R54&lt;'Média Mensal'!$U$2,1,0)+IF('Média 18h-19h'!R54&lt;'Média Mensal'!$U$2,1,0)+IF('Média 19h-20h'!R54&lt;'Média Mensal'!$U$2,1,0)+IF('Média 20h-21h'!R54&lt;'Média Mensal'!$U$2,1,0)+IF('Média 21h-22h'!R54&lt;'Média Mensal'!$U$2,1,0)+IF('Média 22h-23h'!R54&lt;'Média Mensal'!$U$2,1,0)+IF('Média 23h-0h'!R54&lt;'Média Mensal'!$U$2,1,0)</f>
        <v>1</v>
      </c>
      <c r="V54">
        <f>+IF('Média 24h-6h'!S54&lt;'Média Mensal'!$U$2,1,0)+IF('Média 6h-7h'!S54&lt;'Média Mensal'!$U$2,1,0)+IF('Média 7h-8h'!S54&lt;'Média Mensal'!$U$2,1,0)+IF('Média 8h-9h'!S54&lt;'Média Mensal'!$U$2,1,0)+IF('Média 9h-10h'!S54&lt;'Média Mensal'!$U$2,1,0)+IF('Média 10h-11h'!S54&lt;'Média Mensal'!$U$2,1,0)+IF('Média 11h-12h'!S54&lt;'Média Mensal'!$U$2,1,0)+IF('Média 12h-13h'!S54&lt;'Média Mensal'!$U$2,1,0)+IF('Média 13h-14h'!S54&lt;'Média Mensal'!$U$2,1,0)+IF('Média 14h-15h'!S54&lt;'Média Mensal'!$U$2,1,0)+IF('Média 15h-16h'!S54&lt;'Média Mensal'!$U$2,1,0)+IF('Média 16h-17h'!S54&lt;'Média Mensal'!$U$2,1,0)+IF('Média 17h-18h'!S54&lt;'Média Mensal'!$U$2,1,0)+IF('Média 18h-19h'!S54&lt;'Média Mensal'!$U$2,1,0)+IF('Média 19h-20h'!S54&lt;'Média Mensal'!$U$2,1,0)+IF('Média 20h-21h'!S54&lt;'Média Mensal'!$U$2,1,0)+IF('Média 21h-22h'!S54&lt;'Média Mensal'!$U$2,1,0)+IF('Média 22h-23h'!S54&lt;'Média Mensal'!$U$2,1,0)+IF('Média 23h-0h'!S54&lt;'Média Mensal'!$U$2,1,0)</f>
        <v>0</v>
      </c>
    </row>
    <row r="55" spans="2:22" x14ac:dyDescent="0.25">
      <c r="B55" s="18" t="s">
        <v>47</v>
      </c>
      <c r="C55" s="18" t="s">
        <v>48</v>
      </c>
      <c r="D55" s="21">
        <v>730.41</v>
      </c>
      <c r="E55" s="2">
        <v>52101.235097551136</v>
      </c>
      <c r="F55" s="2">
        <v>55580.119999893956</v>
      </c>
      <c r="G55" s="9">
        <f t="shared" si="3"/>
        <v>107681.35509744509</v>
      </c>
      <c r="H55" s="2">
        <v>0</v>
      </c>
      <c r="I55" s="2">
        <v>0</v>
      </c>
      <c r="J55" s="9">
        <f t="shared" si="15"/>
        <v>0</v>
      </c>
      <c r="K55" s="2">
        <v>1925</v>
      </c>
      <c r="L55" s="2">
        <v>1979</v>
      </c>
      <c r="M55" s="9">
        <f t="shared" si="16"/>
        <v>3904</v>
      </c>
      <c r="N55" s="32">
        <f t="shared" si="12"/>
        <v>0.10913538981472798</v>
      </c>
      <c r="O55" s="32">
        <f t="shared" si="0"/>
        <v>0.11324577417703213</v>
      </c>
      <c r="P55" s="33">
        <f t="shared" si="13"/>
        <v>0.1112190093467464</v>
      </c>
      <c r="Q55" s="41"/>
      <c r="R55" s="37">
        <f t="shared" si="14"/>
        <v>27.06557667405254</v>
      </c>
      <c r="S55" s="37">
        <f t="shared" si="1"/>
        <v>28.084951995903971</v>
      </c>
      <c r="T55" s="37">
        <f t="shared" si="2"/>
        <v>27.582314317993106</v>
      </c>
      <c r="U55">
        <f>+IF('Média 24h-6h'!R55&lt;'Média Mensal'!$U$2,1,0)+IF('Média 6h-7h'!R55&lt;'Média Mensal'!$U$2,1,0)+IF('Média 7h-8h'!R55&lt;'Média Mensal'!$U$2,1,0)+IF('Média 8h-9h'!R55&lt;'Média Mensal'!$U$2,1,0)+IF('Média 9h-10h'!R55&lt;'Média Mensal'!$U$2,1,0)+IF('Média 10h-11h'!R55&lt;'Média Mensal'!$U$2,1,0)+IF('Média 11h-12h'!R55&lt;'Média Mensal'!$U$2,1,0)+IF('Média 12h-13h'!R55&lt;'Média Mensal'!$U$2,1,0)+IF('Média 13h-14h'!R55&lt;'Média Mensal'!$U$2,1,0)+IF('Média 14h-15h'!R55&lt;'Média Mensal'!$U$2,1,0)+IF('Média 15h-16h'!R55&lt;'Média Mensal'!$U$2,1,0)+IF('Média 16h-17h'!R55&lt;'Média Mensal'!$U$2,1,0)+IF('Média 17h-18h'!R55&lt;'Média Mensal'!$U$2,1,0)+IF('Média 18h-19h'!R55&lt;'Média Mensal'!$U$2,1,0)+IF('Média 19h-20h'!R55&lt;'Média Mensal'!$U$2,1,0)+IF('Média 20h-21h'!R55&lt;'Média Mensal'!$U$2,1,0)+IF('Média 21h-22h'!R55&lt;'Média Mensal'!$U$2,1,0)+IF('Média 22h-23h'!R55&lt;'Média Mensal'!$U$2,1,0)+IF('Média 23h-0h'!R55&lt;'Média Mensal'!$U$2,1,0)</f>
        <v>1</v>
      </c>
      <c r="V55">
        <f>+IF('Média 24h-6h'!S55&lt;'Média Mensal'!$U$2,1,0)+IF('Média 6h-7h'!S55&lt;'Média Mensal'!$U$2,1,0)+IF('Média 7h-8h'!S55&lt;'Média Mensal'!$U$2,1,0)+IF('Média 8h-9h'!S55&lt;'Média Mensal'!$U$2,1,0)+IF('Média 9h-10h'!S55&lt;'Média Mensal'!$U$2,1,0)+IF('Média 10h-11h'!S55&lt;'Média Mensal'!$U$2,1,0)+IF('Média 11h-12h'!S55&lt;'Média Mensal'!$U$2,1,0)+IF('Média 12h-13h'!S55&lt;'Média Mensal'!$U$2,1,0)+IF('Média 13h-14h'!S55&lt;'Média Mensal'!$U$2,1,0)+IF('Média 14h-15h'!S55&lt;'Média Mensal'!$U$2,1,0)+IF('Média 15h-16h'!S55&lt;'Média Mensal'!$U$2,1,0)+IF('Média 16h-17h'!S55&lt;'Média Mensal'!$U$2,1,0)+IF('Média 17h-18h'!S55&lt;'Média Mensal'!$U$2,1,0)+IF('Média 18h-19h'!S55&lt;'Média Mensal'!$U$2,1,0)+IF('Média 19h-20h'!S55&lt;'Média Mensal'!$U$2,1,0)+IF('Média 20h-21h'!S55&lt;'Média Mensal'!$U$2,1,0)+IF('Média 21h-22h'!S55&lt;'Média Mensal'!$U$2,1,0)+IF('Média 22h-23h'!S55&lt;'Média Mensal'!$U$2,1,0)+IF('Média 23h-0h'!S55&lt;'Média Mensal'!$U$2,1,0)</f>
        <v>0</v>
      </c>
    </row>
    <row r="56" spans="2:22" x14ac:dyDescent="0.25">
      <c r="B56" s="18" t="s">
        <v>48</v>
      </c>
      <c r="C56" s="18" t="s">
        <v>49</v>
      </c>
      <c r="D56" s="21">
        <v>671.05</v>
      </c>
      <c r="E56" s="2">
        <v>49147.561557064881</v>
      </c>
      <c r="F56" s="2">
        <v>52587.491649299096</v>
      </c>
      <c r="G56" s="9">
        <f t="shared" si="3"/>
        <v>101735.05320636398</v>
      </c>
      <c r="H56" s="2">
        <v>0</v>
      </c>
      <c r="I56" s="2">
        <v>0</v>
      </c>
      <c r="J56" s="9">
        <f t="shared" si="15"/>
        <v>0</v>
      </c>
      <c r="K56" s="2">
        <v>1925</v>
      </c>
      <c r="L56" s="2">
        <v>1978</v>
      </c>
      <c r="M56" s="9">
        <f t="shared" si="16"/>
        <v>3903</v>
      </c>
      <c r="N56" s="32">
        <f t="shared" si="12"/>
        <v>0.10294839035832611</v>
      </c>
      <c r="O56" s="32">
        <f t="shared" si="0"/>
        <v>0.10720239499270014</v>
      </c>
      <c r="P56" s="33">
        <f t="shared" si="13"/>
        <v>0.10510427587377368</v>
      </c>
      <c r="Q56" s="41"/>
      <c r="R56" s="37">
        <f t="shared" si="14"/>
        <v>25.531200808864874</v>
      </c>
      <c r="S56" s="37">
        <f t="shared" si="1"/>
        <v>26.586193958189632</v>
      </c>
      <c r="T56" s="37">
        <f t="shared" si="2"/>
        <v>26.06586041669587</v>
      </c>
      <c r="U56">
        <f>+IF('Média 24h-6h'!R56&lt;'Média Mensal'!$U$2,1,0)+IF('Média 6h-7h'!R56&lt;'Média Mensal'!$U$2,1,0)+IF('Média 7h-8h'!R56&lt;'Média Mensal'!$U$2,1,0)+IF('Média 8h-9h'!R56&lt;'Média Mensal'!$U$2,1,0)+IF('Média 9h-10h'!R56&lt;'Média Mensal'!$U$2,1,0)+IF('Média 10h-11h'!R56&lt;'Média Mensal'!$U$2,1,0)+IF('Média 11h-12h'!R56&lt;'Média Mensal'!$U$2,1,0)+IF('Média 12h-13h'!R56&lt;'Média Mensal'!$U$2,1,0)+IF('Média 13h-14h'!R56&lt;'Média Mensal'!$U$2,1,0)+IF('Média 14h-15h'!R56&lt;'Média Mensal'!$U$2,1,0)+IF('Média 15h-16h'!R56&lt;'Média Mensal'!$U$2,1,0)+IF('Média 16h-17h'!R56&lt;'Média Mensal'!$U$2,1,0)+IF('Média 17h-18h'!R56&lt;'Média Mensal'!$U$2,1,0)+IF('Média 18h-19h'!R56&lt;'Média Mensal'!$U$2,1,0)+IF('Média 19h-20h'!R56&lt;'Média Mensal'!$U$2,1,0)+IF('Média 20h-21h'!R56&lt;'Média Mensal'!$U$2,1,0)+IF('Média 21h-22h'!R56&lt;'Média Mensal'!$U$2,1,0)+IF('Média 22h-23h'!R56&lt;'Média Mensal'!$U$2,1,0)+IF('Média 23h-0h'!R56&lt;'Média Mensal'!$U$2,1,0)</f>
        <v>1</v>
      </c>
      <c r="V56">
        <f>+IF('Média 24h-6h'!S56&lt;'Média Mensal'!$U$2,1,0)+IF('Média 6h-7h'!S56&lt;'Média Mensal'!$U$2,1,0)+IF('Média 7h-8h'!S56&lt;'Média Mensal'!$U$2,1,0)+IF('Média 8h-9h'!S56&lt;'Média Mensal'!$U$2,1,0)+IF('Média 9h-10h'!S56&lt;'Média Mensal'!$U$2,1,0)+IF('Média 10h-11h'!S56&lt;'Média Mensal'!$U$2,1,0)+IF('Média 11h-12h'!S56&lt;'Média Mensal'!$U$2,1,0)+IF('Média 12h-13h'!S56&lt;'Média Mensal'!$U$2,1,0)+IF('Média 13h-14h'!S56&lt;'Média Mensal'!$U$2,1,0)+IF('Média 14h-15h'!S56&lt;'Média Mensal'!$U$2,1,0)+IF('Média 15h-16h'!S56&lt;'Média Mensal'!$U$2,1,0)+IF('Média 16h-17h'!S56&lt;'Média Mensal'!$U$2,1,0)+IF('Média 17h-18h'!S56&lt;'Média Mensal'!$U$2,1,0)+IF('Média 18h-19h'!S56&lt;'Média Mensal'!$U$2,1,0)+IF('Média 19h-20h'!S56&lt;'Média Mensal'!$U$2,1,0)+IF('Média 20h-21h'!S56&lt;'Média Mensal'!$U$2,1,0)+IF('Média 21h-22h'!S56&lt;'Média Mensal'!$U$2,1,0)+IF('Média 22h-23h'!S56&lt;'Média Mensal'!$U$2,1,0)+IF('Média 23h-0h'!S56&lt;'Média Mensal'!$U$2,1,0)</f>
        <v>2</v>
      </c>
    </row>
    <row r="57" spans="2:22" x14ac:dyDescent="0.25">
      <c r="B57" s="18" t="s">
        <v>49</v>
      </c>
      <c r="C57" s="18" t="s">
        <v>50</v>
      </c>
      <c r="D57" s="21">
        <v>562.21</v>
      </c>
      <c r="E57" s="2">
        <v>37666.835176592052</v>
      </c>
      <c r="F57" s="2">
        <v>40487.736986342126</v>
      </c>
      <c r="G57" s="9">
        <f t="shared" si="3"/>
        <v>78154.572162934172</v>
      </c>
      <c r="H57" s="2">
        <v>0</v>
      </c>
      <c r="I57" s="2">
        <v>0</v>
      </c>
      <c r="J57" s="9">
        <f t="shared" si="15"/>
        <v>0</v>
      </c>
      <c r="K57" s="2">
        <v>1925</v>
      </c>
      <c r="L57" s="2">
        <v>1982</v>
      </c>
      <c r="M57" s="9">
        <f t="shared" si="16"/>
        <v>3907</v>
      </c>
      <c r="N57" s="32">
        <f t="shared" si="12"/>
        <v>7.8899948002915901E-2</v>
      </c>
      <c r="O57" s="32">
        <f t="shared" si="0"/>
        <v>8.2369830462757823E-2</v>
      </c>
      <c r="P57" s="33">
        <f t="shared" si="13"/>
        <v>8.0660200635474549E-2</v>
      </c>
      <c r="Q57" s="41"/>
      <c r="R57" s="37">
        <f t="shared" si="14"/>
        <v>19.567187104723143</v>
      </c>
      <c r="S57" s="37">
        <f t="shared" si="1"/>
        <v>20.427717954763938</v>
      </c>
      <c r="T57" s="37">
        <f t="shared" si="2"/>
        <v>20.003729757597689</v>
      </c>
      <c r="U57" t="e">
        <f>+IF('Média 24h-6h'!R57&lt;'Média Mensal'!$U$2,1,0)+IF('Média 6h-7h'!R57&lt;'Média Mensal'!$U$2,1,0)+IF('Média 7h-8h'!R57&lt;'Média Mensal'!$U$2,1,0)+IF('Média 8h-9h'!R57&lt;'Média Mensal'!$U$2,1,0)+IF('Média 9h-10h'!R57&lt;'Média Mensal'!$U$2,1,0)+IF('Média 10h-11h'!R57&lt;'Média Mensal'!$U$2,1,0)+IF('Média 11h-12h'!R57&lt;'Média Mensal'!$U$2,1,0)+IF('Média 12h-13h'!R57&lt;'Média Mensal'!$U$2,1,0)+IF('Média 13h-14h'!R57&lt;'Média Mensal'!$U$2,1,0)+IF('Média 14h-15h'!R57&lt;'Média Mensal'!$U$2,1,0)+IF('Média 15h-16h'!R57&lt;'Média Mensal'!$U$2,1,0)+IF('Média 16h-17h'!R57&lt;'Média Mensal'!$U$2,1,0)+IF('Média 17h-18h'!R57&lt;'Média Mensal'!$U$2,1,0)+IF('Média 18h-19h'!R57&lt;'Média Mensal'!$U$2,1,0)+IF('Média 19h-20h'!R57&lt;'Média Mensal'!$U$2,1,0)+IF('Média 20h-21h'!R57&lt;'Média Mensal'!$U$2,1,0)+IF('Média 21h-22h'!R57&lt;'Média Mensal'!$U$2,1,0)+IF('Média 22h-23h'!R57&lt;'Média Mensal'!$U$2,1,0)+IF('Média 23h-0h'!R57&lt;'Média Mensal'!$U$2,1,0)</f>
        <v>#DIV/0!</v>
      </c>
      <c r="V57">
        <f>+IF('Média 24h-6h'!S57&lt;'Média Mensal'!$U$2,1,0)+IF('Média 6h-7h'!S57&lt;'Média Mensal'!$U$2,1,0)+IF('Média 7h-8h'!S57&lt;'Média Mensal'!$U$2,1,0)+IF('Média 8h-9h'!S57&lt;'Média Mensal'!$U$2,1,0)+IF('Média 9h-10h'!S57&lt;'Média Mensal'!$U$2,1,0)+IF('Média 10h-11h'!S57&lt;'Média Mensal'!$U$2,1,0)+IF('Média 11h-12h'!S57&lt;'Média Mensal'!$U$2,1,0)+IF('Média 12h-13h'!S57&lt;'Média Mensal'!$U$2,1,0)+IF('Média 13h-14h'!S57&lt;'Média Mensal'!$U$2,1,0)+IF('Média 14h-15h'!S57&lt;'Média Mensal'!$U$2,1,0)+IF('Média 15h-16h'!S57&lt;'Média Mensal'!$U$2,1,0)+IF('Média 16h-17h'!S57&lt;'Média Mensal'!$U$2,1,0)+IF('Média 17h-18h'!S57&lt;'Média Mensal'!$U$2,1,0)+IF('Média 18h-19h'!S57&lt;'Média Mensal'!$U$2,1,0)+IF('Média 19h-20h'!S57&lt;'Média Mensal'!$U$2,1,0)+IF('Média 20h-21h'!S57&lt;'Média Mensal'!$U$2,1,0)+IF('Média 21h-22h'!S57&lt;'Média Mensal'!$U$2,1,0)+IF('Média 22h-23h'!S57&lt;'Média Mensal'!$U$2,1,0)+IF('Média 23h-0h'!S57&lt;'Média Mensal'!$U$2,1,0)</f>
        <v>3</v>
      </c>
    </row>
    <row r="58" spans="2:22" x14ac:dyDescent="0.25">
      <c r="B58" s="19" t="s">
        <v>50</v>
      </c>
      <c r="C58" s="19" t="s">
        <v>51</v>
      </c>
      <c r="D58" s="22">
        <v>624.94000000000005</v>
      </c>
      <c r="E58" s="5">
        <v>35730.927080513793</v>
      </c>
      <c r="F58" s="5">
        <v>38539.999999999971</v>
      </c>
      <c r="G58" s="11">
        <f t="shared" si="3"/>
        <v>74270.927080513764</v>
      </c>
      <c r="H58" s="2">
        <v>0</v>
      </c>
      <c r="I58" s="2">
        <v>0</v>
      </c>
      <c r="J58" s="9">
        <f t="shared" si="15"/>
        <v>0</v>
      </c>
      <c r="K58" s="2">
        <v>1923</v>
      </c>
      <c r="L58" s="2">
        <v>1983</v>
      </c>
      <c r="M58" s="9">
        <f t="shared" si="16"/>
        <v>3906</v>
      </c>
      <c r="N58" s="34">
        <f t="shared" si="12"/>
        <v>7.492268272128938E-2</v>
      </c>
      <c r="O58" s="34">
        <f t="shared" si="0"/>
        <v>7.8367738682022944E-2</v>
      </c>
      <c r="P58" s="35">
        <f t="shared" si="13"/>
        <v>7.6671670424856883E-2</v>
      </c>
      <c r="Q58" s="41"/>
      <c r="R58" s="37">
        <f t="shared" si="14"/>
        <v>18.580825314879768</v>
      </c>
      <c r="S58" s="37">
        <f t="shared" si="1"/>
        <v>19.435199193141688</v>
      </c>
      <c r="T58" s="37">
        <f t="shared" si="2"/>
        <v>19.014574265364505</v>
      </c>
      <c r="U58" t="e">
        <f>+IF('Média 24h-6h'!R58&lt;'Média Mensal'!$U$2,1,0)+IF('Média 6h-7h'!R58&lt;'Média Mensal'!$U$2,1,0)+IF('Média 7h-8h'!R58&lt;'Média Mensal'!$U$2,1,0)+IF('Média 8h-9h'!R58&lt;'Média Mensal'!$U$2,1,0)+IF('Média 9h-10h'!R58&lt;'Média Mensal'!$U$2,1,0)+IF('Média 10h-11h'!R58&lt;'Média Mensal'!$U$2,1,0)+IF('Média 11h-12h'!R58&lt;'Média Mensal'!$U$2,1,0)+IF('Média 12h-13h'!R58&lt;'Média Mensal'!$U$2,1,0)+IF('Média 13h-14h'!R58&lt;'Média Mensal'!$U$2,1,0)+IF('Média 14h-15h'!R58&lt;'Média Mensal'!$U$2,1,0)+IF('Média 15h-16h'!R58&lt;'Média Mensal'!$U$2,1,0)+IF('Média 16h-17h'!R58&lt;'Média Mensal'!$U$2,1,0)+IF('Média 17h-18h'!R58&lt;'Média Mensal'!$U$2,1,0)+IF('Média 18h-19h'!R58&lt;'Média Mensal'!$U$2,1,0)+IF('Média 19h-20h'!R58&lt;'Média Mensal'!$U$2,1,0)+IF('Média 20h-21h'!R58&lt;'Média Mensal'!$U$2,1,0)+IF('Média 21h-22h'!R58&lt;'Média Mensal'!$U$2,1,0)+IF('Média 22h-23h'!R58&lt;'Média Mensal'!$U$2,1,0)+IF('Média 23h-0h'!R58&lt;'Média Mensal'!$U$2,1,0)</f>
        <v>#DIV/0!</v>
      </c>
      <c r="V58">
        <f>+IF('Média 24h-6h'!S58&lt;'Média Mensal'!$U$2,1,0)+IF('Média 6h-7h'!S58&lt;'Média Mensal'!$U$2,1,0)+IF('Média 7h-8h'!S58&lt;'Média Mensal'!$U$2,1,0)+IF('Média 8h-9h'!S58&lt;'Média Mensal'!$U$2,1,0)+IF('Média 9h-10h'!S58&lt;'Média Mensal'!$U$2,1,0)+IF('Média 10h-11h'!S58&lt;'Média Mensal'!$U$2,1,0)+IF('Média 11h-12h'!S58&lt;'Média Mensal'!$U$2,1,0)+IF('Média 12h-13h'!S58&lt;'Média Mensal'!$U$2,1,0)+IF('Média 13h-14h'!S58&lt;'Média Mensal'!$U$2,1,0)+IF('Média 14h-15h'!S58&lt;'Média Mensal'!$U$2,1,0)+IF('Média 15h-16h'!S58&lt;'Média Mensal'!$U$2,1,0)+IF('Média 16h-17h'!S58&lt;'Média Mensal'!$U$2,1,0)+IF('Média 17h-18h'!S58&lt;'Média Mensal'!$U$2,1,0)+IF('Média 18h-19h'!S58&lt;'Média Mensal'!$U$2,1,0)+IF('Média 19h-20h'!S58&lt;'Média Mensal'!$U$2,1,0)+IF('Média 20h-21h'!S58&lt;'Média Mensal'!$U$2,1,0)+IF('Média 21h-22h'!S58&lt;'Média Mensal'!$U$2,1,0)+IF('Média 22h-23h'!S58&lt;'Média Mensal'!$U$2,1,0)+IF('Média 23h-0h'!S58&lt;'Média Mensal'!$U$2,1,0)</f>
        <v>3</v>
      </c>
    </row>
    <row r="59" spans="2:22" x14ac:dyDescent="0.25">
      <c r="B59" s="17" t="s">
        <v>52</v>
      </c>
      <c r="C59" s="17" t="s">
        <v>53</v>
      </c>
      <c r="D59" s="21">
        <v>685.98</v>
      </c>
      <c r="E59" s="12">
        <v>130873.0495238646</v>
      </c>
      <c r="F59" s="13">
        <v>131158.6395662979</v>
      </c>
      <c r="G59" s="14">
        <f t="shared" si="3"/>
        <v>262031.68909016252</v>
      </c>
      <c r="H59" s="12">
        <v>882</v>
      </c>
      <c r="I59" s="44">
        <v>914</v>
      </c>
      <c r="J59" s="14">
        <f t="shared" si="4"/>
        <v>1796</v>
      </c>
      <c r="K59" s="12">
        <v>1435</v>
      </c>
      <c r="L59" s="44">
        <v>1367</v>
      </c>
      <c r="M59" s="14">
        <f t="shared" si="5"/>
        <v>2802</v>
      </c>
      <c r="N59" s="30">
        <f t="shared" si="12"/>
        <v>0.23952226519397171</v>
      </c>
      <c r="O59" s="30">
        <f t="shared" si="0"/>
        <v>0.24449824689862409</v>
      </c>
      <c r="P59" s="31">
        <f t="shared" si="13"/>
        <v>0.24198738963215211</v>
      </c>
      <c r="Q59" s="41"/>
      <c r="R59" s="37">
        <f t="shared" si="14"/>
        <v>56.483836652509538</v>
      </c>
      <c r="S59" s="37">
        <f t="shared" si="1"/>
        <v>57.500499590661072</v>
      </c>
      <c r="T59" s="37">
        <f t="shared" si="2"/>
        <v>56.98818814488093</v>
      </c>
      <c r="U59">
        <f>+IF('Média 24h-6h'!R59&lt;'Média Mensal'!$U$2,1,0)+IF('Média 6h-7h'!R59&lt;'Média Mensal'!$U$2,1,0)+IF('Média 7h-8h'!R59&lt;'Média Mensal'!$U$2,1,0)+IF('Média 8h-9h'!R59&lt;'Média Mensal'!$U$2,1,0)+IF('Média 9h-10h'!R59&lt;'Média Mensal'!$U$2,1,0)+IF('Média 10h-11h'!R59&lt;'Média Mensal'!$U$2,1,0)+IF('Média 11h-12h'!R59&lt;'Média Mensal'!$U$2,1,0)+IF('Média 12h-13h'!R59&lt;'Média Mensal'!$U$2,1,0)+IF('Média 13h-14h'!R59&lt;'Média Mensal'!$U$2,1,0)+IF('Média 14h-15h'!R59&lt;'Média Mensal'!$U$2,1,0)+IF('Média 15h-16h'!R59&lt;'Média Mensal'!$U$2,1,0)+IF('Média 16h-17h'!R59&lt;'Média Mensal'!$U$2,1,0)+IF('Média 17h-18h'!R59&lt;'Média Mensal'!$U$2,1,0)+IF('Média 18h-19h'!R59&lt;'Média Mensal'!$U$2,1,0)+IF('Média 19h-20h'!R59&lt;'Média Mensal'!$U$2,1,0)+IF('Média 20h-21h'!R59&lt;'Média Mensal'!$U$2,1,0)+IF('Média 21h-22h'!R59&lt;'Média Mensal'!$U$2,1,0)+IF('Média 22h-23h'!R59&lt;'Média Mensal'!$U$2,1,0)+IF('Média 23h-0h'!R59&lt;'Média Mensal'!$U$2,1,0)</f>
        <v>0</v>
      </c>
      <c r="V59">
        <f>+IF('Média 24h-6h'!S59&lt;'Média Mensal'!$U$2,1,0)+IF('Média 6h-7h'!S59&lt;'Média Mensal'!$U$2,1,0)+IF('Média 7h-8h'!S59&lt;'Média Mensal'!$U$2,1,0)+IF('Média 8h-9h'!S59&lt;'Média Mensal'!$U$2,1,0)+IF('Média 9h-10h'!S59&lt;'Média Mensal'!$U$2,1,0)+IF('Média 10h-11h'!S59&lt;'Média Mensal'!$U$2,1,0)+IF('Média 11h-12h'!S59&lt;'Média Mensal'!$U$2,1,0)+IF('Média 12h-13h'!S59&lt;'Média Mensal'!$U$2,1,0)+IF('Média 13h-14h'!S59&lt;'Média Mensal'!$U$2,1,0)+IF('Média 14h-15h'!S59&lt;'Média Mensal'!$U$2,1,0)+IF('Média 15h-16h'!S59&lt;'Média Mensal'!$U$2,1,0)+IF('Média 16h-17h'!S59&lt;'Média Mensal'!$U$2,1,0)+IF('Média 17h-18h'!S59&lt;'Média Mensal'!$U$2,1,0)+IF('Média 18h-19h'!S59&lt;'Média Mensal'!$U$2,1,0)+IF('Média 19h-20h'!S59&lt;'Média Mensal'!$U$2,1,0)+IF('Média 20h-21h'!S59&lt;'Média Mensal'!$U$2,1,0)+IF('Média 21h-22h'!S59&lt;'Média Mensal'!$U$2,1,0)+IF('Média 22h-23h'!S59&lt;'Média Mensal'!$U$2,1,0)+IF('Média 23h-0h'!S59&lt;'Média Mensal'!$U$2,1,0)</f>
        <v>0</v>
      </c>
    </row>
    <row r="60" spans="2:22" x14ac:dyDescent="0.25">
      <c r="B60" s="18" t="s">
        <v>53</v>
      </c>
      <c r="C60" s="18" t="s">
        <v>54</v>
      </c>
      <c r="D60" s="21">
        <v>913.51</v>
      </c>
      <c r="E60" s="8">
        <v>127352.63477179127</v>
      </c>
      <c r="F60" s="2">
        <v>130922.0350140433</v>
      </c>
      <c r="G60" s="9">
        <f t="shared" si="3"/>
        <v>258274.66978583456</v>
      </c>
      <c r="H60" s="8">
        <v>882</v>
      </c>
      <c r="I60" s="45">
        <v>914</v>
      </c>
      <c r="J60" s="9">
        <f t="shared" ref="J60:J69" si="23">+H60+I60</f>
        <v>1796</v>
      </c>
      <c r="K60" s="8">
        <v>1436</v>
      </c>
      <c r="L60" s="45">
        <v>1368</v>
      </c>
      <c r="M60" s="9">
        <f t="shared" si="5"/>
        <v>2804</v>
      </c>
      <c r="N60" s="32">
        <f t="shared" si="12"/>
        <v>0.23297350133870787</v>
      </c>
      <c r="O60" s="32">
        <f t="shared" si="0"/>
        <v>0.2439444053417317</v>
      </c>
      <c r="P60" s="33">
        <f t="shared" si="13"/>
        <v>0.23840856119830242</v>
      </c>
      <c r="Q60" s="41"/>
      <c r="R60" s="37">
        <f t="shared" si="14"/>
        <v>54.940739763499252</v>
      </c>
      <c r="S60" s="37">
        <f t="shared" si="1"/>
        <v>57.371619199843693</v>
      </c>
      <c r="T60" s="37">
        <f t="shared" si="2"/>
        <v>56.146667344746646</v>
      </c>
      <c r="U60">
        <f>+IF('Média 24h-6h'!R60&lt;'Média Mensal'!$U$2,1,0)+IF('Média 6h-7h'!R60&lt;'Média Mensal'!$U$2,1,0)+IF('Média 7h-8h'!R60&lt;'Média Mensal'!$U$2,1,0)+IF('Média 8h-9h'!R60&lt;'Média Mensal'!$U$2,1,0)+IF('Média 9h-10h'!R60&lt;'Média Mensal'!$U$2,1,0)+IF('Média 10h-11h'!R60&lt;'Média Mensal'!$U$2,1,0)+IF('Média 11h-12h'!R60&lt;'Média Mensal'!$U$2,1,0)+IF('Média 12h-13h'!R60&lt;'Média Mensal'!$U$2,1,0)+IF('Média 13h-14h'!R60&lt;'Média Mensal'!$U$2,1,0)+IF('Média 14h-15h'!R60&lt;'Média Mensal'!$U$2,1,0)+IF('Média 15h-16h'!R60&lt;'Média Mensal'!$U$2,1,0)+IF('Média 16h-17h'!R60&lt;'Média Mensal'!$U$2,1,0)+IF('Média 17h-18h'!R60&lt;'Média Mensal'!$U$2,1,0)+IF('Média 18h-19h'!R60&lt;'Média Mensal'!$U$2,1,0)+IF('Média 19h-20h'!R60&lt;'Média Mensal'!$U$2,1,0)+IF('Média 20h-21h'!R60&lt;'Média Mensal'!$U$2,1,0)+IF('Média 21h-22h'!R60&lt;'Média Mensal'!$U$2,1,0)+IF('Média 22h-23h'!R60&lt;'Média Mensal'!$U$2,1,0)+IF('Média 23h-0h'!R60&lt;'Média Mensal'!$U$2,1,0)</f>
        <v>0</v>
      </c>
      <c r="V60">
        <f>+IF('Média 24h-6h'!S60&lt;'Média Mensal'!$U$2,1,0)+IF('Média 6h-7h'!S60&lt;'Média Mensal'!$U$2,1,0)+IF('Média 7h-8h'!S60&lt;'Média Mensal'!$U$2,1,0)+IF('Média 8h-9h'!S60&lt;'Média Mensal'!$U$2,1,0)+IF('Média 9h-10h'!S60&lt;'Média Mensal'!$U$2,1,0)+IF('Média 10h-11h'!S60&lt;'Média Mensal'!$U$2,1,0)+IF('Média 11h-12h'!S60&lt;'Média Mensal'!$U$2,1,0)+IF('Média 12h-13h'!S60&lt;'Média Mensal'!$U$2,1,0)+IF('Média 13h-14h'!S60&lt;'Média Mensal'!$U$2,1,0)+IF('Média 14h-15h'!S60&lt;'Média Mensal'!$U$2,1,0)+IF('Média 15h-16h'!S60&lt;'Média Mensal'!$U$2,1,0)+IF('Média 16h-17h'!S60&lt;'Média Mensal'!$U$2,1,0)+IF('Média 17h-18h'!S60&lt;'Média Mensal'!$U$2,1,0)+IF('Média 18h-19h'!S60&lt;'Média Mensal'!$U$2,1,0)+IF('Média 19h-20h'!S60&lt;'Média Mensal'!$U$2,1,0)+IF('Média 20h-21h'!S60&lt;'Média Mensal'!$U$2,1,0)+IF('Média 21h-22h'!S60&lt;'Média Mensal'!$U$2,1,0)+IF('Média 22h-23h'!S60&lt;'Média Mensal'!$U$2,1,0)+IF('Média 23h-0h'!S60&lt;'Média Mensal'!$U$2,1,0)</f>
        <v>0</v>
      </c>
    </row>
    <row r="61" spans="2:22" x14ac:dyDescent="0.25">
      <c r="B61" s="18" t="s">
        <v>54</v>
      </c>
      <c r="C61" s="18" t="s">
        <v>55</v>
      </c>
      <c r="D61" s="21">
        <v>916.73</v>
      </c>
      <c r="E61" s="8">
        <v>122063.12678454051</v>
      </c>
      <c r="F61" s="2">
        <v>125817.4182158433</v>
      </c>
      <c r="G61" s="9">
        <f t="shared" si="3"/>
        <v>247880.54500038381</v>
      </c>
      <c r="H61" s="8">
        <v>882</v>
      </c>
      <c r="I61" s="45">
        <v>914</v>
      </c>
      <c r="J61" s="9">
        <f t="shared" si="23"/>
        <v>1796</v>
      </c>
      <c r="K61" s="8">
        <v>1438</v>
      </c>
      <c r="L61" s="45">
        <v>1368</v>
      </c>
      <c r="M61" s="9">
        <f t="shared" si="5"/>
        <v>2806</v>
      </c>
      <c r="N61" s="32">
        <f t="shared" si="12"/>
        <v>0.22309467259427365</v>
      </c>
      <c r="O61" s="32">
        <f t="shared" si="0"/>
        <v>0.23443307511225012</v>
      </c>
      <c r="P61" s="33">
        <f t="shared" si="13"/>
        <v>0.22870922308454492</v>
      </c>
      <c r="Q61" s="41"/>
      <c r="R61" s="37">
        <f t="shared" si="14"/>
        <v>52.613416717474358</v>
      </c>
      <c r="S61" s="37">
        <f t="shared" si="1"/>
        <v>55.134714380299428</v>
      </c>
      <c r="T61" s="37">
        <f t="shared" si="2"/>
        <v>53.863656019205521</v>
      </c>
      <c r="U61">
        <f>+IF('Média 24h-6h'!R61&lt;'Média Mensal'!$U$2,1,0)+IF('Média 6h-7h'!R61&lt;'Média Mensal'!$U$2,1,0)+IF('Média 7h-8h'!R61&lt;'Média Mensal'!$U$2,1,0)+IF('Média 8h-9h'!R61&lt;'Média Mensal'!$U$2,1,0)+IF('Média 9h-10h'!R61&lt;'Média Mensal'!$U$2,1,0)+IF('Média 10h-11h'!R61&lt;'Média Mensal'!$U$2,1,0)+IF('Média 11h-12h'!R61&lt;'Média Mensal'!$U$2,1,0)+IF('Média 12h-13h'!R61&lt;'Média Mensal'!$U$2,1,0)+IF('Média 13h-14h'!R61&lt;'Média Mensal'!$U$2,1,0)+IF('Média 14h-15h'!R61&lt;'Média Mensal'!$U$2,1,0)+IF('Média 15h-16h'!R61&lt;'Média Mensal'!$U$2,1,0)+IF('Média 16h-17h'!R61&lt;'Média Mensal'!$U$2,1,0)+IF('Média 17h-18h'!R61&lt;'Média Mensal'!$U$2,1,0)+IF('Média 18h-19h'!R61&lt;'Média Mensal'!$U$2,1,0)+IF('Média 19h-20h'!R61&lt;'Média Mensal'!$U$2,1,0)+IF('Média 20h-21h'!R61&lt;'Média Mensal'!$U$2,1,0)+IF('Média 21h-22h'!R61&lt;'Média Mensal'!$U$2,1,0)+IF('Média 22h-23h'!R61&lt;'Média Mensal'!$U$2,1,0)+IF('Média 23h-0h'!R61&lt;'Média Mensal'!$U$2,1,0)</f>
        <v>0</v>
      </c>
      <c r="V61">
        <f>+IF('Média 24h-6h'!S61&lt;'Média Mensal'!$U$2,1,0)+IF('Média 6h-7h'!S61&lt;'Média Mensal'!$U$2,1,0)+IF('Média 7h-8h'!S61&lt;'Média Mensal'!$U$2,1,0)+IF('Média 8h-9h'!S61&lt;'Média Mensal'!$U$2,1,0)+IF('Média 9h-10h'!S61&lt;'Média Mensal'!$U$2,1,0)+IF('Média 10h-11h'!S61&lt;'Média Mensal'!$U$2,1,0)+IF('Média 11h-12h'!S61&lt;'Média Mensal'!$U$2,1,0)+IF('Média 12h-13h'!S61&lt;'Média Mensal'!$U$2,1,0)+IF('Média 13h-14h'!S61&lt;'Média Mensal'!$U$2,1,0)+IF('Média 14h-15h'!S61&lt;'Média Mensal'!$U$2,1,0)+IF('Média 15h-16h'!S61&lt;'Média Mensal'!$U$2,1,0)+IF('Média 16h-17h'!S61&lt;'Média Mensal'!$U$2,1,0)+IF('Média 17h-18h'!S61&lt;'Média Mensal'!$U$2,1,0)+IF('Média 18h-19h'!S61&lt;'Média Mensal'!$U$2,1,0)+IF('Média 19h-20h'!S61&lt;'Média Mensal'!$U$2,1,0)+IF('Média 20h-21h'!S61&lt;'Média Mensal'!$U$2,1,0)+IF('Média 21h-22h'!S61&lt;'Média Mensal'!$U$2,1,0)+IF('Média 22h-23h'!S61&lt;'Média Mensal'!$U$2,1,0)+IF('Média 23h-0h'!S61&lt;'Média Mensal'!$U$2,1,0)</f>
        <v>0</v>
      </c>
    </row>
    <row r="62" spans="2:22" x14ac:dyDescent="0.25">
      <c r="B62" s="18" t="s">
        <v>55</v>
      </c>
      <c r="C62" s="18" t="s">
        <v>56</v>
      </c>
      <c r="D62" s="21">
        <v>1258.1300000000001</v>
      </c>
      <c r="E62" s="8">
        <v>118478.52180466606</v>
      </c>
      <c r="F62" s="2">
        <v>122074.86857775175</v>
      </c>
      <c r="G62" s="9">
        <f t="shared" si="3"/>
        <v>240553.39038241783</v>
      </c>
      <c r="H62" s="8">
        <v>882</v>
      </c>
      <c r="I62" s="45">
        <v>914</v>
      </c>
      <c r="J62" s="9">
        <f t="shared" si="23"/>
        <v>1796</v>
      </c>
      <c r="K62" s="8">
        <v>1438</v>
      </c>
      <c r="L62" s="45">
        <v>1368</v>
      </c>
      <c r="M62" s="9">
        <f t="shared" si="5"/>
        <v>2806</v>
      </c>
      <c r="N62" s="32">
        <f t="shared" si="12"/>
        <v>0.21654309313345504</v>
      </c>
      <c r="O62" s="32">
        <f t="shared" si="0"/>
        <v>0.22745965733862458</v>
      </c>
      <c r="P62" s="33">
        <f t="shared" si="13"/>
        <v>0.22194875771566031</v>
      </c>
      <c r="Q62" s="41"/>
      <c r="R62" s="37">
        <f t="shared" si="14"/>
        <v>51.068328364080195</v>
      </c>
      <c r="S62" s="37">
        <f t="shared" si="1"/>
        <v>53.494683864045463</v>
      </c>
      <c r="T62" s="37">
        <f t="shared" si="2"/>
        <v>52.271488566366322</v>
      </c>
      <c r="U62">
        <f>+IF('Média 24h-6h'!R62&lt;'Média Mensal'!$U$2,1,0)+IF('Média 6h-7h'!R62&lt;'Média Mensal'!$U$2,1,0)+IF('Média 7h-8h'!R62&lt;'Média Mensal'!$U$2,1,0)+IF('Média 8h-9h'!R62&lt;'Média Mensal'!$U$2,1,0)+IF('Média 9h-10h'!R62&lt;'Média Mensal'!$U$2,1,0)+IF('Média 10h-11h'!R62&lt;'Média Mensal'!$U$2,1,0)+IF('Média 11h-12h'!R62&lt;'Média Mensal'!$U$2,1,0)+IF('Média 12h-13h'!R62&lt;'Média Mensal'!$U$2,1,0)+IF('Média 13h-14h'!R62&lt;'Média Mensal'!$U$2,1,0)+IF('Média 14h-15h'!R62&lt;'Média Mensal'!$U$2,1,0)+IF('Média 15h-16h'!R62&lt;'Média Mensal'!$U$2,1,0)+IF('Média 16h-17h'!R62&lt;'Média Mensal'!$U$2,1,0)+IF('Média 17h-18h'!R62&lt;'Média Mensal'!$U$2,1,0)+IF('Média 18h-19h'!R62&lt;'Média Mensal'!$U$2,1,0)+IF('Média 19h-20h'!R62&lt;'Média Mensal'!$U$2,1,0)+IF('Média 20h-21h'!R62&lt;'Média Mensal'!$U$2,1,0)+IF('Média 21h-22h'!R62&lt;'Média Mensal'!$U$2,1,0)+IF('Média 22h-23h'!R62&lt;'Média Mensal'!$U$2,1,0)+IF('Média 23h-0h'!R62&lt;'Média Mensal'!$U$2,1,0)</f>
        <v>0</v>
      </c>
      <c r="V62">
        <f>+IF('Média 24h-6h'!S62&lt;'Média Mensal'!$U$2,1,0)+IF('Média 6h-7h'!S62&lt;'Média Mensal'!$U$2,1,0)+IF('Média 7h-8h'!S62&lt;'Média Mensal'!$U$2,1,0)+IF('Média 8h-9h'!S62&lt;'Média Mensal'!$U$2,1,0)+IF('Média 9h-10h'!S62&lt;'Média Mensal'!$U$2,1,0)+IF('Média 10h-11h'!S62&lt;'Média Mensal'!$U$2,1,0)+IF('Média 11h-12h'!S62&lt;'Média Mensal'!$U$2,1,0)+IF('Média 12h-13h'!S62&lt;'Média Mensal'!$U$2,1,0)+IF('Média 13h-14h'!S62&lt;'Média Mensal'!$U$2,1,0)+IF('Média 14h-15h'!S62&lt;'Média Mensal'!$U$2,1,0)+IF('Média 15h-16h'!S62&lt;'Média Mensal'!$U$2,1,0)+IF('Média 16h-17h'!S62&lt;'Média Mensal'!$U$2,1,0)+IF('Média 17h-18h'!S62&lt;'Média Mensal'!$U$2,1,0)+IF('Média 18h-19h'!S62&lt;'Média Mensal'!$U$2,1,0)+IF('Média 19h-20h'!S62&lt;'Média Mensal'!$U$2,1,0)+IF('Média 20h-21h'!S62&lt;'Média Mensal'!$U$2,1,0)+IF('Média 21h-22h'!S62&lt;'Média Mensal'!$U$2,1,0)+IF('Média 22h-23h'!S62&lt;'Média Mensal'!$U$2,1,0)+IF('Média 23h-0h'!S62&lt;'Média Mensal'!$U$2,1,0)</f>
        <v>0</v>
      </c>
    </row>
    <row r="63" spans="2:22" x14ac:dyDescent="0.25">
      <c r="B63" s="18" t="s">
        <v>56</v>
      </c>
      <c r="C63" s="18" t="s">
        <v>57</v>
      </c>
      <c r="D63" s="21">
        <v>651.69000000000005</v>
      </c>
      <c r="E63" s="8">
        <v>115317.64522879331</v>
      </c>
      <c r="F63" s="2">
        <v>117420.73108241294</v>
      </c>
      <c r="G63" s="9">
        <f t="shared" si="3"/>
        <v>232738.37631120626</v>
      </c>
      <c r="H63" s="8">
        <v>882</v>
      </c>
      <c r="I63" s="45">
        <v>914</v>
      </c>
      <c r="J63" s="9">
        <f t="shared" si="23"/>
        <v>1796</v>
      </c>
      <c r="K63" s="8">
        <v>1439</v>
      </c>
      <c r="L63" s="45">
        <v>1368</v>
      </c>
      <c r="M63" s="9">
        <f t="shared" si="5"/>
        <v>2807</v>
      </c>
      <c r="N63" s="32">
        <f t="shared" si="12"/>
        <v>0.21067047123919097</v>
      </c>
      <c r="O63" s="32">
        <f t="shared" si="0"/>
        <v>0.21878769617061111</v>
      </c>
      <c r="P63" s="33">
        <f t="shared" si="13"/>
        <v>0.21468903939148531</v>
      </c>
      <c r="Q63" s="41"/>
      <c r="R63" s="37">
        <f t="shared" si="14"/>
        <v>49.684465846097936</v>
      </c>
      <c r="S63" s="37">
        <f t="shared" si="1"/>
        <v>51.455184523406196</v>
      </c>
      <c r="T63" s="37">
        <f t="shared" si="2"/>
        <v>50.562323769542964</v>
      </c>
      <c r="U63">
        <f>+IF('Média 24h-6h'!R63&lt;'Média Mensal'!$U$2,1,0)+IF('Média 6h-7h'!R63&lt;'Média Mensal'!$U$2,1,0)+IF('Média 7h-8h'!R63&lt;'Média Mensal'!$U$2,1,0)+IF('Média 8h-9h'!R63&lt;'Média Mensal'!$U$2,1,0)+IF('Média 9h-10h'!R63&lt;'Média Mensal'!$U$2,1,0)+IF('Média 10h-11h'!R63&lt;'Média Mensal'!$U$2,1,0)+IF('Média 11h-12h'!R63&lt;'Média Mensal'!$U$2,1,0)+IF('Média 12h-13h'!R63&lt;'Média Mensal'!$U$2,1,0)+IF('Média 13h-14h'!R63&lt;'Média Mensal'!$U$2,1,0)+IF('Média 14h-15h'!R63&lt;'Média Mensal'!$U$2,1,0)+IF('Média 15h-16h'!R63&lt;'Média Mensal'!$U$2,1,0)+IF('Média 16h-17h'!R63&lt;'Média Mensal'!$U$2,1,0)+IF('Média 17h-18h'!R63&lt;'Média Mensal'!$U$2,1,0)+IF('Média 18h-19h'!R63&lt;'Média Mensal'!$U$2,1,0)+IF('Média 19h-20h'!R63&lt;'Média Mensal'!$U$2,1,0)+IF('Média 20h-21h'!R63&lt;'Média Mensal'!$U$2,1,0)+IF('Média 21h-22h'!R63&lt;'Média Mensal'!$U$2,1,0)+IF('Média 22h-23h'!R63&lt;'Média Mensal'!$U$2,1,0)+IF('Média 23h-0h'!R63&lt;'Média Mensal'!$U$2,1,0)</f>
        <v>0</v>
      </c>
      <c r="V63">
        <f>+IF('Média 24h-6h'!S63&lt;'Média Mensal'!$U$2,1,0)+IF('Média 6h-7h'!S63&lt;'Média Mensal'!$U$2,1,0)+IF('Média 7h-8h'!S63&lt;'Média Mensal'!$U$2,1,0)+IF('Média 8h-9h'!S63&lt;'Média Mensal'!$U$2,1,0)+IF('Média 9h-10h'!S63&lt;'Média Mensal'!$U$2,1,0)+IF('Média 10h-11h'!S63&lt;'Média Mensal'!$U$2,1,0)+IF('Média 11h-12h'!S63&lt;'Média Mensal'!$U$2,1,0)+IF('Média 12h-13h'!S63&lt;'Média Mensal'!$U$2,1,0)+IF('Média 13h-14h'!S63&lt;'Média Mensal'!$U$2,1,0)+IF('Média 14h-15h'!S63&lt;'Média Mensal'!$U$2,1,0)+IF('Média 15h-16h'!S63&lt;'Média Mensal'!$U$2,1,0)+IF('Média 16h-17h'!S63&lt;'Média Mensal'!$U$2,1,0)+IF('Média 17h-18h'!S63&lt;'Média Mensal'!$U$2,1,0)+IF('Média 18h-19h'!S63&lt;'Média Mensal'!$U$2,1,0)+IF('Média 19h-20h'!S63&lt;'Média Mensal'!$U$2,1,0)+IF('Média 20h-21h'!S63&lt;'Média Mensal'!$U$2,1,0)+IF('Média 21h-22h'!S63&lt;'Média Mensal'!$U$2,1,0)+IF('Média 22h-23h'!S63&lt;'Média Mensal'!$U$2,1,0)+IF('Média 23h-0h'!S63&lt;'Média Mensal'!$U$2,1,0)</f>
        <v>0</v>
      </c>
    </row>
    <row r="64" spans="2:22" x14ac:dyDescent="0.25">
      <c r="B64" s="18" t="s">
        <v>57</v>
      </c>
      <c r="C64" s="18" t="s">
        <v>58</v>
      </c>
      <c r="D64" s="21">
        <v>1418.51</v>
      </c>
      <c r="E64" s="8">
        <v>110208.68617927635</v>
      </c>
      <c r="F64" s="2">
        <v>111802.73134592293</v>
      </c>
      <c r="G64" s="9">
        <f t="shared" si="3"/>
        <v>222011.4175251993</v>
      </c>
      <c r="H64" s="8">
        <v>882</v>
      </c>
      <c r="I64" s="45">
        <v>914</v>
      </c>
      <c r="J64" s="9">
        <f t="shared" si="23"/>
        <v>1796</v>
      </c>
      <c r="K64" s="8">
        <v>1439</v>
      </c>
      <c r="L64" s="45">
        <v>1368</v>
      </c>
      <c r="M64" s="9">
        <f t="shared" si="5"/>
        <v>2807</v>
      </c>
      <c r="N64" s="3">
        <f t="shared" si="12"/>
        <v>0.20133706169576815</v>
      </c>
      <c r="O64" s="3">
        <f t="shared" si="0"/>
        <v>0.20831978979578999</v>
      </c>
      <c r="P64" s="4">
        <f t="shared" si="13"/>
        <v>0.20479397819074682</v>
      </c>
      <c r="Q64" s="41"/>
      <c r="R64" s="37">
        <f t="shared" si="14"/>
        <v>47.483277113001442</v>
      </c>
      <c r="S64" s="37">
        <f t="shared" si="1"/>
        <v>48.993309091114341</v>
      </c>
      <c r="T64" s="37">
        <f t="shared" si="2"/>
        <v>48.231896051531457</v>
      </c>
      <c r="U64">
        <f>+IF('Média 24h-6h'!R64&lt;'Média Mensal'!$U$2,1,0)+IF('Média 6h-7h'!R64&lt;'Média Mensal'!$U$2,1,0)+IF('Média 7h-8h'!R64&lt;'Média Mensal'!$U$2,1,0)+IF('Média 8h-9h'!R64&lt;'Média Mensal'!$U$2,1,0)+IF('Média 9h-10h'!R64&lt;'Média Mensal'!$U$2,1,0)+IF('Média 10h-11h'!R64&lt;'Média Mensal'!$U$2,1,0)+IF('Média 11h-12h'!R64&lt;'Média Mensal'!$U$2,1,0)+IF('Média 12h-13h'!R64&lt;'Média Mensal'!$U$2,1,0)+IF('Média 13h-14h'!R64&lt;'Média Mensal'!$U$2,1,0)+IF('Média 14h-15h'!R64&lt;'Média Mensal'!$U$2,1,0)+IF('Média 15h-16h'!R64&lt;'Média Mensal'!$U$2,1,0)+IF('Média 16h-17h'!R64&lt;'Média Mensal'!$U$2,1,0)+IF('Média 17h-18h'!R64&lt;'Média Mensal'!$U$2,1,0)+IF('Média 18h-19h'!R64&lt;'Média Mensal'!$U$2,1,0)+IF('Média 19h-20h'!R64&lt;'Média Mensal'!$U$2,1,0)+IF('Média 20h-21h'!R64&lt;'Média Mensal'!$U$2,1,0)+IF('Média 21h-22h'!R64&lt;'Média Mensal'!$U$2,1,0)+IF('Média 22h-23h'!R64&lt;'Média Mensal'!$U$2,1,0)+IF('Média 23h-0h'!R64&lt;'Média Mensal'!$U$2,1,0)</f>
        <v>0</v>
      </c>
      <c r="V64">
        <f>+IF('Média 24h-6h'!S64&lt;'Média Mensal'!$U$2,1,0)+IF('Média 6h-7h'!S64&lt;'Média Mensal'!$U$2,1,0)+IF('Média 7h-8h'!S64&lt;'Média Mensal'!$U$2,1,0)+IF('Média 8h-9h'!S64&lt;'Média Mensal'!$U$2,1,0)+IF('Média 9h-10h'!S64&lt;'Média Mensal'!$U$2,1,0)+IF('Média 10h-11h'!S64&lt;'Média Mensal'!$U$2,1,0)+IF('Média 11h-12h'!S64&lt;'Média Mensal'!$U$2,1,0)+IF('Média 12h-13h'!S64&lt;'Média Mensal'!$U$2,1,0)+IF('Média 13h-14h'!S64&lt;'Média Mensal'!$U$2,1,0)+IF('Média 14h-15h'!S64&lt;'Média Mensal'!$U$2,1,0)+IF('Média 15h-16h'!S64&lt;'Média Mensal'!$U$2,1,0)+IF('Média 16h-17h'!S64&lt;'Média Mensal'!$U$2,1,0)+IF('Média 17h-18h'!S64&lt;'Média Mensal'!$U$2,1,0)+IF('Média 18h-19h'!S64&lt;'Média Mensal'!$U$2,1,0)+IF('Média 19h-20h'!S64&lt;'Média Mensal'!$U$2,1,0)+IF('Média 20h-21h'!S64&lt;'Média Mensal'!$U$2,1,0)+IF('Média 21h-22h'!S64&lt;'Média Mensal'!$U$2,1,0)+IF('Média 22h-23h'!S64&lt;'Média Mensal'!$U$2,1,0)+IF('Média 23h-0h'!S64&lt;'Média Mensal'!$U$2,1,0)</f>
        <v>0</v>
      </c>
    </row>
    <row r="65" spans="2:22" x14ac:dyDescent="0.25">
      <c r="B65" s="18" t="s">
        <v>58</v>
      </c>
      <c r="C65" s="18" t="s">
        <v>59</v>
      </c>
      <c r="D65" s="21">
        <v>824.81</v>
      </c>
      <c r="E65" s="8">
        <v>97043.849720587255</v>
      </c>
      <c r="F65" s="2">
        <v>96521.086275297479</v>
      </c>
      <c r="G65" s="9">
        <f t="shared" si="3"/>
        <v>193564.93599588473</v>
      </c>
      <c r="H65" s="8">
        <v>882</v>
      </c>
      <c r="I65" s="45">
        <v>914</v>
      </c>
      <c r="J65" s="9">
        <f t="shared" si="23"/>
        <v>1796</v>
      </c>
      <c r="K65" s="8">
        <v>1437</v>
      </c>
      <c r="L65" s="45">
        <v>1368</v>
      </c>
      <c r="M65" s="9">
        <f t="shared" si="5"/>
        <v>2805</v>
      </c>
      <c r="N65" s="3">
        <f t="shared" si="12"/>
        <v>0.17744739273962357</v>
      </c>
      <c r="O65" s="3">
        <f t="shared" si="0"/>
        <v>0.17984580664240207</v>
      </c>
      <c r="P65" s="4">
        <f t="shared" si="13"/>
        <v>0.17863531122494844</v>
      </c>
      <c r="Q65" s="41"/>
      <c r="R65" s="37">
        <f t="shared" si="14"/>
        <v>41.84728319128385</v>
      </c>
      <c r="S65" s="37">
        <f t="shared" si="1"/>
        <v>42.296707394959455</v>
      </c>
      <c r="T65" s="37">
        <f t="shared" si="2"/>
        <v>42.070188219057755</v>
      </c>
      <c r="U65">
        <f>+IF('Média 24h-6h'!R65&lt;'Média Mensal'!$U$2,1,0)+IF('Média 6h-7h'!R65&lt;'Média Mensal'!$U$2,1,0)+IF('Média 7h-8h'!R65&lt;'Média Mensal'!$U$2,1,0)+IF('Média 8h-9h'!R65&lt;'Média Mensal'!$U$2,1,0)+IF('Média 9h-10h'!R65&lt;'Média Mensal'!$U$2,1,0)+IF('Média 10h-11h'!R65&lt;'Média Mensal'!$U$2,1,0)+IF('Média 11h-12h'!R65&lt;'Média Mensal'!$U$2,1,0)+IF('Média 12h-13h'!R65&lt;'Média Mensal'!$U$2,1,0)+IF('Média 13h-14h'!R65&lt;'Média Mensal'!$U$2,1,0)+IF('Média 14h-15h'!R65&lt;'Média Mensal'!$U$2,1,0)+IF('Média 15h-16h'!R65&lt;'Média Mensal'!$U$2,1,0)+IF('Média 16h-17h'!R65&lt;'Média Mensal'!$U$2,1,0)+IF('Média 17h-18h'!R65&lt;'Média Mensal'!$U$2,1,0)+IF('Média 18h-19h'!R65&lt;'Média Mensal'!$U$2,1,0)+IF('Média 19h-20h'!R65&lt;'Média Mensal'!$U$2,1,0)+IF('Média 20h-21h'!R65&lt;'Média Mensal'!$U$2,1,0)+IF('Média 21h-22h'!R65&lt;'Média Mensal'!$U$2,1,0)+IF('Média 22h-23h'!R65&lt;'Média Mensal'!$U$2,1,0)+IF('Média 23h-0h'!R65&lt;'Média Mensal'!$U$2,1,0)</f>
        <v>0</v>
      </c>
      <c r="V65">
        <f>+IF('Média 24h-6h'!S65&lt;'Média Mensal'!$U$2,1,0)+IF('Média 6h-7h'!S65&lt;'Média Mensal'!$U$2,1,0)+IF('Média 7h-8h'!S65&lt;'Média Mensal'!$U$2,1,0)+IF('Média 8h-9h'!S65&lt;'Média Mensal'!$U$2,1,0)+IF('Média 9h-10h'!S65&lt;'Média Mensal'!$U$2,1,0)+IF('Média 10h-11h'!S65&lt;'Média Mensal'!$U$2,1,0)+IF('Média 11h-12h'!S65&lt;'Média Mensal'!$U$2,1,0)+IF('Média 12h-13h'!S65&lt;'Média Mensal'!$U$2,1,0)+IF('Média 13h-14h'!S65&lt;'Média Mensal'!$U$2,1,0)+IF('Média 14h-15h'!S65&lt;'Média Mensal'!$U$2,1,0)+IF('Média 15h-16h'!S65&lt;'Média Mensal'!$U$2,1,0)+IF('Média 16h-17h'!S65&lt;'Média Mensal'!$U$2,1,0)+IF('Média 17h-18h'!S65&lt;'Média Mensal'!$U$2,1,0)+IF('Média 18h-19h'!S65&lt;'Média Mensal'!$U$2,1,0)+IF('Média 19h-20h'!S65&lt;'Média Mensal'!$U$2,1,0)+IF('Média 20h-21h'!S65&lt;'Média Mensal'!$U$2,1,0)+IF('Média 21h-22h'!S65&lt;'Média Mensal'!$U$2,1,0)+IF('Média 22h-23h'!S65&lt;'Média Mensal'!$U$2,1,0)+IF('Média 23h-0h'!S65&lt;'Média Mensal'!$U$2,1,0)</f>
        <v>0</v>
      </c>
    </row>
    <row r="66" spans="2:22" x14ac:dyDescent="0.25">
      <c r="B66" s="18" t="s">
        <v>59</v>
      </c>
      <c r="C66" s="18" t="s">
        <v>60</v>
      </c>
      <c r="D66" s="21">
        <v>1119.4000000000001</v>
      </c>
      <c r="E66" s="8">
        <v>48381.268285528997</v>
      </c>
      <c r="F66" s="2">
        <v>49542.440444798565</v>
      </c>
      <c r="G66" s="9">
        <f t="shared" si="3"/>
        <v>97923.708730327562</v>
      </c>
      <c r="H66" s="8">
        <v>490</v>
      </c>
      <c r="I66" s="45">
        <v>423</v>
      </c>
      <c r="J66" s="9">
        <f t="shared" si="23"/>
        <v>913</v>
      </c>
      <c r="K66" s="8">
        <v>835</v>
      </c>
      <c r="L66" s="45">
        <v>853</v>
      </c>
      <c r="M66" s="9">
        <f t="shared" si="5"/>
        <v>1688</v>
      </c>
      <c r="N66" s="3">
        <f t="shared" si="12"/>
        <v>0.15461225963674102</v>
      </c>
      <c r="O66" s="3">
        <f t="shared" si="0"/>
        <v>0.16355390491231303</v>
      </c>
      <c r="P66" s="4">
        <f t="shared" si="13"/>
        <v>0.1590104261070025</v>
      </c>
      <c r="Q66" s="41"/>
      <c r="R66" s="37">
        <f t="shared" si="14"/>
        <v>36.514164743795469</v>
      </c>
      <c r="S66" s="37">
        <f t="shared" si="1"/>
        <v>38.826363984951854</v>
      </c>
      <c r="T66" s="37">
        <f t="shared" si="2"/>
        <v>37.648484709852966</v>
      </c>
      <c r="U66">
        <f>+IF('Média 24h-6h'!R66&lt;'Média Mensal'!$U$2,1,0)+IF('Média 6h-7h'!R66&lt;'Média Mensal'!$U$2,1,0)+IF('Média 7h-8h'!R66&lt;'Média Mensal'!$U$2,1,0)+IF('Média 8h-9h'!R66&lt;'Média Mensal'!$U$2,1,0)+IF('Média 9h-10h'!R66&lt;'Média Mensal'!$U$2,1,0)+IF('Média 10h-11h'!R66&lt;'Média Mensal'!$U$2,1,0)+IF('Média 11h-12h'!R66&lt;'Média Mensal'!$U$2,1,0)+IF('Média 12h-13h'!R66&lt;'Média Mensal'!$U$2,1,0)+IF('Média 13h-14h'!R66&lt;'Média Mensal'!$U$2,1,0)+IF('Média 14h-15h'!R66&lt;'Média Mensal'!$U$2,1,0)+IF('Média 15h-16h'!R66&lt;'Média Mensal'!$U$2,1,0)+IF('Média 16h-17h'!R66&lt;'Média Mensal'!$U$2,1,0)+IF('Média 17h-18h'!R66&lt;'Média Mensal'!$U$2,1,0)+IF('Média 18h-19h'!R66&lt;'Média Mensal'!$U$2,1,0)+IF('Média 19h-20h'!R66&lt;'Média Mensal'!$U$2,1,0)+IF('Média 20h-21h'!R66&lt;'Média Mensal'!$U$2,1,0)+IF('Média 21h-22h'!R66&lt;'Média Mensal'!$U$2,1,0)+IF('Média 22h-23h'!R66&lt;'Média Mensal'!$U$2,1,0)+IF('Média 23h-0h'!R66&lt;'Média Mensal'!$U$2,1,0)</f>
        <v>1</v>
      </c>
      <c r="V66">
        <f>+IF('Média 24h-6h'!S66&lt;'Média Mensal'!$U$2,1,0)+IF('Média 6h-7h'!S66&lt;'Média Mensal'!$U$2,1,0)+IF('Média 7h-8h'!S66&lt;'Média Mensal'!$U$2,1,0)+IF('Média 8h-9h'!S66&lt;'Média Mensal'!$U$2,1,0)+IF('Média 9h-10h'!S66&lt;'Média Mensal'!$U$2,1,0)+IF('Média 10h-11h'!S66&lt;'Média Mensal'!$U$2,1,0)+IF('Média 11h-12h'!S66&lt;'Média Mensal'!$U$2,1,0)+IF('Média 12h-13h'!S66&lt;'Média Mensal'!$U$2,1,0)+IF('Média 13h-14h'!S66&lt;'Média Mensal'!$U$2,1,0)+IF('Média 14h-15h'!S66&lt;'Média Mensal'!$U$2,1,0)+IF('Média 15h-16h'!S66&lt;'Média Mensal'!$U$2,1,0)+IF('Média 16h-17h'!S66&lt;'Média Mensal'!$U$2,1,0)+IF('Média 17h-18h'!S66&lt;'Média Mensal'!$U$2,1,0)+IF('Média 18h-19h'!S66&lt;'Média Mensal'!$U$2,1,0)+IF('Média 19h-20h'!S66&lt;'Média Mensal'!$U$2,1,0)+IF('Média 20h-21h'!S66&lt;'Média Mensal'!$U$2,1,0)+IF('Média 21h-22h'!S66&lt;'Média Mensal'!$U$2,1,0)+IF('Média 22h-23h'!S66&lt;'Média Mensal'!$U$2,1,0)+IF('Média 23h-0h'!S66&lt;'Média Mensal'!$U$2,1,0)</f>
        <v>0</v>
      </c>
    </row>
    <row r="67" spans="2:22" x14ac:dyDescent="0.25">
      <c r="B67" s="18" t="s">
        <v>60</v>
      </c>
      <c r="C67" s="18" t="s">
        <v>61</v>
      </c>
      <c r="D67" s="21">
        <v>1194.23</v>
      </c>
      <c r="E67" s="8">
        <v>44797.508229047155</v>
      </c>
      <c r="F67" s="2">
        <v>45769.28630065477</v>
      </c>
      <c r="G67" s="9">
        <f t="shared" si="3"/>
        <v>90566.794529701932</v>
      </c>
      <c r="H67" s="8">
        <v>490</v>
      </c>
      <c r="I67" s="45">
        <v>423</v>
      </c>
      <c r="J67" s="9">
        <f t="shared" si="23"/>
        <v>913</v>
      </c>
      <c r="K67" s="8">
        <v>835</v>
      </c>
      <c r="L67" s="45">
        <v>853</v>
      </c>
      <c r="M67" s="9">
        <f t="shared" si="5"/>
        <v>1688</v>
      </c>
      <c r="N67" s="3">
        <f t="shared" si="12"/>
        <v>0.14315961980393441</v>
      </c>
      <c r="O67" s="3">
        <f t="shared" si="0"/>
        <v>0.15109763330820428</v>
      </c>
      <c r="P67" s="4">
        <f t="shared" si="13"/>
        <v>0.1470641254915333</v>
      </c>
      <c r="Q67" s="41"/>
      <c r="R67" s="37">
        <f t="shared" si="14"/>
        <v>33.809440172865777</v>
      </c>
      <c r="S67" s="37">
        <f t="shared" si="1"/>
        <v>35.86934663060719</v>
      </c>
      <c r="T67" s="37">
        <f t="shared" si="2"/>
        <v>34.81999020749786</v>
      </c>
      <c r="U67">
        <f>+IF('Média 24h-6h'!R67&lt;'Média Mensal'!$U$2,1,0)+IF('Média 6h-7h'!R67&lt;'Média Mensal'!$U$2,1,0)+IF('Média 7h-8h'!R67&lt;'Média Mensal'!$U$2,1,0)+IF('Média 8h-9h'!R67&lt;'Média Mensal'!$U$2,1,0)+IF('Média 9h-10h'!R67&lt;'Média Mensal'!$U$2,1,0)+IF('Média 10h-11h'!R67&lt;'Média Mensal'!$U$2,1,0)+IF('Média 11h-12h'!R67&lt;'Média Mensal'!$U$2,1,0)+IF('Média 12h-13h'!R67&lt;'Média Mensal'!$U$2,1,0)+IF('Média 13h-14h'!R67&lt;'Média Mensal'!$U$2,1,0)+IF('Média 14h-15h'!R67&lt;'Média Mensal'!$U$2,1,0)+IF('Média 15h-16h'!R67&lt;'Média Mensal'!$U$2,1,0)+IF('Média 16h-17h'!R67&lt;'Média Mensal'!$U$2,1,0)+IF('Média 17h-18h'!R67&lt;'Média Mensal'!$U$2,1,0)+IF('Média 18h-19h'!R67&lt;'Média Mensal'!$U$2,1,0)+IF('Média 19h-20h'!R67&lt;'Média Mensal'!$U$2,1,0)+IF('Média 20h-21h'!R67&lt;'Média Mensal'!$U$2,1,0)+IF('Média 21h-22h'!R67&lt;'Média Mensal'!$U$2,1,0)+IF('Média 22h-23h'!R67&lt;'Média Mensal'!$U$2,1,0)+IF('Média 23h-0h'!R67&lt;'Média Mensal'!$U$2,1,0)</f>
        <v>1</v>
      </c>
      <c r="V67">
        <f>+IF('Média 24h-6h'!S67&lt;'Média Mensal'!$U$2,1,0)+IF('Média 6h-7h'!S67&lt;'Média Mensal'!$U$2,1,0)+IF('Média 7h-8h'!S67&lt;'Média Mensal'!$U$2,1,0)+IF('Média 8h-9h'!S67&lt;'Média Mensal'!$U$2,1,0)+IF('Média 9h-10h'!S67&lt;'Média Mensal'!$U$2,1,0)+IF('Média 10h-11h'!S67&lt;'Média Mensal'!$U$2,1,0)+IF('Média 11h-12h'!S67&lt;'Média Mensal'!$U$2,1,0)+IF('Média 12h-13h'!S67&lt;'Média Mensal'!$U$2,1,0)+IF('Média 13h-14h'!S67&lt;'Média Mensal'!$U$2,1,0)+IF('Média 14h-15h'!S67&lt;'Média Mensal'!$U$2,1,0)+IF('Média 15h-16h'!S67&lt;'Média Mensal'!$U$2,1,0)+IF('Média 16h-17h'!S67&lt;'Média Mensal'!$U$2,1,0)+IF('Média 17h-18h'!S67&lt;'Média Mensal'!$U$2,1,0)+IF('Média 18h-19h'!S67&lt;'Média Mensal'!$U$2,1,0)+IF('Média 19h-20h'!S67&lt;'Média Mensal'!$U$2,1,0)+IF('Média 20h-21h'!S67&lt;'Média Mensal'!$U$2,1,0)+IF('Média 21h-22h'!S67&lt;'Média Mensal'!$U$2,1,0)+IF('Média 22h-23h'!S67&lt;'Média Mensal'!$U$2,1,0)+IF('Média 23h-0h'!S67&lt;'Média Mensal'!$U$2,1,0)</f>
        <v>1</v>
      </c>
    </row>
    <row r="68" spans="2:22" x14ac:dyDescent="0.25">
      <c r="B68" s="18" t="s">
        <v>61</v>
      </c>
      <c r="C68" s="18" t="s">
        <v>62</v>
      </c>
      <c r="D68" s="21">
        <v>1468.1</v>
      </c>
      <c r="E68" s="8">
        <v>41464.503746887356</v>
      </c>
      <c r="F68" s="2">
        <v>42282.25833150636</v>
      </c>
      <c r="G68" s="9">
        <f t="shared" si="3"/>
        <v>83746.762078393716</v>
      </c>
      <c r="H68" s="8">
        <v>490</v>
      </c>
      <c r="I68" s="45">
        <v>423</v>
      </c>
      <c r="J68" s="9">
        <f t="shared" si="23"/>
        <v>913</v>
      </c>
      <c r="K68" s="8">
        <v>835</v>
      </c>
      <c r="L68" s="45">
        <v>853</v>
      </c>
      <c r="M68" s="9">
        <f t="shared" si="5"/>
        <v>1688</v>
      </c>
      <c r="N68" s="3">
        <f t="shared" si="12"/>
        <v>0.13250832080687511</v>
      </c>
      <c r="O68" s="3">
        <f t="shared" si="0"/>
        <v>0.1395859468476203</v>
      </c>
      <c r="P68" s="4">
        <f t="shared" si="13"/>
        <v>0.13598962392079936</v>
      </c>
      <c r="Q68" s="41"/>
      <c r="R68" s="37">
        <f t="shared" si="14"/>
        <v>31.293965091990458</v>
      </c>
      <c r="S68" s="37">
        <f t="shared" si="1"/>
        <v>33.136566090522223</v>
      </c>
      <c r="T68" s="37">
        <f t="shared" si="2"/>
        <v>32.197909295806888</v>
      </c>
      <c r="U68">
        <f>+IF('Média 24h-6h'!R68&lt;'Média Mensal'!$U$2,1,0)+IF('Média 6h-7h'!R68&lt;'Média Mensal'!$U$2,1,0)+IF('Média 7h-8h'!R68&lt;'Média Mensal'!$U$2,1,0)+IF('Média 8h-9h'!R68&lt;'Média Mensal'!$U$2,1,0)+IF('Média 9h-10h'!R68&lt;'Média Mensal'!$U$2,1,0)+IF('Média 10h-11h'!R68&lt;'Média Mensal'!$U$2,1,0)+IF('Média 11h-12h'!R68&lt;'Média Mensal'!$U$2,1,0)+IF('Média 12h-13h'!R68&lt;'Média Mensal'!$U$2,1,0)+IF('Média 13h-14h'!R68&lt;'Média Mensal'!$U$2,1,0)+IF('Média 14h-15h'!R68&lt;'Média Mensal'!$U$2,1,0)+IF('Média 15h-16h'!R68&lt;'Média Mensal'!$U$2,1,0)+IF('Média 16h-17h'!R68&lt;'Média Mensal'!$U$2,1,0)+IF('Média 17h-18h'!R68&lt;'Média Mensal'!$U$2,1,0)+IF('Média 18h-19h'!R68&lt;'Média Mensal'!$U$2,1,0)+IF('Média 19h-20h'!R68&lt;'Média Mensal'!$U$2,1,0)+IF('Média 20h-21h'!R68&lt;'Média Mensal'!$U$2,1,0)+IF('Média 21h-22h'!R68&lt;'Média Mensal'!$U$2,1,0)+IF('Média 22h-23h'!R68&lt;'Média Mensal'!$U$2,1,0)+IF('Média 23h-0h'!R68&lt;'Média Mensal'!$U$2,1,0)</f>
        <v>1</v>
      </c>
      <c r="V68">
        <f>+IF('Média 24h-6h'!S68&lt;'Média Mensal'!$U$2,1,0)+IF('Média 6h-7h'!S68&lt;'Média Mensal'!$U$2,1,0)+IF('Média 7h-8h'!S68&lt;'Média Mensal'!$U$2,1,0)+IF('Média 8h-9h'!S68&lt;'Média Mensal'!$U$2,1,0)+IF('Média 9h-10h'!S68&lt;'Média Mensal'!$U$2,1,0)+IF('Média 10h-11h'!S68&lt;'Média Mensal'!$U$2,1,0)+IF('Média 11h-12h'!S68&lt;'Média Mensal'!$U$2,1,0)+IF('Média 12h-13h'!S68&lt;'Média Mensal'!$U$2,1,0)+IF('Média 13h-14h'!S68&lt;'Média Mensal'!$U$2,1,0)+IF('Média 14h-15h'!S68&lt;'Média Mensal'!$U$2,1,0)+IF('Média 15h-16h'!S68&lt;'Média Mensal'!$U$2,1,0)+IF('Média 16h-17h'!S68&lt;'Média Mensal'!$U$2,1,0)+IF('Média 17h-18h'!S68&lt;'Média Mensal'!$U$2,1,0)+IF('Média 18h-19h'!S68&lt;'Média Mensal'!$U$2,1,0)+IF('Média 19h-20h'!S68&lt;'Média Mensal'!$U$2,1,0)+IF('Média 20h-21h'!S68&lt;'Média Mensal'!$U$2,1,0)+IF('Média 21h-22h'!S68&lt;'Média Mensal'!$U$2,1,0)+IF('Média 22h-23h'!S68&lt;'Média Mensal'!$U$2,1,0)+IF('Média 23h-0h'!S68&lt;'Média Mensal'!$U$2,1,0)</f>
        <v>1</v>
      </c>
    </row>
    <row r="69" spans="2:22" x14ac:dyDescent="0.25">
      <c r="B69" s="19" t="s">
        <v>62</v>
      </c>
      <c r="C69" s="19" t="s">
        <v>63</v>
      </c>
      <c r="D69" s="22">
        <v>702.48</v>
      </c>
      <c r="E69" s="10">
        <v>27054.231402465281</v>
      </c>
      <c r="F69" s="5">
        <v>26471</v>
      </c>
      <c r="G69" s="11">
        <f t="shared" si="3"/>
        <v>53525.231402465281</v>
      </c>
      <c r="H69" s="10">
        <v>490</v>
      </c>
      <c r="I69" s="46">
        <v>422</v>
      </c>
      <c r="J69" s="11">
        <f t="shared" si="23"/>
        <v>912</v>
      </c>
      <c r="K69" s="10">
        <v>835</v>
      </c>
      <c r="L69" s="46">
        <v>854</v>
      </c>
      <c r="M69" s="11">
        <f t="shared" si="5"/>
        <v>1689</v>
      </c>
      <c r="N69" s="6">
        <f t="shared" si="12"/>
        <v>8.6457341820482175E-2</v>
      </c>
      <c r="O69" s="6">
        <f t="shared" si="0"/>
        <v>8.7379185592056624E-2</v>
      </c>
      <c r="P69" s="7">
        <f t="shared" si="13"/>
        <v>8.6910797517739766E-2</v>
      </c>
      <c r="Q69" s="41"/>
      <c r="R69" s="37">
        <f t="shared" si="14"/>
        <v>20.418287850917192</v>
      </c>
      <c r="S69" s="37">
        <f t="shared" si="1"/>
        <v>20.745297805642632</v>
      </c>
      <c r="T69" s="37">
        <f t="shared" si="2"/>
        <v>20.578712573035478</v>
      </c>
      <c r="U69">
        <f>+IF('Média 24h-6h'!R69&lt;'Média Mensal'!$U$2,1,0)+IF('Média 6h-7h'!R69&lt;'Média Mensal'!$U$2,1,0)+IF('Média 7h-8h'!R69&lt;'Média Mensal'!$U$2,1,0)+IF('Média 8h-9h'!R69&lt;'Média Mensal'!$U$2,1,0)+IF('Média 9h-10h'!R69&lt;'Média Mensal'!$U$2,1,0)+IF('Média 10h-11h'!R69&lt;'Média Mensal'!$U$2,1,0)+IF('Média 11h-12h'!R69&lt;'Média Mensal'!$U$2,1,0)+IF('Média 12h-13h'!R69&lt;'Média Mensal'!$U$2,1,0)+IF('Média 13h-14h'!R69&lt;'Média Mensal'!$U$2,1,0)+IF('Média 14h-15h'!R69&lt;'Média Mensal'!$U$2,1,0)+IF('Média 15h-16h'!R69&lt;'Média Mensal'!$U$2,1,0)+IF('Média 16h-17h'!R69&lt;'Média Mensal'!$U$2,1,0)+IF('Média 17h-18h'!R69&lt;'Média Mensal'!$U$2,1,0)+IF('Média 18h-19h'!R69&lt;'Média Mensal'!$U$2,1,0)+IF('Média 19h-20h'!R69&lt;'Média Mensal'!$U$2,1,0)+IF('Média 20h-21h'!R69&lt;'Média Mensal'!$U$2,1,0)+IF('Média 21h-22h'!R69&lt;'Média Mensal'!$U$2,1,0)+IF('Média 22h-23h'!R69&lt;'Média Mensal'!$U$2,1,0)+IF('Média 23h-0h'!R69&lt;'Média Mensal'!$U$2,1,0)</f>
        <v>5</v>
      </c>
      <c r="V69">
        <f>+IF('Média 24h-6h'!S69&lt;'Média Mensal'!$U$2,1,0)+IF('Média 6h-7h'!S69&lt;'Média Mensal'!$U$2,1,0)+IF('Média 7h-8h'!S69&lt;'Média Mensal'!$U$2,1,0)+IF('Média 8h-9h'!S69&lt;'Média Mensal'!$U$2,1,0)+IF('Média 9h-10h'!S69&lt;'Média Mensal'!$U$2,1,0)+IF('Média 10h-11h'!S69&lt;'Média Mensal'!$U$2,1,0)+IF('Média 11h-12h'!S69&lt;'Média Mensal'!$U$2,1,0)+IF('Média 12h-13h'!S69&lt;'Média Mensal'!$U$2,1,0)+IF('Média 13h-14h'!S69&lt;'Média Mensal'!$U$2,1,0)+IF('Média 14h-15h'!S69&lt;'Média Mensal'!$U$2,1,0)+IF('Média 15h-16h'!S69&lt;'Média Mensal'!$U$2,1,0)+IF('Média 16h-17h'!S69&lt;'Média Mensal'!$U$2,1,0)+IF('Média 17h-18h'!S69&lt;'Média Mensal'!$U$2,1,0)+IF('Média 18h-19h'!S69&lt;'Média Mensal'!$U$2,1,0)+IF('Média 19h-20h'!S69&lt;'Média Mensal'!$U$2,1,0)+IF('Média 20h-21h'!S69&lt;'Média Mensal'!$U$2,1,0)+IF('Média 21h-22h'!S69&lt;'Média Mensal'!$U$2,1,0)+IF('Média 22h-23h'!S69&lt;'Média Mensal'!$U$2,1,0)+IF('Média 23h-0h'!S69&lt;'Média Mensal'!$U$2,1,0)</f>
        <v>3</v>
      </c>
    </row>
    <row r="70" spans="2:22" x14ac:dyDescent="0.25">
      <c r="B70" s="17" t="s">
        <v>100</v>
      </c>
      <c r="C70" s="17" t="s">
        <v>64</v>
      </c>
      <c r="D70" s="21">
        <v>463.71</v>
      </c>
      <c r="E70" s="13">
        <v>149225.00000000003</v>
      </c>
      <c r="F70" s="13">
        <v>123155.57544765619</v>
      </c>
      <c r="G70" s="14">
        <f t="shared" si="3"/>
        <v>272380.57544765621</v>
      </c>
      <c r="H70" s="12">
        <v>5834</v>
      </c>
      <c r="I70" s="13">
        <v>5868</v>
      </c>
      <c r="J70" s="14">
        <f t="shared" si="4"/>
        <v>11702</v>
      </c>
      <c r="K70" s="12">
        <v>0</v>
      </c>
      <c r="L70" s="13">
        <v>0</v>
      </c>
      <c r="M70" s="14">
        <f t="shared" si="5"/>
        <v>0</v>
      </c>
      <c r="N70" s="15">
        <f t="shared" si="12"/>
        <v>0.11841900608184464</v>
      </c>
      <c r="O70" s="15">
        <f t="shared" si="0"/>
        <v>9.7165081994982347E-2</v>
      </c>
      <c r="P70" s="16">
        <f t="shared" si="13"/>
        <v>0.10776116754640558</v>
      </c>
      <c r="Q70" s="41"/>
      <c r="R70" s="37">
        <f t="shared" si="14"/>
        <v>25.578505313678441</v>
      </c>
      <c r="S70" s="37">
        <f t="shared" si="1"/>
        <v>20.987657710916189</v>
      </c>
      <c r="T70" s="37">
        <f t="shared" si="2"/>
        <v>23.276412190023603</v>
      </c>
      <c r="U70">
        <f>+IF('Média 24h-6h'!R70&lt;'Média Mensal'!$U$2,1,0)+IF('Média 6h-7h'!R70&lt;'Média Mensal'!$U$2,1,0)+IF('Média 7h-8h'!R70&lt;'Média Mensal'!$U$2,1,0)+IF('Média 8h-9h'!R70&lt;'Média Mensal'!$U$2,1,0)+IF('Média 9h-10h'!R70&lt;'Média Mensal'!$U$2,1,0)+IF('Média 10h-11h'!R70&lt;'Média Mensal'!$U$2,1,0)+IF('Média 11h-12h'!R70&lt;'Média Mensal'!$U$2,1,0)+IF('Média 12h-13h'!R70&lt;'Média Mensal'!$U$2,1,0)+IF('Média 13h-14h'!R70&lt;'Média Mensal'!$U$2,1,0)+IF('Média 14h-15h'!R70&lt;'Média Mensal'!$U$2,1,0)+IF('Média 15h-16h'!R70&lt;'Média Mensal'!$U$2,1,0)+IF('Média 16h-17h'!R70&lt;'Média Mensal'!$U$2,1,0)+IF('Média 17h-18h'!R70&lt;'Média Mensal'!$U$2,1,0)+IF('Média 18h-19h'!R70&lt;'Média Mensal'!$U$2,1,0)+IF('Média 19h-20h'!R70&lt;'Média Mensal'!$U$2,1,0)+IF('Média 20h-21h'!R70&lt;'Média Mensal'!$U$2,1,0)+IF('Média 21h-22h'!R70&lt;'Média Mensal'!$U$2,1,0)+IF('Média 22h-23h'!R70&lt;'Média Mensal'!$U$2,1,0)+IF('Média 23h-0h'!R70&lt;'Média Mensal'!$U$2,1,0)</f>
        <v>2</v>
      </c>
      <c r="V70">
        <f>+IF('Média 24h-6h'!S70&lt;'Média Mensal'!$U$2,1,0)+IF('Média 6h-7h'!S70&lt;'Média Mensal'!$U$2,1,0)+IF('Média 7h-8h'!S70&lt;'Média Mensal'!$U$2,1,0)+IF('Média 8h-9h'!S70&lt;'Média Mensal'!$U$2,1,0)+IF('Média 9h-10h'!S70&lt;'Média Mensal'!$U$2,1,0)+IF('Média 10h-11h'!S70&lt;'Média Mensal'!$U$2,1,0)+IF('Média 11h-12h'!S70&lt;'Média Mensal'!$U$2,1,0)+IF('Média 12h-13h'!S70&lt;'Média Mensal'!$U$2,1,0)+IF('Média 13h-14h'!S70&lt;'Média Mensal'!$U$2,1,0)+IF('Média 14h-15h'!S70&lt;'Média Mensal'!$U$2,1,0)+IF('Média 15h-16h'!S70&lt;'Média Mensal'!$U$2,1,0)+IF('Média 16h-17h'!S70&lt;'Média Mensal'!$U$2,1,0)+IF('Média 17h-18h'!S70&lt;'Média Mensal'!$U$2,1,0)+IF('Média 18h-19h'!S70&lt;'Média Mensal'!$U$2,1,0)+IF('Média 19h-20h'!S70&lt;'Média Mensal'!$U$2,1,0)+IF('Média 20h-21h'!S70&lt;'Média Mensal'!$U$2,1,0)+IF('Média 21h-22h'!S70&lt;'Média Mensal'!$U$2,1,0)+IF('Média 22h-23h'!S70&lt;'Média Mensal'!$U$2,1,0)+IF('Média 23h-0h'!S70&lt;'Média Mensal'!$U$2,1,0)</f>
        <v>1</v>
      </c>
    </row>
    <row r="71" spans="2:22" x14ac:dyDescent="0.25">
      <c r="B71" s="18" t="s">
        <v>64</v>
      </c>
      <c r="C71" s="18" t="s">
        <v>65</v>
      </c>
      <c r="D71" s="21">
        <v>716.25</v>
      </c>
      <c r="E71" s="2">
        <v>202282.36906759554</v>
      </c>
      <c r="F71" s="2">
        <v>182629.2521898564</v>
      </c>
      <c r="G71" s="9">
        <f t="shared" ref="G71:G84" si="24">+E71+F71</f>
        <v>384911.62125745194</v>
      </c>
      <c r="H71" s="8">
        <v>5836</v>
      </c>
      <c r="I71" s="2">
        <v>5864</v>
      </c>
      <c r="J71" s="9">
        <f t="shared" ref="J71:J84" si="25">+H71+I71</f>
        <v>11700</v>
      </c>
      <c r="K71" s="8">
        <v>0</v>
      </c>
      <c r="L71" s="2">
        <v>0</v>
      </c>
      <c r="M71" s="9">
        <f t="shared" ref="M71:M84" si="26">+K71+L71</f>
        <v>0</v>
      </c>
      <c r="N71" s="3">
        <f t="shared" si="12"/>
        <v>0.16046820585795346</v>
      </c>
      <c r="O71" s="3">
        <f t="shared" si="0"/>
        <v>0.14418584535730919</v>
      </c>
      <c r="P71" s="4">
        <f t="shared" si="13"/>
        <v>0.1523075424412203</v>
      </c>
      <c r="Q71" s="41"/>
      <c r="R71" s="37">
        <f t="shared" ref="R71:R86" si="27">+E71/(H71+K71)</f>
        <v>34.661132465317948</v>
      </c>
      <c r="S71" s="37">
        <f t="shared" ref="S71:S86" si="28">+F71/(I71+L71)</f>
        <v>31.144142597178785</v>
      </c>
      <c r="T71" s="37">
        <f t="shared" ref="T71:T86" si="29">+G71/(J71+M71)</f>
        <v>32.898429167303583</v>
      </c>
      <c r="U71">
        <f>+IF('Média 24h-6h'!R71&lt;'Média Mensal'!$U$2,1,0)+IF('Média 6h-7h'!R71&lt;'Média Mensal'!$U$2,1,0)+IF('Média 7h-8h'!R71&lt;'Média Mensal'!$U$2,1,0)+IF('Média 8h-9h'!R71&lt;'Média Mensal'!$U$2,1,0)+IF('Média 9h-10h'!R71&lt;'Média Mensal'!$U$2,1,0)+IF('Média 10h-11h'!R71&lt;'Média Mensal'!$U$2,1,0)+IF('Média 11h-12h'!R71&lt;'Média Mensal'!$U$2,1,0)+IF('Média 12h-13h'!R71&lt;'Média Mensal'!$U$2,1,0)+IF('Média 13h-14h'!R71&lt;'Média Mensal'!$U$2,1,0)+IF('Média 14h-15h'!R71&lt;'Média Mensal'!$U$2,1,0)+IF('Média 15h-16h'!R71&lt;'Média Mensal'!$U$2,1,0)+IF('Média 16h-17h'!R71&lt;'Média Mensal'!$U$2,1,0)+IF('Média 17h-18h'!R71&lt;'Média Mensal'!$U$2,1,0)+IF('Média 18h-19h'!R71&lt;'Média Mensal'!$U$2,1,0)+IF('Média 19h-20h'!R71&lt;'Média Mensal'!$U$2,1,0)+IF('Média 20h-21h'!R71&lt;'Média Mensal'!$U$2,1,0)+IF('Média 21h-22h'!R71&lt;'Média Mensal'!$U$2,1,0)+IF('Média 22h-23h'!R71&lt;'Média Mensal'!$U$2,1,0)+IF('Média 23h-0h'!R71&lt;'Média Mensal'!$U$2,1,0)</f>
        <v>0</v>
      </c>
      <c r="V71">
        <f>+IF('Média 24h-6h'!S71&lt;'Média Mensal'!$U$2,1,0)+IF('Média 6h-7h'!S71&lt;'Média Mensal'!$U$2,1,0)+IF('Média 7h-8h'!S71&lt;'Média Mensal'!$U$2,1,0)+IF('Média 8h-9h'!S71&lt;'Média Mensal'!$U$2,1,0)+IF('Média 9h-10h'!S71&lt;'Média Mensal'!$U$2,1,0)+IF('Média 10h-11h'!S71&lt;'Média Mensal'!$U$2,1,0)+IF('Média 11h-12h'!S71&lt;'Média Mensal'!$U$2,1,0)+IF('Média 12h-13h'!S71&lt;'Média Mensal'!$U$2,1,0)+IF('Média 13h-14h'!S71&lt;'Média Mensal'!$U$2,1,0)+IF('Média 14h-15h'!S71&lt;'Média Mensal'!$U$2,1,0)+IF('Média 15h-16h'!S71&lt;'Média Mensal'!$U$2,1,0)+IF('Média 16h-17h'!S71&lt;'Média Mensal'!$U$2,1,0)+IF('Média 17h-18h'!S71&lt;'Média Mensal'!$U$2,1,0)+IF('Média 18h-19h'!S71&lt;'Média Mensal'!$U$2,1,0)+IF('Média 19h-20h'!S71&lt;'Média Mensal'!$U$2,1,0)+IF('Média 20h-21h'!S71&lt;'Média Mensal'!$U$2,1,0)+IF('Média 21h-22h'!S71&lt;'Média Mensal'!$U$2,1,0)+IF('Média 22h-23h'!S71&lt;'Média Mensal'!$U$2,1,0)+IF('Média 23h-0h'!S71&lt;'Média Mensal'!$U$2,1,0)</f>
        <v>0</v>
      </c>
    </row>
    <row r="72" spans="2:22" x14ac:dyDescent="0.25">
      <c r="B72" s="18" t="s">
        <v>65</v>
      </c>
      <c r="C72" s="18" t="s">
        <v>66</v>
      </c>
      <c r="D72" s="21">
        <v>405.01</v>
      </c>
      <c r="E72" s="2">
        <v>306955.32350675034</v>
      </c>
      <c r="F72" s="2">
        <v>287885.65055532887</v>
      </c>
      <c r="G72" s="9">
        <f t="shared" si="24"/>
        <v>594840.97406207921</v>
      </c>
      <c r="H72" s="8">
        <v>5834</v>
      </c>
      <c r="I72" s="2">
        <v>5866</v>
      </c>
      <c r="J72" s="9">
        <f t="shared" si="25"/>
        <v>11700</v>
      </c>
      <c r="K72" s="8">
        <v>0</v>
      </c>
      <c r="L72" s="2">
        <v>0</v>
      </c>
      <c r="M72" s="9">
        <f t="shared" si="26"/>
        <v>0</v>
      </c>
      <c r="N72" s="3">
        <f t="shared" si="12"/>
        <v>0.2435874975453205</v>
      </c>
      <c r="O72" s="3">
        <f t="shared" si="0"/>
        <v>0.22720830851622098</v>
      </c>
      <c r="P72" s="4">
        <f t="shared" si="13"/>
        <v>0.23537550413979078</v>
      </c>
      <c r="Q72" s="41"/>
      <c r="R72" s="37">
        <f t="shared" si="27"/>
        <v>52.614899469789222</v>
      </c>
      <c r="S72" s="37">
        <f t="shared" si="28"/>
        <v>49.076994639503731</v>
      </c>
      <c r="T72" s="37">
        <f t="shared" si="29"/>
        <v>50.841108894194804</v>
      </c>
      <c r="U72">
        <f>+IF('Média 24h-6h'!R72&lt;'Média Mensal'!$U$2,1,0)+IF('Média 6h-7h'!R72&lt;'Média Mensal'!$U$2,1,0)+IF('Média 7h-8h'!R72&lt;'Média Mensal'!$U$2,1,0)+IF('Média 8h-9h'!R72&lt;'Média Mensal'!$U$2,1,0)+IF('Média 9h-10h'!R72&lt;'Média Mensal'!$U$2,1,0)+IF('Média 10h-11h'!R72&lt;'Média Mensal'!$U$2,1,0)+IF('Média 11h-12h'!R72&lt;'Média Mensal'!$U$2,1,0)+IF('Média 12h-13h'!R72&lt;'Média Mensal'!$U$2,1,0)+IF('Média 13h-14h'!R72&lt;'Média Mensal'!$U$2,1,0)+IF('Média 14h-15h'!R72&lt;'Média Mensal'!$U$2,1,0)+IF('Média 15h-16h'!R72&lt;'Média Mensal'!$U$2,1,0)+IF('Média 16h-17h'!R72&lt;'Média Mensal'!$U$2,1,0)+IF('Média 17h-18h'!R72&lt;'Média Mensal'!$U$2,1,0)+IF('Média 18h-19h'!R72&lt;'Média Mensal'!$U$2,1,0)+IF('Média 19h-20h'!R72&lt;'Média Mensal'!$U$2,1,0)+IF('Média 20h-21h'!R72&lt;'Média Mensal'!$U$2,1,0)+IF('Média 21h-22h'!R72&lt;'Média Mensal'!$U$2,1,0)+IF('Média 22h-23h'!R72&lt;'Média Mensal'!$U$2,1,0)+IF('Média 23h-0h'!R72&lt;'Média Mensal'!$U$2,1,0)</f>
        <v>0</v>
      </c>
      <c r="V72">
        <f>+IF('Média 24h-6h'!S72&lt;'Média Mensal'!$U$2,1,0)+IF('Média 6h-7h'!S72&lt;'Média Mensal'!$U$2,1,0)+IF('Média 7h-8h'!S72&lt;'Média Mensal'!$U$2,1,0)+IF('Média 8h-9h'!S72&lt;'Média Mensal'!$U$2,1,0)+IF('Média 9h-10h'!S72&lt;'Média Mensal'!$U$2,1,0)+IF('Média 10h-11h'!S72&lt;'Média Mensal'!$U$2,1,0)+IF('Média 11h-12h'!S72&lt;'Média Mensal'!$U$2,1,0)+IF('Média 12h-13h'!S72&lt;'Média Mensal'!$U$2,1,0)+IF('Média 13h-14h'!S72&lt;'Média Mensal'!$U$2,1,0)+IF('Média 14h-15h'!S72&lt;'Média Mensal'!$U$2,1,0)+IF('Média 15h-16h'!S72&lt;'Média Mensal'!$U$2,1,0)+IF('Média 16h-17h'!S72&lt;'Média Mensal'!$U$2,1,0)+IF('Média 17h-18h'!S72&lt;'Média Mensal'!$U$2,1,0)+IF('Média 18h-19h'!S72&lt;'Média Mensal'!$U$2,1,0)+IF('Média 19h-20h'!S72&lt;'Média Mensal'!$U$2,1,0)+IF('Média 20h-21h'!S72&lt;'Média Mensal'!$U$2,1,0)+IF('Média 21h-22h'!S72&lt;'Média Mensal'!$U$2,1,0)+IF('Média 22h-23h'!S72&lt;'Média Mensal'!$U$2,1,0)+IF('Média 23h-0h'!S72&lt;'Média Mensal'!$U$2,1,0)</f>
        <v>0</v>
      </c>
    </row>
    <row r="73" spans="2:22" x14ac:dyDescent="0.25">
      <c r="B73" s="18" t="s">
        <v>66</v>
      </c>
      <c r="C73" s="18" t="s">
        <v>67</v>
      </c>
      <c r="D73" s="21">
        <v>488.39</v>
      </c>
      <c r="E73" s="2">
        <v>354023.9646869846</v>
      </c>
      <c r="F73" s="2">
        <v>327006.82387750316</v>
      </c>
      <c r="G73" s="9">
        <f t="shared" si="24"/>
        <v>681030.78856448783</v>
      </c>
      <c r="H73" s="8">
        <v>5834</v>
      </c>
      <c r="I73" s="2">
        <v>5864</v>
      </c>
      <c r="J73" s="9">
        <f t="shared" si="25"/>
        <v>11698</v>
      </c>
      <c r="K73" s="8">
        <v>0</v>
      </c>
      <c r="L73" s="2">
        <v>0</v>
      </c>
      <c r="M73" s="9">
        <f t="shared" si="26"/>
        <v>0</v>
      </c>
      <c r="N73" s="3">
        <f t="shared" ref="N73" si="30">+E73/(H73*216+K73*248)</f>
        <v>0.28093929319743188</v>
      </c>
      <c r="O73" s="3">
        <f t="shared" ref="O73" si="31">+F73/(I73*216+L73*248)</f>
        <v>0.25817197832782512</v>
      </c>
      <c r="P73" s="4">
        <f t="shared" ref="P73" si="32">+G73/(J73*216+M73*248)</f>
        <v>0.26952644190700842</v>
      </c>
      <c r="Q73" s="41"/>
      <c r="R73" s="37">
        <f t="shared" si="27"/>
        <v>60.682887330645286</v>
      </c>
      <c r="S73" s="37">
        <f t="shared" si="28"/>
        <v>55.765147318810229</v>
      </c>
      <c r="T73" s="37">
        <f t="shared" si="29"/>
        <v>58.217711451913814</v>
      </c>
      <c r="U73">
        <f>+IF('Média 24h-6h'!R73&lt;'Média Mensal'!$U$2,1,0)+IF('Média 6h-7h'!R73&lt;'Média Mensal'!$U$2,1,0)+IF('Média 7h-8h'!R73&lt;'Média Mensal'!$U$2,1,0)+IF('Média 8h-9h'!R73&lt;'Média Mensal'!$U$2,1,0)+IF('Média 9h-10h'!R73&lt;'Média Mensal'!$U$2,1,0)+IF('Média 10h-11h'!R73&lt;'Média Mensal'!$U$2,1,0)+IF('Média 11h-12h'!R73&lt;'Média Mensal'!$U$2,1,0)+IF('Média 12h-13h'!R73&lt;'Média Mensal'!$U$2,1,0)+IF('Média 13h-14h'!R73&lt;'Média Mensal'!$U$2,1,0)+IF('Média 14h-15h'!R73&lt;'Média Mensal'!$U$2,1,0)+IF('Média 15h-16h'!R73&lt;'Média Mensal'!$U$2,1,0)+IF('Média 16h-17h'!R73&lt;'Média Mensal'!$U$2,1,0)+IF('Média 17h-18h'!R73&lt;'Média Mensal'!$U$2,1,0)+IF('Média 18h-19h'!R73&lt;'Média Mensal'!$U$2,1,0)+IF('Média 19h-20h'!R73&lt;'Média Mensal'!$U$2,1,0)+IF('Média 20h-21h'!R73&lt;'Média Mensal'!$U$2,1,0)+IF('Média 21h-22h'!R73&lt;'Média Mensal'!$U$2,1,0)+IF('Média 22h-23h'!R73&lt;'Média Mensal'!$U$2,1,0)+IF('Média 23h-0h'!R73&lt;'Média Mensal'!$U$2,1,0)</f>
        <v>0</v>
      </c>
      <c r="V73">
        <f>+IF('Média 24h-6h'!S73&lt;'Média Mensal'!$U$2,1,0)+IF('Média 6h-7h'!S73&lt;'Média Mensal'!$U$2,1,0)+IF('Média 7h-8h'!S73&lt;'Média Mensal'!$U$2,1,0)+IF('Média 8h-9h'!S73&lt;'Média Mensal'!$U$2,1,0)+IF('Média 9h-10h'!S73&lt;'Média Mensal'!$U$2,1,0)+IF('Média 10h-11h'!S73&lt;'Média Mensal'!$U$2,1,0)+IF('Média 11h-12h'!S73&lt;'Média Mensal'!$U$2,1,0)+IF('Média 12h-13h'!S73&lt;'Média Mensal'!$U$2,1,0)+IF('Média 13h-14h'!S73&lt;'Média Mensal'!$U$2,1,0)+IF('Média 14h-15h'!S73&lt;'Média Mensal'!$U$2,1,0)+IF('Média 15h-16h'!S73&lt;'Média Mensal'!$U$2,1,0)+IF('Média 16h-17h'!S73&lt;'Média Mensal'!$U$2,1,0)+IF('Média 17h-18h'!S73&lt;'Média Mensal'!$U$2,1,0)+IF('Média 18h-19h'!S73&lt;'Média Mensal'!$U$2,1,0)+IF('Média 19h-20h'!S73&lt;'Média Mensal'!$U$2,1,0)+IF('Média 20h-21h'!S73&lt;'Média Mensal'!$U$2,1,0)+IF('Média 21h-22h'!S73&lt;'Média Mensal'!$U$2,1,0)+IF('Média 22h-23h'!S73&lt;'Média Mensal'!$U$2,1,0)+IF('Média 23h-0h'!S73&lt;'Média Mensal'!$U$2,1,0)</f>
        <v>0</v>
      </c>
    </row>
    <row r="74" spans="2:22" x14ac:dyDescent="0.25">
      <c r="B74" s="18" t="s">
        <v>67</v>
      </c>
      <c r="C74" s="18" t="s">
        <v>68</v>
      </c>
      <c r="D74" s="21">
        <v>419.98</v>
      </c>
      <c r="E74" s="2">
        <v>398355.34545417223</v>
      </c>
      <c r="F74" s="2">
        <v>365334.20613180334</v>
      </c>
      <c r="G74" s="9">
        <f t="shared" si="24"/>
        <v>763689.55158597557</v>
      </c>
      <c r="H74" s="8">
        <v>5832</v>
      </c>
      <c r="I74" s="2">
        <v>5864</v>
      </c>
      <c r="J74" s="9">
        <f t="shared" si="25"/>
        <v>11696</v>
      </c>
      <c r="K74" s="8">
        <v>0</v>
      </c>
      <c r="L74" s="2">
        <v>0</v>
      </c>
      <c r="M74" s="9">
        <f t="shared" si="26"/>
        <v>0</v>
      </c>
      <c r="N74" s="3">
        <f t="shared" si="12"/>
        <v>0.31622731660424941</v>
      </c>
      <c r="O74" s="3">
        <f t="shared" si="0"/>
        <v>0.28843145726893171</v>
      </c>
      <c r="P74" s="4">
        <f t="shared" si="13"/>
        <v>0.30229136250521527</v>
      </c>
      <c r="Q74" s="41"/>
      <c r="R74" s="37">
        <f t="shared" si="27"/>
        <v>68.305100386517879</v>
      </c>
      <c r="S74" s="37">
        <f t="shared" si="28"/>
        <v>62.301194770089246</v>
      </c>
      <c r="T74" s="37">
        <f t="shared" si="29"/>
        <v>65.294934301126503</v>
      </c>
      <c r="U74">
        <f>+IF('Média 24h-6h'!R74&lt;'Média Mensal'!$U$2,1,0)+IF('Média 6h-7h'!R74&lt;'Média Mensal'!$U$2,1,0)+IF('Média 7h-8h'!R74&lt;'Média Mensal'!$U$2,1,0)+IF('Média 8h-9h'!R74&lt;'Média Mensal'!$U$2,1,0)+IF('Média 9h-10h'!R74&lt;'Média Mensal'!$U$2,1,0)+IF('Média 10h-11h'!R74&lt;'Média Mensal'!$U$2,1,0)+IF('Média 11h-12h'!R74&lt;'Média Mensal'!$U$2,1,0)+IF('Média 12h-13h'!R74&lt;'Média Mensal'!$U$2,1,0)+IF('Média 13h-14h'!R74&lt;'Média Mensal'!$U$2,1,0)+IF('Média 14h-15h'!R74&lt;'Média Mensal'!$U$2,1,0)+IF('Média 15h-16h'!R74&lt;'Média Mensal'!$U$2,1,0)+IF('Média 16h-17h'!R74&lt;'Média Mensal'!$U$2,1,0)+IF('Média 17h-18h'!R74&lt;'Média Mensal'!$U$2,1,0)+IF('Média 18h-19h'!R74&lt;'Média Mensal'!$U$2,1,0)+IF('Média 19h-20h'!R74&lt;'Média Mensal'!$U$2,1,0)+IF('Média 20h-21h'!R74&lt;'Média Mensal'!$U$2,1,0)+IF('Média 21h-22h'!R74&lt;'Média Mensal'!$U$2,1,0)+IF('Média 22h-23h'!R74&lt;'Média Mensal'!$U$2,1,0)+IF('Média 23h-0h'!R74&lt;'Média Mensal'!$U$2,1,0)</f>
        <v>0</v>
      </c>
      <c r="V74">
        <f>+IF('Média 24h-6h'!S74&lt;'Média Mensal'!$U$2,1,0)+IF('Média 6h-7h'!S74&lt;'Média Mensal'!$U$2,1,0)+IF('Média 7h-8h'!S74&lt;'Média Mensal'!$U$2,1,0)+IF('Média 8h-9h'!S74&lt;'Média Mensal'!$U$2,1,0)+IF('Média 9h-10h'!S74&lt;'Média Mensal'!$U$2,1,0)+IF('Média 10h-11h'!S74&lt;'Média Mensal'!$U$2,1,0)+IF('Média 11h-12h'!S74&lt;'Média Mensal'!$U$2,1,0)+IF('Média 12h-13h'!S74&lt;'Média Mensal'!$U$2,1,0)+IF('Média 13h-14h'!S74&lt;'Média Mensal'!$U$2,1,0)+IF('Média 14h-15h'!S74&lt;'Média Mensal'!$U$2,1,0)+IF('Média 15h-16h'!S74&lt;'Média Mensal'!$U$2,1,0)+IF('Média 16h-17h'!S74&lt;'Média Mensal'!$U$2,1,0)+IF('Média 17h-18h'!S74&lt;'Média Mensal'!$U$2,1,0)+IF('Média 18h-19h'!S74&lt;'Média Mensal'!$U$2,1,0)+IF('Média 19h-20h'!S74&lt;'Média Mensal'!$U$2,1,0)+IF('Média 20h-21h'!S74&lt;'Média Mensal'!$U$2,1,0)+IF('Média 21h-22h'!S74&lt;'Média Mensal'!$U$2,1,0)+IF('Média 22h-23h'!S74&lt;'Média Mensal'!$U$2,1,0)+IF('Média 23h-0h'!S74&lt;'Média Mensal'!$U$2,1,0)</f>
        <v>0</v>
      </c>
    </row>
    <row r="75" spans="2:22" x14ac:dyDescent="0.25">
      <c r="B75" s="18" t="s">
        <v>68</v>
      </c>
      <c r="C75" s="18" t="s">
        <v>69</v>
      </c>
      <c r="D75" s="21">
        <v>795.7</v>
      </c>
      <c r="E75" s="2">
        <v>410293.48175315018</v>
      </c>
      <c r="F75" s="2">
        <v>383468.18702981714</v>
      </c>
      <c r="G75" s="9">
        <f t="shared" si="24"/>
        <v>793761.66878296738</v>
      </c>
      <c r="H75" s="8">
        <v>5832</v>
      </c>
      <c r="I75" s="2">
        <v>5866</v>
      </c>
      <c r="J75" s="9">
        <f t="shared" si="25"/>
        <v>11698</v>
      </c>
      <c r="K75" s="8">
        <v>0</v>
      </c>
      <c r="L75" s="2">
        <v>0</v>
      </c>
      <c r="M75" s="9">
        <f t="shared" si="26"/>
        <v>0</v>
      </c>
      <c r="N75" s="3">
        <f t="shared" si="12"/>
        <v>0.32570419409607132</v>
      </c>
      <c r="O75" s="3">
        <f t="shared" si="0"/>
        <v>0.30264501887037126</v>
      </c>
      <c r="P75" s="4">
        <f t="shared" si="13"/>
        <v>0.31414109597041256</v>
      </c>
      <c r="Q75" s="41"/>
      <c r="R75" s="37">
        <f t="shared" si="27"/>
        <v>70.352105924751399</v>
      </c>
      <c r="S75" s="37">
        <f t="shared" si="28"/>
        <v>65.371324076000192</v>
      </c>
      <c r="T75" s="37">
        <f t="shared" si="29"/>
        <v>67.854476729609104</v>
      </c>
      <c r="U75">
        <f>+IF('Média 24h-6h'!R75&lt;'Média Mensal'!$U$2,1,0)+IF('Média 6h-7h'!R75&lt;'Média Mensal'!$U$2,1,0)+IF('Média 7h-8h'!R75&lt;'Média Mensal'!$U$2,1,0)+IF('Média 8h-9h'!R75&lt;'Média Mensal'!$U$2,1,0)+IF('Média 9h-10h'!R75&lt;'Média Mensal'!$U$2,1,0)+IF('Média 10h-11h'!R75&lt;'Média Mensal'!$U$2,1,0)+IF('Média 11h-12h'!R75&lt;'Média Mensal'!$U$2,1,0)+IF('Média 12h-13h'!R75&lt;'Média Mensal'!$U$2,1,0)+IF('Média 13h-14h'!R75&lt;'Média Mensal'!$U$2,1,0)+IF('Média 14h-15h'!R75&lt;'Média Mensal'!$U$2,1,0)+IF('Média 15h-16h'!R75&lt;'Média Mensal'!$U$2,1,0)+IF('Média 16h-17h'!R75&lt;'Média Mensal'!$U$2,1,0)+IF('Média 17h-18h'!R75&lt;'Média Mensal'!$U$2,1,0)+IF('Média 18h-19h'!R75&lt;'Média Mensal'!$U$2,1,0)+IF('Média 19h-20h'!R75&lt;'Média Mensal'!$U$2,1,0)+IF('Média 20h-21h'!R75&lt;'Média Mensal'!$U$2,1,0)+IF('Média 21h-22h'!R75&lt;'Média Mensal'!$U$2,1,0)+IF('Média 22h-23h'!R75&lt;'Média Mensal'!$U$2,1,0)+IF('Média 23h-0h'!R75&lt;'Média Mensal'!$U$2,1,0)</f>
        <v>0</v>
      </c>
      <c r="V75">
        <f>+IF('Média 24h-6h'!S75&lt;'Média Mensal'!$U$2,1,0)+IF('Média 6h-7h'!S75&lt;'Média Mensal'!$U$2,1,0)+IF('Média 7h-8h'!S75&lt;'Média Mensal'!$U$2,1,0)+IF('Média 8h-9h'!S75&lt;'Média Mensal'!$U$2,1,0)+IF('Média 9h-10h'!S75&lt;'Média Mensal'!$U$2,1,0)+IF('Média 10h-11h'!S75&lt;'Média Mensal'!$U$2,1,0)+IF('Média 11h-12h'!S75&lt;'Média Mensal'!$U$2,1,0)+IF('Média 12h-13h'!S75&lt;'Média Mensal'!$U$2,1,0)+IF('Média 13h-14h'!S75&lt;'Média Mensal'!$U$2,1,0)+IF('Média 14h-15h'!S75&lt;'Média Mensal'!$U$2,1,0)+IF('Média 15h-16h'!S75&lt;'Média Mensal'!$U$2,1,0)+IF('Média 16h-17h'!S75&lt;'Média Mensal'!$U$2,1,0)+IF('Média 17h-18h'!S75&lt;'Média Mensal'!$U$2,1,0)+IF('Média 18h-19h'!S75&lt;'Média Mensal'!$U$2,1,0)+IF('Média 19h-20h'!S75&lt;'Média Mensal'!$U$2,1,0)+IF('Média 20h-21h'!S75&lt;'Média Mensal'!$U$2,1,0)+IF('Média 21h-22h'!S75&lt;'Média Mensal'!$U$2,1,0)+IF('Média 22h-23h'!S75&lt;'Média Mensal'!$U$2,1,0)+IF('Média 23h-0h'!S75&lt;'Média Mensal'!$U$2,1,0)</f>
        <v>0</v>
      </c>
    </row>
    <row r="76" spans="2:22" x14ac:dyDescent="0.25">
      <c r="B76" s="18" t="s">
        <v>69</v>
      </c>
      <c r="C76" s="18" t="s">
        <v>70</v>
      </c>
      <c r="D76" s="21">
        <v>443.38</v>
      </c>
      <c r="E76" s="2">
        <v>483197.80892394687</v>
      </c>
      <c r="F76" s="2">
        <v>473239.42850195174</v>
      </c>
      <c r="G76" s="9">
        <f t="shared" si="24"/>
        <v>956437.23742589867</v>
      </c>
      <c r="H76" s="8">
        <v>5836</v>
      </c>
      <c r="I76" s="2">
        <v>5866</v>
      </c>
      <c r="J76" s="9">
        <f t="shared" si="25"/>
        <v>11702</v>
      </c>
      <c r="K76" s="8">
        <v>0</v>
      </c>
      <c r="L76" s="2">
        <v>0</v>
      </c>
      <c r="M76" s="9">
        <f t="shared" si="26"/>
        <v>0</v>
      </c>
      <c r="N76" s="3">
        <f t="shared" si="12"/>
        <v>0.38331509478519887</v>
      </c>
      <c r="O76" s="3">
        <f t="shared" si="0"/>
        <v>0.37349527448033215</v>
      </c>
      <c r="P76" s="4">
        <f t="shared" si="13"/>
        <v>0.37839259727123992</v>
      </c>
      <c r="Q76" s="41"/>
      <c r="R76" s="37">
        <f t="shared" si="27"/>
        <v>82.796060473602964</v>
      </c>
      <c r="S76" s="37">
        <f t="shared" si="28"/>
        <v>80.674979287751739</v>
      </c>
      <c r="T76" s="37">
        <f t="shared" si="29"/>
        <v>81.732801010587821</v>
      </c>
      <c r="U76">
        <f>+IF('Média 24h-6h'!R76&lt;'Média Mensal'!$U$2,1,0)+IF('Média 6h-7h'!R76&lt;'Média Mensal'!$U$2,1,0)+IF('Média 7h-8h'!R76&lt;'Média Mensal'!$U$2,1,0)+IF('Média 8h-9h'!R76&lt;'Média Mensal'!$U$2,1,0)+IF('Média 9h-10h'!R76&lt;'Média Mensal'!$U$2,1,0)+IF('Média 10h-11h'!R76&lt;'Média Mensal'!$U$2,1,0)+IF('Média 11h-12h'!R76&lt;'Média Mensal'!$U$2,1,0)+IF('Média 12h-13h'!R76&lt;'Média Mensal'!$U$2,1,0)+IF('Média 13h-14h'!R76&lt;'Média Mensal'!$U$2,1,0)+IF('Média 14h-15h'!R76&lt;'Média Mensal'!$U$2,1,0)+IF('Média 15h-16h'!R76&lt;'Média Mensal'!$U$2,1,0)+IF('Média 16h-17h'!R76&lt;'Média Mensal'!$U$2,1,0)+IF('Média 17h-18h'!R76&lt;'Média Mensal'!$U$2,1,0)+IF('Média 18h-19h'!R76&lt;'Média Mensal'!$U$2,1,0)+IF('Média 19h-20h'!R76&lt;'Média Mensal'!$U$2,1,0)+IF('Média 20h-21h'!R76&lt;'Média Mensal'!$U$2,1,0)+IF('Média 21h-22h'!R76&lt;'Média Mensal'!$U$2,1,0)+IF('Média 22h-23h'!R76&lt;'Média Mensal'!$U$2,1,0)+IF('Média 23h-0h'!R76&lt;'Média Mensal'!$U$2,1,0)</f>
        <v>0</v>
      </c>
      <c r="V76">
        <f>+IF('Média 24h-6h'!S76&lt;'Média Mensal'!$U$2,1,0)+IF('Média 6h-7h'!S76&lt;'Média Mensal'!$U$2,1,0)+IF('Média 7h-8h'!S76&lt;'Média Mensal'!$U$2,1,0)+IF('Média 8h-9h'!S76&lt;'Média Mensal'!$U$2,1,0)+IF('Média 9h-10h'!S76&lt;'Média Mensal'!$U$2,1,0)+IF('Média 10h-11h'!S76&lt;'Média Mensal'!$U$2,1,0)+IF('Média 11h-12h'!S76&lt;'Média Mensal'!$U$2,1,0)+IF('Média 12h-13h'!S76&lt;'Média Mensal'!$U$2,1,0)+IF('Média 13h-14h'!S76&lt;'Média Mensal'!$U$2,1,0)+IF('Média 14h-15h'!S76&lt;'Média Mensal'!$U$2,1,0)+IF('Média 15h-16h'!S76&lt;'Média Mensal'!$U$2,1,0)+IF('Média 16h-17h'!S76&lt;'Média Mensal'!$U$2,1,0)+IF('Média 17h-18h'!S76&lt;'Média Mensal'!$U$2,1,0)+IF('Média 18h-19h'!S76&lt;'Média Mensal'!$U$2,1,0)+IF('Média 19h-20h'!S76&lt;'Média Mensal'!$U$2,1,0)+IF('Média 20h-21h'!S76&lt;'Média Mensal'!$U$2,1,0)+IF('Média 21h-22h'!S76&lt;'Média Mensal'!$U$2,1,0)+IF('Média 22h-23h'!S76&lt;'Média Mensal'!$U$2,1,0)+IF('Média 23h-0h'!S76&lt;'Média Mensal'!$U$2,1,0)</f>
        <v>0</v>
      </c>
    </row>
    <row r="77" spans="2:22" x14ac:dyDescent="0.25">
      <c r="B77" s="18" t="s">
        <v>70</v>
      </c>
      <c r="C77" s="18" t="s">
        <v>71</v>
      </c>
      <c r="D77" s="21">
        <v>450.27</v>
      </c>
      <c r="E77" s="2">
        <v>511528.01176364988</v>
      </c>
      <c r="F77" s="2">
        <v>503175.76516461861</v>
      </c>
      <c r="G77" s="9">
        <f t="shared" si="24"/>
        <v>1014703.7769282685</v>
      </c>
      <c r="H77" s="8">
        <v>5834</v>
      </c>
      <c r="I77" s="2">
        <v>5864</v>
      </c>
      <c r="J77" s="9">
        <f t="shared" si="25"/>
        <v>11698</v>
      </c>
      <c r="K77" s="8">
        <v>0</v>
      </c>
      <c r="L77" s="2">
        <v>0</v>
      </c>
      <c r="M77" s="9">
        <f t="shared" si="26"/>
        <v>0</v>
      </c>
      <c r="N77" s="3">
        <f t="shared" si="12"/>
        <v>0.40592822071418017</v>
      </c>
      <c r="O77" s="3">
        <f t="shared" si="0"/>
        <v>0.39725740643207347</v>
      </c>
      <c r="P77" s="4">
        <f t="shared" si="13"/>
        <v>0.40158169524399095</v>
      </c>
      <c r="Q77" s="41"/>
      <c r="R77" s="37">
        <f t="shared" si="27"/>
        <v>87.680495674262914</v>
      </c>
      <c r="S77" s="37">
        <f t="shared" si="28"/>
        <v>85.807599789327867</v>
      </c>
      <c r="T77" s="37">
        <f t="shared" si="29"/>
        <v>86.741646172702048</v>
      </c>
      <c r="U77">
        <f>+IF('Média 24h-6h'!R77&lt;'Média Mensal'!$U$2,1,0)+IF('Média 6h-7h'!R77&lt;'Média Mensal'!$U$2,1,0)+IF('Média 7h-8h'!R77&lt;'Média Mensal'!$U$2,1,0)+IF('Média 8h-9h'!R77&lt;'Média Mensal'!$U$2,1,0)+IF('Média 9h-10h'!R77&lt;'Média Mensal'!$U$2,1,0)+IF('Média 10h-11h'!R77&lt;'Média Mensal'!$U$2,1,0)+IF('Média 11h-12h'!R77&lt;'Média Mensal'!$U$2,1,0)+IF('Média 12h-13h'!R77&lt;'Média Mensal'!$U$2,1,0)+IF('Média 13h-14h'!R77&lt;'Média Mensal'!$U$2,1,0)+IF('Média 14h-15h'!R77&lt;'Média Mensal'!$U$2,1,0)+IF('Média 15h-16h'!R77&lt;'Média Mensal'!$U$2,1,0)+IF('Média 16h-17h'!R77&lt;'Média Mensal'!$U$2,1,0)+IF('Média 17h-18h'!R77&lt;'Média Mensal'!$U$2,1,0)+IF('Média 18h-19h'!R77&lt;'Média Mensal'!$U$2,1,0)+IF('Média 19h-20h'!R77&lt;'Média Mensal'!$U$2,1,0)+IF('Média 20h-21h'!R77&lt;'Média Mensal'!$U$2,1,0)+IF('Média 21h-22h'!R77&lt;'Média Mensal'!$U$2,1,0)+IF('Média 22h-23h'!R77&lt;'Média Mensal'!$U$2,1,0)+IF('Média 23h-0h'!R77&lt;'Média Mensal'!$U$2,1,0)</f>
        <v>0</v>
      </c>
      <c r="V77">
        <f>+IF('Média 24h-6h'!S77&lt;'Média Mensal'!$U$2,1,0)+IF('Média 6h-7h'!S77&lt;'Média Mensal'!$U$2,1,0)+IF('Média 7h-8h'!S77&lt;'Média Mensal'!$U$2,1,0)+IF('Média 8h-9h'!S77&lt;'Média Mensal'!$U$2,1,0)+IF('Média 9h-10h'!S77&lt;'Média Mensal'!$U$2,1,0)+IF('Média 10h-11h'!S77&lt;'Média Mensal'!$U$2,1,0)+IF('Média 11h-12h'!S77&lt;'Média Mensal'!$U$2,1,0)+IF('Média 12h-13h'!S77&lt;'Média Mensal'!$U$2,1,0)+IF('Média 13h-14h'!S77&lt;'Média Mensal'!$U$2,1,0)+IF('Média 14h-15h'!S77&lt;'Média Mensal'!$U$2,1,0)+IF('Média 15h-16h'!S77&lt;'Média Mensal'!$U$2,1,0)+IF('Média 16h-17h'!S77&lt;'Média Mensal'!$U$2,1,0)+IF('Média 17h-18h'!S77&lt;'Média Mensal'!$U$2,1,0)+IF('Média 18h-19h'!S77&lt;'Média Mensal'!$U$2,1,0)+IF('Média 19h-20h'!S77&lt;'Média Mensal'!$U$2,1,0)+IF('Média 20h-21h'!S77&lt;'Média Mensal'!$U$2,1,0)+IF('Média 21h-22h'!S77&lt;'Média Mensal'!$U$2,1,0)+IF('Média 22h-23h'!S77&lt;'Média Mensal'!$U$2,1,0)+IF('Média 23h-0h'!S77&lt;'Média Mensal'!$U$2,1,0)</f>
        <v>0</v>
      </c>
    </row>
    <row r="78" spans="2:22" x14ac:dyDescent="0.25">
      <c r="B78" s="18" t="s">
        <v>71</v>
      </c>
      <c r="C78" s="18" t="s">
        <v>72</v>
      </c>
      <c r="D78" s="21">
        <v>555.34</v>
      </c>
      <c r="E78" s="2">
        <v>454197.51756969257</v>
      </c>
      <c r="F78" s="2">
        <v>441561.98353843769</v>
      </c>
      <c r="G78" s="9">
        <f t="shared" si="24"/>
        <v>895759.50110813021</v>
      </c>
      <c r="H78" s="8">
        <v>5876</v>
      </c>
      <c r="I78" s="2">
        <v>5820</v>
      </c>
      <c r="J78" s="9">
        <f t="shared" si="25"/>
        <v>11696</v>
      </c>
      <c r="K78" s="8">
        <v>0</v>
      </c>
      <c r="L78" s="2">
        <v>0</v>
      </c>
      <c r="M78" s="9">
        <f t="shared" si="26"/>
        <v>0</v>
      </c>
      <c r="N78" s="3">
        <f t="shared" si="12"/>
        <v>0.35785675375168025</v>
      </c>
      <c r="O78" s="3">
        <f t="shared" si="0"/>
        <v>0.35124887324872539</v>
      </c>
      <c r="P78" s="4">
        <f t="shared" si="13"/>
        <v>0.35456863263957378</v>
      </c>
      <c r="Q78" s="41"/>
      <c r="R78" s="37">
        <f t="shared" si="27"/>
        <v>77.297058810362927</v>
      </c>
      <c r="S78" s="37">
        <f t="shared" si="28"/>
        <v>75.86975662172469</v>
      </c>
      <c r="T78" s="37">
        <f t="shared" si="29"/>
        <v>76.586824650147932</v>
      </c>
      <c r="U78">
        <f>+IF('Média 24h-6h'!R78&lt;'Média Mensal'!$U$2,1,0)+IF('Média 6h-7h'!R78&lt;'Média Mensal'!$U$2,1,0)+IF('Média 7h-8h'!R78&lt;'Média Mensal'!$U$2,1,0)+IF('Média 8h-9h'!R78&lt;'Média Mensal'!$U$2,1,0)+IF('Média 9h-10h'!R78&lt;'Média Mensal'!$U$2,1,0)+IF('Média 10h-11h'!R78&lt;'Média Mensal'!$U$2,1,0)+IF('Média 11h-12h'!R78&lt;'Média Mensal'!$U$2,1,0)+IF('Média 12h-13h'!R78&lt;'Média Mensal'!$U$2,1,0)+IF('Média 13h-14h'!R78&lt;'Média Mensal'!$U$2,1,0)+IF('Média 14h-15h'!R78&lt;'Média Mensal'!$U$2,1,0)+IF('Média 15h-16h'!R78&lt;'Média Mensal'!$U$2,1,0)+IF('Média 16h-17h'!R78&lt;'Média Mensal'!$U$2,1,0)+IF('Média 17h-18h'!R78&lt;'Média Mensal'!$U$2,1,0)+IF('Média 18h-19h'!R78&lt;'Média Mensal'!$U$2,1,0)+IF('Média 19h-20h'!R78&lt;'Média Mensal'!$U$2,1,0)+IF('Média 20h-21h'!R78&lt;'Média Mensal'!$U$2,1,0)+IF('Média 21h-22h'!R78&lt;'Média Mensal'!$U$2,1,0)+IF('Média 22h-23h'!R78&lt;'Média Mensal'!$U$2,1,0)+IF('Média 23h-0h'!R78&lt;'Média Mensal'!$U$2,1,0)</f>
        <v>0</v>
      </c>
      <c r="V78">
        <f>+IF('Média 24h-6h'!S78&lt;'Média Mensal'!$U$2,1,0)+IF('Média 6h-7h'!S78&lt;'Média Mensal'!$U$2,1,0)+IF('Média 7h-8h'!S78&lt;'Média Mensal'!$U$2,1,0)+IF('Média 8h-9h'!S78&lt;'Média Mensal'!$U$2,1,0)+IF('Média 9h-10h'!S78&lt;'Média Mensal'!$U$2,1,0)+IF('Média 10h-11h'!S78&lt;'Média Mensal'!$U$2,1,0)+IF('Média 11h-12h'!S78&lt;'Média Mensal'!$U$2,1,0)+IF('Média 12h-13h'!S78&lt;'Média Mensal'!$U$2,1,0)+IF('Média 13h-14h'!S78&lt;'Média Mensal'!$U$2,1,0)+IF('Média 14h-15h'!S78&lt;'Média Mensal'!$U$2,1,0)+IF('Média 15h-16h'!S78&lt;'Média Mensal'!$U$2,1,0)+IF('Média 16h-17h'!S78&lt;'Média Mensal'!$U$2,1,0)+IF('Média 17h-18h'!S78&lt;'Média Mensal'!$U$2,1,0)+IF('Média 18h-19h'!S78&lt;'Média Mensal'!$U$2,1,0)+IF('Média 19h-20h'!S78&lt;'Média Mensal'!$U$2,1,0)+IF('Média 20h-21h'!S78&lt;'Média Mensal'!$U$2,1,0)+IF('Média 21h-22h'!S78&lt;'Média Mensal'!$U$2,1,0)+IF('Média 22h-23h'!S78&lt;'Média Mensal'!$U$2,1,0)+IF('Média 23h-0h'!S78&lt;'Média Mensal'!$U$2,1,0)</f>
        <v>0</v>
      </c>
    </row>
    <row r="79" spans="2:22" x14ac:dyDescent="0.25">
      <c r="B79" s="18" t="s">
        <v>72</v>
      </c>
      <c r="C79" s="18" t="s">
        <v>73</v>
      </c>
      <c r="D79" s="21">
        <v>621.04</v>
      </c>
      <c r="E79" s="2">
        <v>433536.74449343409</v>
      </c>
      <c r="F79" s="2">
        <v>424609.88413536613</v>
      </c>
      <c r="G79" s="9">
        <f t="shared" si="24"/>
        <v>858146.62862880016</v>
      </c>
      <c r="H79" s="8">
        <v>5874</v>
      </c>
      <c r="I79" s="2">
        <v>5820</v>
      </c>
      <c r="J79" s="9">
        <f t="shared" si="25"/>
        <v>11694</v>
      </c>
      <c r="K79" s="8">
        <v>0</v>
      </c>
      <c r="L79" s="2">
        <v>0</v>
      </c>
      <c r="M79" s="9">
        <f t="shared" si="26"/>
        <v>0</v>
      </c>
      <c r="N79" s="3">
        <f t="shared" si="12"/>
        <v>0.34169468128021324</v>
      </c>
      <c r="O79" s="3">
        <f t="shared" si="0"/>
        <v>0.33776400354410568</v>
      </c>
      <c r="P79" s="4">
        <f t="shared" si="13"/>
        <v>0.33973841786101139</v>
      </c>
      <c r="Q79" s="41"/>
      <c r="R79" s="37">
        <f t="shared" si="27"/>
        <v>73.806051156526067</v>
      </c>
      <c r="S79" s="37">
        <f t="shared" si="28"/>
        <v>72.957024765526825</v>
      </c>
      <c r="T79" s="37">
        <f t="shared" si="29"/>
        <v>73.383498257978459</v>
      </c>
      <c r="U79">
        <f>+IF('Média 24h-6h'!R79&lt;'Média Mensal'!$U$2,1,0)+IF('Média 6h-7h'!R79&lt;'Média Mensal'!$U$2,1,0)+IF('Média 7h-8h'!R79&lt;'Média Mensal'!$U$2,1,0)+IF('Média 8h-9h'!R79&lt;'Média Mensal'!$U$2,1,0)+IF('Média 9h-10h'!R79&lt;'Média Mensal'!$U$2,1,0)+IF('Média 10h-11h'!R79&lt;'Média Mensal'!$U$2,1,0)+IF('Média 11h-12h'!R79&lt;'Média Mensal'!$U$2,1,0)+IF('Média 12h-13h'!R79&lt;'Média Mensal'!$U$2,1,0)+IF('Média 13h-14h'!R79&lt;'Média Mensal'!$U$2,1,0)+IF('Média 14h-15h'!R79&lt;'Média Mensal'!$U$2,1,0)+IF('Média 15h-16h'!R79&lt;'Média Mensal'!$U$2,1,0)+IF('Média 16h-17h'!R79&lt;'Média Mensal'!$U$2,1,0)+IF('Média 17h-18h'!R79&lt;'Média Mensal'!$U$2,1,0)+IF('Média 18h-19h'!R79&lt;'Média Mensal'!$U$2,1,0)+IF('Média 19h-20h'!R79&lt;'Média Mensal'!$U$2,1,0)+IF('Média 20h-21h'!R79&lt;'Média Mensal'!$U$2,1,0)+IF('Média 21h-22h'!R79&lt;'Média Mensal'!$U$2,1,0)+IF('Média 22h-23h'!R79&lt;'Média Mensal'!$U$2,1,0)+IF('Média 23h-0h'!R79&lt;'Média Mensal'!$U$2,1,0)</f>
        <v>0</v>
      </c>
      <c r="V79">
        <f>+IF('Média 24h-6h'!S79&lt;'Média Mensal'!$U$2,1,0)+IF('Média 6h-7h'!S79&lt;'Média Mensal'!$U$2,1,0)+IF('Média 7h-8h'!S79&lt;'Média Mensal'!$U$2,1,0)+IF('Média 8h-9h'!S79&lt;'Média Mensal'!$U$2,1,0)+IF('Média 9h-10h'!S79&lt;'Média Mensal'!$U$2,1,0)+IF('Média 10h-11h'!S79&lt;'Média Mensal'!$U$2,1,0)+IF('Média 11h-12h'!S79&lt;'Média Mensal'!$U$2,1,0)+IF('Média 12h-13h'!S79&lt;'Média Mensal'!$U$2,1,0)+IF('Média 13h-14h'!S79&lt;'Média Mensal'!$U$2,1,0)+IF('Média 14h-15h'!S79&lt;'Média Mensal'!$U$2,1,0)+IF('Média 15h-16h'!S79&lt;'Média Mensal'!$U$2,1,0)+IF('Média 16h-17h'!S79&lt;'Média Mensal'!$U$2,1,0)+IF('Média 17h-18h'!S79&lt;'Média Mensal'!$U$2,1,0)+IF('Média 18h-19h'!S79&lt;'Média Mensal'!$U$2,1,0)+IF('Média 19h-20h'!S79&lt;'Média Mensal'!$U$2,1,0)+IF('Média 20h-21h'!S79&lt;'Média Mensal'!$U$2,1,0)+IF('Média 21h-22h'!S79&lt;'Média Mensal'!$U$2,1,0)+IF('Média 22h-23h'!S79&lt;'Média Mensal'!$U$2,1,0)+IF('Média 23h-0h'!S79&lt;'Média Mensal'!$U$2,1,0)</f>
        <v>0</v>
      </c>
    </row>
    <row r="80" spans="2:22" x14ac:dyDescent="0.25">
      <c r="B80" s="18" t="s">
        <v>73</v>
      </c>
      <c r="C80" s="18" t="s">
        <v>74</v>
      </c>
      <c r="D80" s="21">
        <v>702.75</v>
      </c>
      <c r="E80" s="2">
        <v>358188.17560067447</v>
      </c>
      <c r="F80" s="2">
        <v>344043.38498652005</v>
      </c>
      <c r="G80" s="9">
        <f t="shared" si="24"/>
        <v>702231.56058719452</v>
      </c>
      <c r="H80" s="8">
        <v>5872</v>
      </c>
      <c r="I80" s="2">
        <v>5820</v>
      </c>
      <c r="J80" s="9">
        <f t="shared" si="25"/>
        <v>11692</v>
      </c>
      <c r="K80" s="8">
        <v>0</v>
      </c>
      <c r="L80" s="2">
        <v>0</v>
      </c>
      <c r="M80" s="9">
        <f t="shared" si="26"/>
        <v>0</v>
      </c>
      <c r="N80" s="3">
        <f t="shared" si="12"/>
        <v>0.28240439215665247</v>
      </c>
      <c r="O80" s="3">
        <f t="shared" si="0"/>
        <v>0.27367585034564723</v>
      </c>
      <c r="P80" s="4">
        <f t="shared" si="13"/>
        <v>0.27805953128254618</v>
      </c>
      <c r="Q80" s="41"/>
      <c r="R80" s="37">
        <f t="shared" si="27"/>
        <v>60.99934870583693</v>
      </c>
      <c r="S80" s="37">
        <f t="shared" si="28"/>
        <v>59.113983674659799</v>
      </c>
      <c r="T80" s="37">
        <f t="shared" si="29"/>
        <v>60.060858757029976</v>
      </c>
      <c r="U80">
        <f>+IF('Média 24h-6h'!R80&lt;'Média Mensal'!$U$2,1,0)+IF('Média 6h-7h'!R80&lt;'Média Mensal'!$U$2,1,0)+IF('Média 7h-8h'!R80&lt;'Média Mensal'!$U$2,1,0)+IF('Média 8h-9h'!R80&lt;'Média Mensal'!$U$2,1,0)+IF('Média 9h-10h'!R80&lt;'Média Mensal'!$U$2,1,0)+IF('Média 10h-11h'!R80&lt;'Média Mensal'!$U$2,1,0)+IF('Média 11h-12h'!R80&lt;'Média Mensal'!$U$2,1,0)+IF('Média 12h-13h'!R80&lt;'Média Mensal'!$U$2,1,0)+IF('Média 13h-14h'!R80&lt;'Média Mensal'!$U$2,1,0)+IF('Média 14h-15h'!R80&lt;'Média Mensal'!$U$2,1,0)+IF('Média 15h-16h'!R80&lt;'Média Mensal'!$U$2,1,0)+IF('Média 16h-17h'!R80&lt;'Média Mensal'!$U$2,1,0)+IF('Média 17h-18h'!R80&lt;'Média Mensal'!$U$2,1,0)+IF('Média 18h-19h'!R80&lt;'Média Mensal'!$U$2,1,0)+IF('Média 19h-20h'!R80&lt;'Média Mensal'!$U$2,1,0)+IF('Média 20h-21h'!R80&lt;'Média Mensal'!$U$2,1,0)+IF('Média 21h-22h'!R80&lt;'Média Mensal'!$U$2,1,0)+IF('Média 22h-23h'!R80&lt;'Média Mensal'!$U$2,1,0)+IF('Média 23h-0h'!R80&lt;'Média Mensal'!$U$2,1,0)</f>
        <v>0</v>
      </c>
      <c r="V80">
        <f>+IF('Média 24h-6h'!S80&lt;'Média Mensal'!$U$2,1,0)+IF('Média 6h-7h'!S80&lt;'Média Mensal'!$U$2,1,0)+IF('Média 7h-8h'!S80&lt;'Média Mensal'!$U$2,1,0)+IF('Média 8h-9h'!S80&lt;'Média Mensal'!$U$2,1,0)+IF('Média 9h-10h'!S80&lt;'Média Mensal'!$U$2,1,0)+IF('Média 10h-11h'!S80&lt;'Média Mensal'!$U$2,1,0)+IF('Média 11h-12h'!S80&lt;'Média Mensal'!$U$2,1,0)+IF('Média 12h-13h'!S80&lt;'Média Mensal'!$U$2,1,0)+IF('Média 13h-14h'!S80&lt;'Média Mensal'!$U$2,1,0)+IF('Média 14h-15h'!S80&lt;'Média Mensal'!$U$2,1,0)+IF('Média 15h-16h'!S80&lt;'Média Mensal'!$U$2,1,0)+IF('Média 16h-17h'!S80&lt;'Média Mensal'!$U$2,1,0)+IF('Média 17h-18h'!S80&lt;'Média Mensal'!$U$2,1,0)+IF('Média 18h-19h'!S80&lt;'Média Mensal'!$U$2,1,0)+IF('Média 19h-20h'!S80&lt;'Média Mensal'!$U$2,1,0)+IF('Média 20h-21h'!S80&lt;'Média Mensal'!$U$2,1,0)+IF('Média 21h-22h'!S80&lt;'Média Mensal'!$U$2,1,0)+IF('Média 22h-23h'!S80&lt;'Média Mensal'!$U$2,1,0)+IF('Média 23h-0h'!S80&lt;'Média Mensal'!$U$2,1,0)</f>
        <v>0</v>
      </c>
    </row>
    <row r="81" spans="2:22" x14ac:dyDescent="0.25">
      <c r="B81" s="18" t="s">
        <v>74</v>
      </c>
      <c r="C81" s="18" t="s">
        <v>75</v>
      </c>
      <c r="D81" s="21">
        <v>471.25</v>
      </c>
      <c r="E81" s="2">
        <v>319581.12683787849</v>
      </c>
      <c r="F81" s="2">
        <v>304520.48145202379</v>
      </c>
      <c r="G81" s="9">
        <f t="shared" si="24"/>
        <v>624101.60828990233</v>
      </c>
      <c r="H81" s="8">
        <v>5872</v>
      </c>
      <c r="I81" s="2">
        <v>5820</v>
      </c>
      <c r="J81" s="9">
        <f t="shared" si="25"/>
        <v>11692</v>
      </c>
      <c r="K81" s="8">
        <v>0</v>
      </c>
      <c r="L81" s="2">
        <v>0</v>
      </c>
      <c r="M81" s="9">
        <f t="shared" si="26"/>
        <v>0</v>
      </c>
      <c r="N81" s="3">
        <f t="shared" si="12"/>
        <v>0.25196564269057681</v>
      </c>
      <c r="O81" s="3">
        <f t="shared" ref="O81:O86" si="33">+F81/(I81*216+L81*248)</f>
        <v>0.24223660545693632</v>
      </c>
      <c r="P81" s="4">
        <f t="shared" ref="P81:P86" si="34">+G81/(J81*216+M81*248)</f>
        <v>0.2471227589495755</v>
      </c>
      <c r="Q81" s="41"/>
      <c r="R81" s="37">
        <f t="shared" si="27"/>
        <v>54.424578821164594</v>
      </c>
      <c r="S81" s="37">
        <f t="shared" si="28"/>
        <v>52.323106778698246</v>
      </c>
      <c r="T81" s="37">
        <f t="shared" si="29"/>
        <v>53.378515933108311</v>
      </c>
      <c r="U81">
        <f>+IF('Média 24h-6h'!R81&lt;'Média Mensal'!$U$2,1,0)+IF('Média 6h-7h'!R81&lt;'Média Mensal'!$U$2,1,0)+IF('Média 7h-8h'!R81&lt;'Média Mensal'!$U$2,1,0)+IF('Média 8h-9h'!R81&lt;'Média Mensal'!$U$2,1,0)+IF('Média 9h-10h'!R81&lt;'Média Mensal'!$U$2,1,0)+IF('Média 10h-11h'!R81&lt;'Média Mensal'!$U$2,1,0)+IF('Média 11h-12h'!R81&lt;'Média Mensal'!$U$2,1,0)+IF('Média 12h-13h'!R81&lt;'Média Mensal'!$U$2,1,0)+IF('Média 13h-14h'!R81&lt;'Média Mensal'!$U$2,1,0)+IF('Média 14h-15h'!R81&lt;'Média Mensal'!$U$2,1,0)+IF('Média 15h-16h'!R81&lt;'Média Mensal'!$U$2,1,0)+IF('Média 16h-17h'!R81&lt;'Média Mensal'!$U$2,1,0)+IF('Média 17h-18h'!R81&lt;'Média Mensal'!$U$2,1,0)+IF('Média 18h-19h'!R81&lt;'Média Mensal'!$U$2,1,0)+IF('Média 19h-20h'!R81&lt;'Média Mensal'!$U$2,1,0)+IF('Média 20h-21h'!R81&lt;'Média Mensal'!$U$2,1,0)+IF('Média 21h-22h'!R81&lt;'Média Mensal'!$U$2,1,0)+IF('Média 22h-23h'!R81&lt;'Média Mensal'!$U$2,1,0)+IF('Média 23h-0h'!R81&lt;'Média Mensal'!$U$2,1,0)</f>
        <v>0</v>
      </c>
      <c r="V81">
        <f>+IF('Média 24h-6h'!S81&lt;'Média Mensal'!$U$2,1,0)+IF('Média 6h-7h'!S81&lt;'Média Mensal'!$U$2,1,0)+IF('Média 7h-8h'!S81&lt;'Média Mensal'!$U$2,1,0)+IF('Média 8h-9h'!S81&lt;'Média Mensal'!$U$2,1,0)+IF('Média 9h-10h'!S81&lt;'Média Mensal'!$U$2,1,0)+IF('Média 10h-11h'!S81&lt;'Média Mensal'!$U$2,1,0)+IF('Média 11h-12h'!S81&lt;'Média Mensal'!$U$2,1,0)+IF('Média 12h-13h'!S81&lt;'Média Mensal'!$U$2,1,0)+IF('Média 13h-14h'!S81&lt;'Média Mensal'!$U$2,1,0)+IF('Média 14h-15h'!S81&lt;'Média Mensal'!$U$2,1,0)+IF('Média 15h-16h'!S81&lt;'Média Mensal'!$U$2,1,0)+IF('Média 16h-17h'!S81&lt;'Média Mensal'!$U$2,1,0)+IF('Média 17h-18h'!S81&lt;'Média Mensal'!$U$2,1,0)+IF('Média 18h-19h'!S81&lt;'Média Mensal'!$U$2,1,0)+IF('Média 19h-20h'!S81&lt;'Média Mensal'!$U$2,1,0)+IF('Média 20h-21h'!S81&lt;'Média Mensal'!$U$2,1,0)+IF('Média 21h-22h'!S81&lt;'Média Mensal'!$U$2,1,0)+IF('Média 22h-23h'!S81&lt;'Média Mensal'!$U$2,1,0)+IF('Média 23h-0h'!S81&lt;'Média Mensal'!$U$2,1,0)</f>
        <v>0</v>
      </c>
    </row>
    <row r="82" spans="2:22" x14ac:dyDescent="0.25">
      <c r="B82" s="18" t="s">
        <v>75</v>
      </c>
      <c r="C82" s="18" t="s">
        <v>76</v>
      </c>
      <c r="D82" s="21">
        <v>775.36</v>
      </c>
      <c r="E82" s="2">
        <v>291119.99002494843</v>
      </c>
      <c r="F82" s="2">
        <v>277170.43583321059</v>
      </c>
      <c r="G82" s="9">
        <f t="shared" si="24"/>
        <v>568290.42585815908</v>
      </c>
      <c r="H82" s="8">
        <v>5872</v>
      </c>
      <c r="I82" s="2">
        <v>5818</v>
      </c>
      <c r="J82" s="9">
        <f t="shared" si="25"/>
        <v>11690</v>
      </c>
      <c r="K82" s="8">
        <v>0</v>
      </c>
      <c r="L82" s="2">
        <v>0</v>
      </c>
      <c r="M82" s="9">
        <f t="shared" si="26"/>
        <v>0</v>
      </c>
      <c r="N82" s="3">
        <f t="shared" ref="N82:N86" si="35">+E82/(H82*216+K82*248)</f>
        <v>0.22952618044907758</v>
      </c>
      <c r="O82" s="3">
        <f t="shared" si="33"/>
        <v>0.22055628432292709</v>
      </c>
      <c r="P82" s="4">
        <f t="shared" si="34"/>
        <v>0.22506194985353067</v>
      </c>
      <c r="Q82" s="41"/>
      <c r="R82" s="37">
        <f t="shared" si="27"/>
        <v>49.577654977000755</v>
      </c>
      <c r="S82" s="37">
        <f t="shared" si="28"/>
        <v>47.640157413752249</v>
      </c>
      <c r="T82" s="37">
        <f t="shared" si="29"/>
        <v>48.613381168362622</v>
      </c>
      <c r="U82">
        <f>+IF('Média 24h-6h'!R82&lt;'Média Mensal'!$U$2,1,0)+IF('Média 6h-7h'!R82&lt;'Média Mensal'!$U$2,1,0)+IF('Média 7h-8h'!R82&lt;'Média Mensal'!$U$2,1,0)+IF('Média 8h-9h'!R82&lt;'Média Mensal'!$U$2,1,0)+IF('Média 9h-10h'!R82&lt;'Média Mensal'!$U$2,1,0)+IF('Média 10h-11h'!R82&lt;'Média Mensal'!$U$2,1,0)+IF('Média 11h-12h'!R82&lt;'Média Mensal'!$U$2,1,0)+IF('Média 12h-13h'!R82&lt;'Média Mensal'!$U$2,1,0)+IF('Média 13h-14h'!R82&lt;'Média Mensal'!$U$2,1,0)+IF('Média 14h-15h'!R82&lt;'Média Mensal'!$U$2,1,0)+IF('Média 15h-16h'!R82&lt;'Média Mensal'!$U$2,1,0)+IF('Média 16h-17h'!R82&lt;'Média Mensal'!$U$2,1,0)+IF('Média 17h-18h'!R82&lt;'Média Mensal'!$U$2,1,0)+IF('Média 18h-19h'!R82&lt;'Média Mensal'!$U$2,1,0)+IF('Média 19h-20h'!R82&lt;'Média Mensal'!$U$2,1,0)+IF('Média 20h-21h'!R82&lt;'Média Mensal'!$U$2,1,0)+IF('Média 21h-22h'!R82&lt;'Média Mensal'!$U$2,1,0)+IF('Média 22h-23h'!R82&lt;'Média Mensal'!$U$2,1,0)+IF('Média 23h-0h'!R82&lt;'Média Mensal'!$U$2,1,0)</f>
        <v>0</v>
      </c>
      <c r="V82">
        <f>+IF('Média 24h-6h'!S82&lt;'Média Mensal'!$U$2,1,0)+IF('Média 6h-7h'!S82&lt;'Média Mensal'!$U$2,1,0)+IF('Média 7h-8h'!S82&lt;'Média Mensal'!$U$2,1,0)+IF('Média 8h-9h'!S82&lt;'Média Mensal'!$U$2,1,0)+IF('Média 9h-10h'!S82&lt;'Média Mensal'!$U$2,1,0)+IF('Média 10h-11h'!S82&lt;'Média Mensal'!$U$2,1,0)+IF('Média 11h-12h'!S82&lt;'Média Mensal'!$U$2,1,0)+IF('Média 12h-13h'!S82&lt;'Média Mensal'!$U$2,1,0)+IF('Média 13h-14h'!S82&lt;'Média Mensal'!$U$2,1,0)+IF('Média 14h-15h'!S82&lt;'Média Mensal'!$U$2,1,0)+IF('Média 15h-16h'!S82&lt;'Média Mensal'!$U$2,1,0)+IF('Média 16h-17h'!S82&lt;'Média Mensal'!$U$2,1,0)+IF('Média 17h-18h'!S82&lt;'Média Mensal'!$U$2,1,0)+IF('Média 18h-19h'!S82&lt;'Média Mensal'!$U$2,1,0)+IF('Média 19h-20h'!S82&lt;'Média Mensal'!$U$2,1,0)+IF('Média 20h-21h'!S82&lt;'Média Mensal'!$U$2,1,0)+IF('Média 21h-22h'!S82&lt;'Média Mensal'!$U$2,1,0)+IF('Média 22h-23h'!S82&lt;'Média Mensal'!$U$2,1,0)+IF('Média 23h-0h'!S82&lt;'Média Mensal'!$U$2,1,0)</f>
        <v>1</v>
      </c>
    </row>
    <row r="83" spans="2:22" x14ac:dyDescent="0.25">
      <c r="B83" s="18" t="s">
        <v>76</v>
      </c>
      <c r="C83" s="18" t="s">
        <v>77</v>
      </c>
      <c r="D83" s="21">
        <v>827.64</v>
      </c>
      <c r="E83" s="2">
        <v>215861.27424514137</v>
      </c>
      <c r="F83" s="2">
        <v>212566.24799962822</v>
      </c>
      <c r="G83" s="9">
        <f t="shared" si="24"/>
        <v>428427.52224476961</v>
      </c>
      <c r="H83" s="8">
        <v>5856</v>
      </c>
      <c r="I83" s="2">
        <v>5810</v>
      </c>
      <c r="J83" s="9">
        <f t="shared" si="25"/>
        <v>11666</v>
      </c>
      <c r="K83" s="8">
        <v>0</v>
      </c>
      <c r="L83" s="2">
        <v>0</v>
      </c>
      <c r="M83" s="9">
        <f t="shared" si="26"/>
        <v>0</v>
      </c>
      <c r="N83" s="3">
        <f t="shared" si="35"/>
        <v>0.17065535367741014</v>
      </c>
      <c r="O83" s="3">
        <f t="shared" si="33"/>
        <v>0.16938089500830961</v>
      </c>
      <c r="P83" s="4">
        <f t="shared" si="34"/>
        <v>0.17002063699067313</v>
      </c>
      <c r="Q83" s="41"/>
      <c r="R83" s="37">
        <f t="shared" si="27"/>
        <v>36.861556394320587</v>
      </c>
      <c r="S83" s="37">
        <f t="shared" si="28"/>
        <v>36.586273321794877</v>
      </c>
      <c r="T83" s="37">
        <f t="shared" si="29"/>
        <v>36.724457589985391</v>
      </c>
      <c r="U83">
        <f>+IF('Média 24h-6h'!R83&lt;'Média Mensal'!$U$2,1,0)+IF('Média 6h-7h'!R83&lt;'Média Mensal'!$U$2,1,0)+IF('Média 7h-8h'!R83&lt;'Média Mensal'!$U$2,1,0)+IF('Média 8h-9h'!R83&lt;'Média Mensal'!$U$2,1,0)+IF('Média 9h-10h'!R83&lt;'Média Mensal'!$U$2,1,0)+IF('Média 10h-11h'!R83&lt;'Média Mensal'!$U$2,1,0)+IF('Média 11h-12h'!R83&lt;'Média Mensal'!$U$2,1,0)+IF('Média 12h-13h'!R83&lt;'Média Mensal'!$U$2,1,0)+IF('Média 13h-14h'!R83&lt;'Média Mensal'!$U$2,1,0)+IF('Média 14h-15h'!R83&lt;'Média Mensal'!$U$2,1,0)+IF('Média 15h-16h'!R83&lt;'Média Mensal'!$U$2,1,0)+IF('Média 16h-17h'!R83&lt;'Média Mensal'!$U$2,1,0)+IF('Média 17h-18h'!R83&lt;'Média Mensal'!$U$2,1,0)+IF('Média 18h-19h'!R83&lt;'Média Mensal'!$U$2,1,0)+IF('Média 19h-20h'!R83&lt;'Média Mensal'!$U$2,1,0)+IF('Média 20h-21h'!R83&lt;'Média Mensal'!$U$2,1,0)+IF('Média 21h-22h'!R83&lt;'Média Mensal'!$U$2,1,0)+IF('Média 22h-23h'!R83&lt;'Média Mensal'!$U$2,1,0)+IF('Média 23h-0h'!R83&lt;'Média Mensal'!$U$2,1,0)</f>
        <v>0</v>
      </c>
      <c r="V83">
        <f>+IF('Média 24h-6h'!S83&lt;'Média Mensal'!$U$2,1,0)+IF('Média 6h-7h'!S83&lt;'Média Mensal'!$U$2,1,0)+IF('Média 7h-8h'!S83&lt;'Média Mensal'!$U$2,1,0)+IF('Média 8h-9h'!S83&lt;'Média Mensal'!$U$2,1,0)+IF('Média 9h-10h'!S83&lt;'Média Mensal'!$U$2,1,0)+IF('Média 10h-11h'!S83&lt;'Média Mensal'!$U$2,1,0)+IF('Média 11h-12h'!S83&lt;'Média Mensal'!$U$2,1,0)+IF('Média 12h-13h'!S83&lt;'Média Mensal'!$U$2,1,0)+IF('Média 13h-14h'!S83&lt;'Média Mensal'!$U$2,1,0)+IF('Média 14h-15h'!S83&lt;'Média Mensal'!$U$2,1,0)+IF('Média 15h-16h'!S83&lt;'Média Mensal'!$U$2,1,0)+IF('Média 16h-17h'!S83&lt;'Média Mensal'!$U$2,1,0)+IF('Média 17h-18h'!S83&lt;'Média Mensal'!$U$2,1,0)+IF('Média 18h-19h'!S83&lt;'Média Mensal'!$U$2,1,0)+IF('Média 19h-20h'!S83&lt;'Média Mensal'!$U$2,1,0)+IF('Média 20h-21h'!S83&lt;'Média Mensal'!$U$2,1,0)+IF('Média 21h-22h'!S83&lt;'Média Mensal'!$U$2,1,0)+IF('Média 22h-23h'!S83&lt;'Média Mensal'!$U$2,1,0)+IF('Média 23h-0h'!S83&lt;'Média Mensal'!$U$2,1,0)</f>
        <v>1</v>
      </c>
    </row>
    <row r="84" spans="2:22" x14ac:dyDescent="0.25">
      <c r="B84" s="19" t="s">
        <v>77</v>
      </c>
      <c r="C84" s="19" t="s">
        <v>78</v>
      </c>
      <c r="D84" s="22">
        <v>351.77</v>
      </c>
      <c r="E84" s="5">
        <v>96945.632512571465</v>
      </c>
      <c r="F84" s="5">
        <v>112055.99999999997</v>
      </c>
      <c r="G84" s="11">
        <f t="shared" si="24"/>
        <v>209001.63251257144</v>
      </c>
      <c r="H84" s="10">
        <v>5858</v>
      </c>
      <c r="I84" s="5">
        <v>5814</v>
      </c>
      <c r="J84" s="11">
        <f t="shared" si="25"/>
        <v>11672</v>
      </c>
      <c r="K84" s="10">
        <v>0</v>
      </c>
      <c r="L84" s="5">
        <v>0</v>
      </c>
      <c r="M84" s="11">
        <f t="shared" si="26"/>
        <v>0</v>
      </c>
      <c r="N84" s="6">
        <f t="shared" si="35"/>
        <v>7.6616997737006892E-2</v>
      </c>
      <c r="O84" s="6">
        <f t="shared" si="33"/>
        <v>8.9229063945266196E-2</v>
      </c>
      <c r="P84" s="7">
        <f t="shared" si="34"/>
        <v>8.2899258954863261E-2</v>
      </c>
      <c r="Q84" s="41"/>
      <c r="R84" s="37">
        <f t="shared" si="27"/>
        <v>16.549271511193488</v>
      </c>
      <c r="S84" s="37">
        <f t="shared" si="28"/>
        <v>19.273477812177497</v>
      </c>
      <c r="T84" s="37">
        <f t="shared" si="29"/>
        <v>17.906239934250465</v>
      </c>
      <c r="U84">
        <f>+IF('Média 24h-6h'!R84&lt;'Média Mensal'!$U$2,1,0)+IF('Média 6h-7h'!R84&lt;'Média Mensal'!$U$2,1,0)+IF('Média 7h-8h'!R84&lt;'Média Mensal'!$U$2,1,0)+IF('Média 8h-9h'!R84&lt;'Média Mensal'!$U$2,1,0)+IF('Média 9h-10h'!R84&lt;'Média Mensal'!$U$2,1,0)+IF('Média 10h-11h'!R84&lt;'Média Mensal'!$U$2,1,0)+IF('Média 11h-12h'!R84&lt;'Média Mensal'!$U$2,1,0)+IF('Média 12h-13h'!R84&lt;'Média Mensal'!$U$2,1,0)+IF('Média 13h-14h'!R84&lt;'Média Mensal'!$U$2,1,0)+IF('Média 14h-15h'!R84&lt;'Média Mensal'!$U$2,1,0)+IF('Média 15h-16h'!R84&lt;'Média Mensal'!$U$2,1,0)+IF('Média 16h-17h'!R84&lt;'Média Mensal'!$U$2,1,0)+IF('Média 17h-18h'!R84&lt;'Média Mensal'!$U$2,1,0)+IF('Média 18h-19h'!R84&lt;'Média Mensal'!$U$2,1,0)+IF('Média 19h-20h'!R84&lt;'Média Mensal'!$U$2,1,0)+IF('Média 20h-21h'!R84&lt;'Média Mensal'!$U$2,1,0)+IF('Média 21h-22h'!R84&lt;'Média Mensal'!$U$2,1,0)+IF('Média 22h-23h'!R84&lt;'Média Mensal'!$U$2,1,0)+IF('Média 23h-0h'!R84&lt;'Média Mensal'!$U$2,1,0)</f>
        <v>1</v>
      </c>
      <c r="V84">
        <f>+IF('Média 24h-6h'!S84&lt;'Média Mensal'!$U$2,1,0)+IF('Média 6h-7h'!S84&lt;'Média Mensal'!$U$2,1,0)+IF('Média 7h-8h'!S84&lt;'Média Mensal'!$U$2,1,0)+IF('Média 8h-9h'!S84&lt;'Média Mensal'!$U$2,1,0)+IF('Média 9h-10h'!S84&lt;'Média Mensal'!$U$2,1,0)+IF('Média 10h-11h'!S84&lt;'Média Mensal'!$U$2,1,0)+IF('Média 11h-12h'!S84&lt;'Média Mensal'!$U$2,1,0)+IF('Média 12h-13h'!S84&lt;'Média Mensal'!$U$2,1,0)+IF('Média 13h-14h'!S84&lt;'Média Mensal'!$U$2,1,0)+IF('Média 14h-15h'!S84&lt;'Média Mensal'!$U$2,1,0)+IF('Média 15h-16h'!S84&lt;'Média Mensal'!$U$2,1,0)+IF('Média 16h-17h'!S84&lt;'Média Mensal'!$U$2,1,0)+IF('Média 17h-18h'!S84&lt;'Média Mensal'!$U$2,1,0)+IF('Média 18h-19h'!S84&lt;'Média Mensal'!$U$2,1,0)+IF('Média 19h-20h'!S84&lt;'Média Mensal'!$U$2,1,0)+IF('Média 20h-21h'!S84&lt;'Média Mensal'!$U$2,1,0)+IF('Média 21h-22h'!S84&lt;'Média Mensal'!$U$2,1,0)+IF('Média 22h-23h'!S84&lt;'Média Mensal'!$U$2,1,0)+IF('Média 23h-0h'!S84&lt;'Média Mensal'!$U$2,1,0)</f>
        <v>1</v>
      </c>
    </row>
    <row r="85" spans="2:22" x14ac:dyDescent="0.25">
      <c r="B85" s="18" t="s">
        <v>79</v>
      </c>
      <c r="C85" s="18" t="s">
        <v>80</v>
      </c>
      <c r="D85" s="20">
        <v>683.54</v>
      </c>
      <c r="E85" s="12">
        <v>30754.918285837975</v>
      </c>
      <c r="F85" s="13">
        <v>59028.991351595068</v>
      </c>
      <c r="G85" s="14">
        <f t="shared" ref="G85:G86" si="36">+E85+F85</f>
        <v>89783.90963743304</v>
      </c>
      <c r="H85" s="2">
        <v>1529</v>
      </c>
      <c r="I85" s="2">
        <v>1487</v>
      </c>
      <c r="J85" s="9">
        <f t="shared" ref="J85:J86" si="37">+H85+I85</f>
        <v>3016</v>
      </c>
      <c r="K85" s="45">
        <v>0</v>
      </c>
      <c r="L85" s="2">
        <v>0</v>
      </c>
      <c r="M85" s="9">
        <f t="shared" ref="M85:M86" si="38">+K85+L85</f>
        <v>0</v>
      </c>
      <c r="N85" s="3">
        <f t="shared" si="35"/>
        <v>9.3122224298857803E-2</v>
      </c>
      <c r="O85" s="3">
        <f t="shared" si="33"/>
        <v>0.1837810136977106</v>
      </c>
      <c r="P85" s="4">
        <f t="shared" si="34"/>
        <v>0.13782037411188636</v>
      </c>
      <c r="Q85" s="41"/>
      <c r="R85" s="37">
        <f t="shared" si="27"/>
        <v>20.114400448553287</v>
      </c>
      <c r="S85" s="37">
        <f t="shared" si="28"/>
        <v>39.69669895870549</v>
      </c>
      <c r="T85" s="37">
        <f t="shared" si="29"/>
        <v>29.769200808167454</v>
      </c>
      <c r="U85">
        <f>+IF('Média 24h-6h'!R85&lt;'Média Mensal'!$U$2,1,0)+IF('Média 6h-7h'!R85&lt;'Média Mensal'!$U$2,1,0)+IF('Média 7h-8h'!R85&lt;'Média Mensal'!$U$2,1,0)+IF('Média 8h-9h'!R85&lt;'Média Mensal'!$U$2,1,0)+IF('Média 9h-10h'!R85&lt;'Média Mensal'!$U$2,1,0)+IF('Média 10h-11h'!R85&lt;'Média Mensal'!$U$2,1,0)+IF('Média 11h-12h'!R85&lt;'Média Mensal'!$U$2,1,0)+IF('Média 12h-13h'!R85&lt;'Média Mensal'!$U$2,1,0)+IF('Média 13h-14h'!R85&lt;'Média Mensal'!$U$2,1,0)+IF('Média 14h-15h'!R85&lt;'Média Mensal'!$U$2,1,0)+IF('Média 15h-16h'!R85&lt;'Média Mensal'!$U$2,1,0)+IF('Média 16h-17h'!R85&lt;'Média Mensal'!$U$2,1,0)+IF('Média 17h-18h'!R85&lt;'Média Mensal'!$U$2,1,0)+IF('Média 18h-19h'!R85&lt;'Média Mensal'!$U$2,1,0)+IF('Média 19h-20h'!R85&lt;'Média Mensal'!$U$2,1,0)+IF('Média 20h-21h'!R85&lt;'Média Mensal'!$U$2,1,0)+IF('Média 21h-22h'!R85&lt;'Média Mensal'!$U$2,1,0)+IF('Média 22h-23h'!R85&lt;'Média Mensal'!$U$2,1,0)+IF('Média 23h-0h'!R85&lt;'Média Mensal'!$U$2,1,0)</f>
        <v>2</v>
      </c>
      <c r="V85">
        <f>+IF('Média 24h-6h'!S85&lt;'Média Mensal'!$U$2,1,0)+IF('Média 6h-7h'!S85&lt;'Média Mensal'!$U$2,1,0)+IF('Média 7h-8h'!S85&lt;'Média Mensal'!$U$2,1,0)+IF('Média 8h-9h'!S85&lt;'Média Mensal'!$U$2,1,0)+IF('Média 9h-10h'!S85&lt;'Média Mensal'!$U$2,1,0)+IF('Média 10h-11h'!S85&lt;'Média Mensal'!$U$2,1,0)+IF('Média 11h-12h'!S85&lt;'Média Mensal'!$U$2,1,0)+IF('Média 12h-13h'!S85&lt;'Média Mensal'!$U$2,1,0)+IF('Média 13h-14h'!S85&lt;'Média Mensal'!$U$2,1,0)+IF('Média 14h-15h'!S85&lt;'Média Mensal'!$U$2,1,0)+IF('Média 15h-16h'!S85&lt;'Média Mensal'!$U$2,1,0)+IF('Média 16h-17h'!S85&lt;'Média Mensal'!$U$2,1,0)+IF('Média 17h-18h'!S85&lt;'Média Mensal'!$U$2,1,0)+IF('Média 18h-19h'!S85&lt;'Média Mensal'!$U$2,1,0)+IF('Média 19h-20h'!S85&lt;'Média Mensal'!$U$2,1,0)+IF('Média 20h-21h'!S85&lt;'Média Mensal'!$U$2,1,0)+IF('Média 21h-22h'!S85&lt;'Média Mensal'!$U$2,1,0)+IF('Média 22h-23h'!S85&lt;'Média Mensal'!$U$2,1,0)+IF('Média 23h-0h'!S85&lt;'Média Mensal'!$U$2,1,0)</f>
        <v>1</v>
      </c>
    </row>
    <row r="86" spans="2:22" x14ac:dyDescent="0.25">
      <c r="B86" s="19" t="s">
        <v>80</v>
      </c>
      <c r="C86" s="19" t="s">
        <v>81</v>
      </c>
      <c r="D86" s="22">
        <v>649.66</v>
      </c>
      <c r="E86" s="10">
        <v>26944.131170839442</v>
      </c>
      <c r="F86" s="5">
        <v>54637.999999999985</v>
      </c>
      <c r="G86" s="11">
        <f t="shared" si="36"/>
        <v>81582.131170839421</v>
      </c>
      <c r="H86" s="5">
        <v>1531</v>
      </c>
      <c r="I86" s="5">
        <v>1486</v>
      </c>
      <c r="J86" s="11">
        <f t="shared" si="37"/>
        <v>3017</v>
      </c>
      <c r="K86" s="46">
        <v>0</v>
      </c>
      <c r="L86" s="5">
        <v>0</v>
      </c>
      <c r="M86" s="11">
        <f t="shared" si="38"/>
        <v>0</v>
      </c>
      <c r="N86" s="6">
        <f t="shared" si="35"/>
        <v>8.1477039851825972E-2</v>
      </c>
      <c r="O86" s="6">
        <f t="shared" si="33"/>
        <v>0.17022456507651657</v>
      </c>
      <c r="P86" s="7">
        <f t="shared" si="34"/>
        <v>0.12518894654187906</v>
      </c>
      <c r="Q86" s="41"/>
      <c r="R86" s="37">
        <f t="shared" si="27"/>
        <v>17.599040607994411</v>
      </c>
      <c r="S86" s="37">
        <f t="shared" si="28"/>
        <v>36.768506056527578</v>
      </c>
      <c r="T86" s="37">
        <f t="shared" si="29"/>
        <v>27.040812453045881</v>
      </c>
      <c r="U86">
        <f>+IF('Média 24h-6h'!R86&lt;'Média Mensal'!$U$2,1,0)+IF('Média 6h-7h'!R86&lt;'Média Mensal'!$U$2,1,0)+IF('Média 7h-8h'!R86&lt;'Média Mensal'!$U$2,1,0)+IF('Média 8h-9h'!R86&lt;'Média Mensal'!$U$2,1,0)+IF('Média 9h-10h'!R86&lt;'Média Mensal'!$U$2,1,0)+IF('Média 10h-11h'!R86&lt;'Média Mensal'!$U$2,1,0)+IF('Média 11h-12h'!R86&lt;'Média Mensal'!$U$2,1,0)+IF('Média 12h-13h'!R86&lt;'Média Mensal'!$U$2,1,0)+IF('Média 13h-14h'!R86&lt;'Média Mensal'!$U$2,1,0)+IF('Média 14h-15h'!R86&lt;'Média Mensal'!$U$2,1,0)+IF('Média 15h-16h'!R86&lt;'Média Mensal'!$U$2,1,0)+IF('Média 16h-17h'!R86&lt;'Média Mensal'!$U$2,1,0)+IF('Média 17h-18h'!R86&lt;'Média Mensal'!$U$2,1,0)+IF('Média 18h-19h'!R86&lt;'Média Mensal'!$U$2,1,0)+IF('Média 19h-20h'!R86&lt;'Média Mensal'!$U$2,1,0)+IF('Média 20h-21h'!R86&lt;'Média Mensal'!$U$2,1,0)+IF('Média 21h-22h'!R86&lt;'Média Mensal'!$U$2,1,0)+IF('Média 22h-23h'!R86&lt;'Média Mensal'!$U$2,1,0)+IF('Média 23h-0h'!R86&lt;'Média Mensal'!$U$2,1,0)</f>
        <v>3</v>
      </c>
      <c r="V86">
        <f>+IF('Média 24h-6h'!S86&lt;'Média Mensal'!$U$2,1,0)+IF('Média 6h-7h'!S86&lt;'Média Mensal'!$U$2,1,0)+IF('Média 7h-8h'!S86&lt;'Média Mensal'!$U$2,1,0)+IF('Média 8h-9h'!S86&lt;'Média Mensal'!$U$2,1,0)+IF('Média 9h-10h'!S86&lt;'Média Mensal'!$U$2,1,0)+IF('Média 10h-11h'!S86&lt;'Média Mensal'!$U$2,1,0)+IF('Média 11h-12h'!S86&lt;'Média Mensal'!$U$2,1,0)+IF('Média 12h-13h'!S86&lt;'Média Mensal'!$U$2,1,0)+IF('Média 13h-14h'!S86&lt;'Média Mensal'!$U$2,1,0)+IF('Média 14h-15h'!S86&lt;'Média Mensal'!$U$2,1,0)+IF('Média 15h-16h'!S86&lt;'Média Mensal'!$U$2,1,0)+IF('Média 16h-17h'!S86&lt;'Média Mensal'!$U$2,1,0)+IF('Média 17h-18h'!S86&lt;'Média Mensal'!$U$2,1,0)+IF('Média 18h-19h'!S86&lt;'Média Mensal'!$U$2,1,0)+IF('Média 19h-20h'!S86&lt;'Média Mensal'!$U$2,1,0)+IF('Média 20h-21h'!S86&lt;'Média Mensal'!$U$2,1,0)+IF('Média 21h-22h'!S86&lt;'Média Mensal'!$U$2,1,0)+IF('Média 22h-23h'!S86&lt;'Média Mensal'!$U$2,1,0)+IF('Média 23h-0h'!S86&lt;'Média Mensal'!$U$2,1,0)</f>
        <v>1</v>
      </c>
    </row>
    <row r="87" spans="2:22" x14ac:dyDescent="0.25">
      <c r="B87" s="28" t="s">
        <v>85</v>
      </c>
      <c r="Q87" s="41"/>
    </row>
    <row r="88" spans="2:22" x14ac:dyDescent="0.25">
      <c r="B88" s="105" t="s">
        <v>119</v>
      </c>
      <c r="D88" s="1"/>
      <c r="G88" s="1"/>
      <c r="Q88" s="41"/>
    </row>
    <row r="90" spans="2:22" x14ac:dyDescent="0.25">
      <c r="C90" t="s">
        <v>110</v>
      </c>
      <c r="D90" s="1">
        <f>(SUMPRODUCT((G5:G86)*(D5:D86)))/1000</f>
        <v>23861053.056846533</v>
      </c>
    </row>
    <row r="91" spans="2:22" x14ac:dyDescent="0.25">
      <c r="C91" t="s">
        <v>112</v>
      </c>
      <c r="D91" s="77">
        <f>SUMPRODUCT(((((J5:J86)*216)+((M5:M86)*248))*((D5:D86))/1000))</f>
        <v>106542895.78903998</v>
      </c>
    </row>
    <row r="92" spans="2:22" x14ac:dyDescent="0.25">
      <c r="C92" t="s">
        <v>111</v>
      </c>
      <c r="D92" s="39">
        <f>+D90/D91</f>
        <v>0.22395724163620029</v>
      </c>
    </row>
    <row r="93" spans="2:22" x14ac:dyDescent="0.25">
      <c r="D93" s="81">
        <f>+D92-P2</f>
        <v>0</v>
      </c>
    </row>
    <row r="174" spans="3:3" x14ac:dyDescent="0.25">
      <c r="C174" s="75"/>
    </row>
  </sheetData>
  <mergeCells count="9">
    <mergeCell ref="H2:O2"/>
    <mergeCell ref="U3:V3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orientation="portrait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9" zoomScale="78" zoomScaleNormal="78" workbookViewId="0">
      <selection activeCell="I10" sqref="I10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8" t="s">
        <v>84</v>
      </c>
      <c r="I2" s="119"/>
      <c r="J2" s="119"/>
      <c r="K2" s="119"/>
      <c r="L2" s="119"/>
      <c r="M2" s="119"/>
      <c r="N2" s="119"/>
      <c r="O2" s="120"/>
      <c r="P2" s="102">
        <v>0.16248882924396105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2" t="s">
        <v>2</v>
      </c>
      <c r="H4" s="25" t="s">
        <v>5</v>
      </c>
      <c r="I4" s="26" t="s">
        <v>6</v>
      </c>
      <c r="J4" s="72" t="s">
        <v>2</v>
      </c>
      <c r="K4" s="25" t="s">
        <v>5</v>
      </c>
      <c r="L4" s="26" t="s">
        <v>6</v>
      </c>
      <c r="M4" s="72" t="s">
        <v>2</v>
      </c>
      <c r="N4" s="25" t="s">
        <v>5</v>
      </c>
      <c r="O4" s="26" t="s">
        <v>6</v>
      </c>
      <c r="P4" s="72" t="s">
        <v>2</v>
      </c>
      <c r="R4" s="25" t="s">
        <v>5</v>
      </c>
      <c r="S4" s="26" t="s">
        <v>6</v>
      </c>
      <c r="T4" s="72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92</v>
      </c>
      <c r="F5" s="55">
        <v>386.77089532378562</v>
      </c>
      <c r="G5" s="56">
        <f>+E5+F5</f>
        <v>478.77089532378562</v>
      </c>
      <c r="H5" s="55">
        <v>41</v>
      </c>
      <c r="I5" s="55">
        <v>42</v>
      </c>
      <c r="J5" s="56">
        <f>+H5+I5</f>
        <v>83</v>
      </c>
      <c r="K5" s="55">
        <v>0</v>
      </c>
      <c r="L5" s="55">
        <v>0</v>
      </c>
      <c r="M5" s="56">
        <f>+K5+L5</f>
        <v>0</v>
      </c>
      <c r="N5" s="32">
        <f>+E5/(H5*216+K5*248)</f>
        <v>1.038843721770551E-2</v>
      </c>
      <c r="O5" s="32">
        <f t="shared" ref="O5:O80" si="0">+F5/(I5*216+L5*248)</f>
        <v>4.2633476115937569E-2</v>
      </c>
      <c r="P5" s="33">
        <f t="shared" ref="P5:P80" si="1">+G5/(J5*216+M5*248)</f>
        <v>2.6705203889100047E-2</v>
      </c>
      <c r="Q5" s="41"/>
      <c r="R5" s="57">
        <f>+E5/(H5+K5)</f>
        <v>2.2439024390243905</v>
      </c>
      <c r="S5" s="57">
        <f t="shared" ref="S5" si="2">+F5/(I5+L5)</f>
        <v>9.2088308410425146</v>
      </c>
      <c r="T5" s="57">
        <f t="shared" ref="T5" si="3">+G5/(J5+M5)</f>
        <v>5.7683240400456102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142.32411257079991</v>
      </c>
      <c r="F6" s="55">
        <v>677.06059305966005</v>
      </c>
      <c r="G6" s="56">
        <f t="shared" ref="G6:G70" si="4">+E6+F6</f>
        <v>819.38470563045996</v>
      </c>
      <c r="H6" s="55">
        <v>41</v>
      </c>
      <c r="I6" s="55">
        <v>42</v>
      </c>
      <c r="J6" s="56">
        <f t="shared" ref="J6:J59" si="5">+H6+I6</f>
        <v>83</v>
      </c>
      <c r="K6" s="55">
        <v>0</v>
      </c>
      <c r="L6" s="55">
        <v>0</v>
      </c>
      <c r="M6" s="56">
        <f t="shared" ref="M6:M59" si="6">+K6+L6</f>
        <v>0</v>
      </c>
      <c r="N6" s="32">
        <f t="shared" ref="N6:N16" si="7">+E6/(H6*216+K6*248)</f>
        <v>1.6070925087037027E-2</v>
      </c>
      <c r="O6" s="32">
        <f t="shared" ref="O6:O16" si="8">+F6/(I6*216+L6*248)</f>
        <v>7.4631899587705025E-2</v>
      </c>
      <c r="P6" s="33">
        <f t="shared" ref="P6:P16" si="9">+G6/(J6*216+M6*248)</f>
        <v>4.570418929219433E-2</v>
      </c>
      <c r="Q6" s="41"/>
      <c r="R6" s="57">
        <f t="shared" ref="R6:R70" si="10">+E6/(H6+K6)</f>
        <v>3.4713198187999978</v>
      </c>
      <c r="S6" s="57">
        <f t="shared" ref="S6:S70" si="11">+F6/(I6+L6)</f>
        <v>16.120490310944287</v>
      </c>
      <c r="T6" s="57">
        <f t="shared" ref="T6:T70" si="12">+G6/(J6+M6)</f>
        <v>9.8721048871139754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206.98153791727992</v>
      </c>
      <c r="F7" s="55">
        <v>903.08243980676468</v>
      </c>
      <c r="G7" s="56">
        <f t="shared" si="4"/>
        <v>1110.0639777240447</v>
      </c>
      <c r="H7" s="55">
        <v>41</v>
      </c>
      <c r="I7" s="55">
        <v>42</v>
      </c>
      <c r="J7" s="56">
        <f t="shared" si="5"/>
        <v>83</v>
      </c>
      <c r="K7" s="55">
        <v>0</v>
      </c>
      <c r="L7" s="55">
        <v>0</v>
      </c>
      <c r="M7" s="56">
        <f t="shared" si="6"/>
        <v>0</v>
      </c>
      <c r="N7" s="32">
        <f t="shared" si="7"/>
        <v>2.3371899042149945E-2</v>
      </c>
      <c r="O7" s="32">
        <f t="shared" si="8"/>
        <v>9.9546124317324153E-2</v>
      </c>
      <c r="P7" s="33">
        <f t="shared" si="9"/>
        <v>6.19178925548887E-2</v>
      </c>
      <c r="Q7" s="41"/>
      <c r="R7" s="57">
        <f t="shared" si="10"/>
        <v>5.0483301931043885</v>
      </c>
      <c r="S7" s="57">
        <f t="shared" si="11"/>
        <v>21.501962852542015</v>
      </c>
      <c r="T7" s="57">
        <f t="shared" si="12"/>
        <v>13.374264791855961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229.26182741195251</v>
      </c>
      <c r="F8" s="55">
        <v>1041.0709828127963</v>
      </c>
      <c r="G8" s="56">
        <f t="shared" si="4"/>
        <v>1270.3328102247488</v>
      </c>
      <c r="H8" s="55">
        <v>41</v>
      </c>
      <c r="I8" s="55">
        <v>42</v>
      </c>
      <c r="J8" s="56">
        <f t="shared" si="5"/>
        <v>83</v>
      </c>
      <c r="K8" s="55">
        <v>0</v>
      </c>
      <c r="L8" s="55">
        <v>0</v>
      </c>
      <c r="M8" s="56">
        <f t="shared" si="6"/>
        <v>0</v>
      </c>
      <c r="N8" s="32">
        <f t="shared" si="7"/>
        <v>2.5887740222668532E-2</v>
      </c>
      <c r="O8" s="32">
        <f t="shared" si="8"/>
        <v>0.11475650163280382</v>
      </c>
      <c r="P8" s="33">
        <f t="shared" si="9"/>
        <v>7.085747491213458E-2</v>
      </c>
      <c r="Q8" s="41"/>
      <c r="R8" s="57">
        <f t="shared" si="10"/>
        <v>5.591751888096403</v>
      </c>
      <c r="S8" s="57">
        <f t="shared" si="11"/>
        <v>24.787404352685627</v>
      </c>
      <c r="T8" s="57">
        <f t="shared" si="12"/>
        <v>15.305214581021069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290.63682338931562</v>
      </c>
      <c r="F9" s="55">
        <v>1323.3367538739519</v>
      </c>
      <c r="G9" s="56">
        <f t="shared" si="4"/>
        <v>1613.9735772632675</v>
      </c>
      <c r="H9" s="55">
        <v>41</v>
      </c>
      <c r="I9" s="55">
        <v>42</v>
      </c>
      <c r="J9" s="56">
        <f t="shared" si="5"/>
        <v>83</v>
      </c>
      <c r="K9" s="55">
        <v>0</v>
      </c>
      <c r="L9" s="55">
        <v>0</v>
      </c>
      <c r="M9" s="56">
        <f t="shared" si="6"/>
        <v>0</v>
      </c>
      <c r="N9" s="32">
        <f t="shared" si="7"/>
        <v>3.2818069488405106E-2</v>
      </c>
      <c r="O9" s="32">
        <f t="shared" si="8"/>
        <v>0.14587045346935096</v>
      </c>
      <c r="P9" s="33">
        <f t="shared" si="9"/>
        <v>9.0025299936594569E-2</v>
      </c>
      <c r="Q9" s="41"/>
      <c r="R9" s="57">
        <f t="shared" si="10"/>
        <v>7.0887030094955028</v>
      </c>
      <c r="S9" s="57">
        <f t="shared" si="11"/>
        <v>31.508017949379809</v>
      </c>
      <c r="T9" s="57">
        <f t="shared" si="12"/>
        <v>19.445464786304427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324.13855694304425</v>
      </c>
      <c r="F10" s="55">
        <v>1572.063989804838</v>
      </c>
      <c r="G10" s="56">
        <f t="shared" si="4"/>
        <v>1896.2025467478823</v>
      </c>
      <c r="H10" s="55">
        <v>41</v>
      </c>
      <c r="I10" s="55">
        <v>42</v>
      </c>
      <c r="J10" s="56">
        <f t="shared" si="5"/>
        <v>83</v>
      </c>
      <c r="K10" s="55">
        <v>0</v>
      </c>
      <c r="L10" s="55">
        <v>0</v>
      </c>
      <c r="M10" s="56">
        <f t="shared" si="6"/>
        <v>0</v>
      </c>
      <c r="N10" s="32">
        <f t="shared" si="7"/>
        <v>3.6601011398266062E-2</v>
      </c>
      <c r="O10" s="32">
        <f t="shared" si="8"/>
        <v>0.17328747683033929</v>
      </c>
      <c r="P10" s="33">
        <f t="shared" si="9"/>
        <v>0.10576765655666456</v>
      </c>
      <c r="Q10" s="41"/>
      <c r="R10" s="57">
        <f t="shared" si="10"/>
        <v>7.9058184620254695</v>
      </c>
      <c r="S10" s="57">
        <f t="shared" si="11"/>
        <v>37.430094995353286</v>
      </c>
      <c r="T10" s="57">
        <f t="shared" si="12"/>
        <v>22.845813816239545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583.66127895294721</v>
      </c>
      <c r="F11" s="55">
        <v>1920.6076042432617</v>
      </c>
      <c r="G11" s="56">
        <f t="shared" si="4"/>
        <v>2504.2688831962087</v>
      </c>
      <c r="H11" s="55">
        <v>41</v>
      </c>
      <c r="I11" s="55">
        <v>42</v>
      </c>
      <c r="J11" s="56">
        <f t="shared" si="5"/>
        <v>83</v>
      </c>
      <c r="K11" s="55">
        <v>0</v>
      </c>
      <c r="L11" s="55">
        <v>0</v>
      </c>
      <c r="M11" s="56">
        <f t="shared" si="6"/>
        <v>0</v>
      </c>
      <c r="N11" s="32">
        <f t="shared" si="7"/>
        <v>6.5905745139221678E-2</v>
      </c>
      <c r="O11" s="32">
        <f t="shared" si="8"/>
        <v>0.21170718741658529</v>
      </c>
      <c r="P11" s="33">
        <f t="shared" si="9"/>
        <v>0.13968478821933336</v>
      </c>
      <c r="Q11" s="41"/>
      <c r="R11" s="57">
        <f t="shared" si="10"/>
        <v>14.235640950071883</v>
      </c>
      <c r="S11" s="57">
        <f t="shared" si="11"/>
        <v>45.728752481982418</v>
      </c>
      <c r="T11" s="57">
        <f t="shared" si="12"/>
        <v>30.171914255376009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583.23361556888233</v>
      </c>
      <c r="F12" s="55">
        <v>1948.7654927925869</v>
      </c>
      <c r="G12" s="56">
        <f t="shared" si="4"/>
        <v>2531.9991083614691</v>
      </c>
      <c r="H12" s="55">
        <v>41</v>
      </c>
      <c r="I12" s="55">
        <v>42</v>
      </c>
      <c r="J12" s="56">
        <f t="shared" si="5"/>
        <v>83</v>
      </c>
      <c r="K12" s="55">
        <v>0</v>
      </c>
      <c r="L12" s="55">
        <v>0</v>
      </c>
      <c r="M12" s="56">
        <f t="shared" si="6"/>
        <v>0</v>
      </c>
      <c r="N12" s="32">
        <f t="shared" si="7"/>
        <v>6.5857454332529625E-2</v>
      </c>
      <c r="O12" s="32">
        <f t="shared" si="8"/>
        <v>0.21481101111029396</v>
      </c>
      <c r="P12" s="33">
        <f t="shared" si="9"/>
        <v>0.14123154330441037</v>
      </c>
      <c r="Q12" s="41"/>
      <c r="R12" s="57">
        <f t="shared" si="10"/>
        <v>14.225210135826398</v>
      </c>
      <c r="S12" s="57">
        <f t="shared" si="11"/>
        <v>46.399178399823498</v>
      </c>
      <c r="T12" s="57">
        <f t="shared" si="12"/>
        <v>30.506013353752639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604.12581872519172</v>
      </c>
      <c r="F13" s="55">
        <v>1987.5099495704085</v>
      </c>
      <c r="G13" s="56">
        <f t="shared" si="4"/>
        <v>2591.6357682956004</v>
      </c>
      <c r="H13" s="55">
        <v>41</v>
      </c>
      <c r="I13" s="55">
        <v>42</v>
      </c>
      <c r="J13" s="56">
        <f t="shared" si="5"/>
        <v>83</v>
      </c>
      <c r="K13" s="55">
        <v>0</v>
      </c>
      <c r="L13" s="55">
        <v>0</v>
      </c>
      <c r="M13" s="56">
        <f t="shared" si="6"/>
        <v>0</v>
      </c>
      <c r="N13" s="32">
        <f t="shared" si="7"/>
        <v>6.8216555863278197E-2</v>
      </c>
      <c r="O13" s="32">
        <f t="shared" si="8"/>
        <v>0.21908178456463939</v>
      </c>
      <c r="P13" s="33">
        <f t="shared" si="9"/>
        <v>0.14455799689288268</v>
      </c>
      <c r="Q13" s="41"/>
      <c r="R13" s="57">
        <f t="shared" si="10"/>
        <v>14.734776066468092</v>
      </c>
      <c r="S13" s="57">
        <f t="shared" si="11"/>
        <v>47.321665465962106</v>
      </c>
      <c r="T13" s="57">
        <f t="shared" si="12"/>
        <v>31.224527328862656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668.77682643639866</v>
      </c>
      <c r="F14" s="55">
        <v>2189.2917176768992</v>
      </c>
      <c r="G14" s="56">
        <f t="shared" si="4"/>
        <v>2858.0685441132978</v>
      </c>
      <c r="H14" s="55">
        <v>41</v>
      </c>
      <c r="I14" s="55">
        <v>42</v>
      </c>
      <c r="J14" s="56">
        <f t="shared" si="5"/>
        <v>83</v>
      </c>
      <c r="K14" s="55">
        <v>0</v>
      </c>
      <c r="L14" s="55">
        <v>0</v>
      </c>
      <c r="M14" s="56">
        <f t="shared" si="6"/>
        <v>0</v>
      </c>
      <c r="N14" s="32">
        <f t="shared" si="7"/>
        <v>7.5516805153161545E-2</v>
      </c>
      <c r="O14" s="32">
        <f t="shared" si="8"/>
        <v>0.24132404295380283</v>
      </c>
      <c r="P14" s="33">
        <f t="shared" si="9"/>
        <v>0.15941926283541374</v>
      </c>
      <c r="Q14" s="41"/>
      <c r="R14" s="57">
        <f t="shared" si="10"/>
        <v>16.311629913082893</v>
      </c>
      <c r="S14" s="57">
        <f t="shared" si="11"/>
        <v>52.125993278021411</v>
      </c>
      <c r="T14" s="57">
        <f t="shared" si="12"/>
        <v>34.434560772449373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6995.9746355764173</v>
      </c>
      <c r="F15" s="55">
        <v>2609.7186871642166</v>
      </c>
      <c r="G15" s="56">
        <f t="shared" si="4"/>
        <v>9605.6933227406334</v>
      </c>
      <c r="H15" s="55">
        <v>52</v>
      </c>
      <c r="I15" s="55">
        <v>44</v>
      </c>
      <c r="J15" s="56">
        <f t="shared" si="5"/>
        <v>96</v>
      </c>
      <c r="K15" s="55">
        <v>47</v>
      </c>
      <c r="L15" s="55">
        <v>44</v>
      </c>
      <c r="M15" s="56">
        <f t="shared" si="6"/>
        <v>91</v>
      </c>
      <c r="N15" s="32">
        <f t="shared" si="7"/>
        <v>0.30566124762217833</v>
      </c>
      <c r="O15" s="32">
        <f t="shared" si="8"/>
        <v>0.12782713005310622</v>
      </c>
      <c r="P15" s="33">
        <f t="shared" si="9"/>
        <v>0.22182000098699042</v>
      </c>
      <c r="Q15" s="41"/>
      <c r="R15" s="57">
        <f t="shared" si="10"/>
        <v>70.666410460367857</v>
      </c>
      <c r="S15" s="57">
        <f t="shared" si="11"/>
        <v>29.655894172320643</v>
      </c>
      <c r="T15" s="57">
        <f t="shared" si="12"/>
        <v>51.367343971875044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9222.6016221105128</v>
      </c>
      <c r="F16" s="55">
        <v>4820.0808216714595</v>
      </c>
      <c r="G16" s="56">
        <f t="shared" si="4"/>
        <v>14042.682443781972</v>
      </c>
      <c r="H16" s="55">
        <v>52</v>
      </c>
      <c r="I16" s="55">
        <v>46</v>
      </c>
      <c r="J16" s="56">
        <f t="shared" si="5"/>
        <v>98</v>
      </c>
      <c r="K16" s="55">
        <v>84</v>
      </c>
      <c r="L16" s="55">
        <v>85</v>
      </c>
      <c r="M16" s="56">
        <f t="shared" si="6"/>
        <v>169</v>
      </c>
      <c r="N16" s="32">
        <f t="shared" si="7"/>
        <v>0.28763103861372608</v>
      </c>
      <c r="O16" s="32">
        <f t="shared" si="8"/>
        <v>0.15540626843150179</v>
      </c>
      <c r="P16" s="33">
        <f t="shared" si="9"/>
        <v>0.22261703303395644</v>
      </c>
      <c r="Q16" s="41"/>
      <c r="R16" s="57">
        <f t="shared" si="10"/>
        <v>67.813247221400829</v>
      </c>
      <c r="S16" s="57">
        <f t="shared" si="11"/>
        <v>36.794510089095112</v>
      </c>
      <c r="T16" s="57">
        <f t="shared" si="12"/>
        <v>52.594316268846342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9344.1148863300041</v>
      </c>
      <c r="F17" s="55">
        <v>5231.7402996224646</v>
      </c>
      <c r="G17" s="56">
        <f t="shared" si="4"/>
        <v>14575.855185952469</v>
      </c>
      <c r="H17" s="55">
        <v>50</v>
      </c>
      <c r="I17" s="55">
        <v>46</v>
      </c>
      <c r="J17" s="56">
        <f t="shared" si="5"/>
        <v>96</v>
      </c>
      <c r="K17" s="55">
        <v>84</v>
      </c>
      <c r="L17" s="55">
        <v>85</v>
      </c>
      <c r="M17" s="56">
        <f t="shared" si="6"/>
        <v>169</v>
      </c>
      <c r="N17" s="32">
        <f t="shared" ref="N17:N81" si="13">+E17/(H17*216+K17*248)</f>
        <v>0.29540069822742804</v>
      </c>
      <c r="O17" s="32">
        <f t="shared" si="0"/>
        <v>0.16867875611369823</v>
      </c>
      <c r="P17" s="33">
        <f t="shared" si="1"/>
        <v>0.23266273761257292</v>
      </c>
      <c r="Q17" s="41"/>
      <c r="R17" s="57">
        <f t="shared" si="10"/>
        <v>69.732200644253766</v>
      </c>
      <c r="S17" s="57">
        <f t="shared" si="11"/>
        <v>39.93694885207988</v>
      </c>
      <c r="T17" s="57">
        <f t="shared" si="12"/>
        <v>55.003227116801767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10563.092993729791</v>
      </c>
      <c r="F18" s="55">
        <v>6454.0725721165272</v>
      </c>
      <c r="G18" s="56">
        <f t="shared" si="4"/>
        <v>17017.165565846321</v>
      </c>
      <c r="H18" s="55">
        <v>50</v>
      </c>
      <c r="I18" s="55">
        <v>44</v>
      </c>
      <c r="J18" s="56">
        <f t="shared" si="5"/>
        <v>94</v>
      </c>
      <c r="K18" s="55">
        <v>84</v>
      </c>
      <c r="L18" s="55">
        <v>85</v>
      </c>
      <c r="M18" s="56">
        <f t="shared" si="6"/>
        <v>169</v>
      </c>
      <c r="N18" s="32">
        <f t="shared" si="13"/>
        <v>0.33393693075777037</v>
      </c>
      <c r="O18" s="32">
        <f t="shared" si="0"/>
        <v>0.21102774562243418</v>
      </c>
      <c r="P18" s="33">
        <f t="shared" si="1"/>
        <v>0.2735175126309361</v>
      </c>
      <c r="Q18" s="41"/>
      <c r="R18" s="57">
        <f t="shared" si="10"/>
        <v>78.829052192013364</v>
      </c>
      <c r="S18" s="57">
        <f t="shared" si="11"/>
        <v>50.031570326484704</v>
      </c>
      <c r="T18" s="57">
        <f t="shared" si="12"/>
        <v>64.70405158116472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11631.025909989907</v>
      </c>
      <c r="F19" s="55">
        <v>7363.688686917505</v>
      </c>
      <c r="G19" s="56">
        <f t="shared" si="4"/>
        <v>18994.714596907412</v>
      </c>
      <c r="H19" s="55">
        <v>50</v>
      </c>
      <c r="I19" s="55">
        <v>32</v>
      </c>
      <c r="J19" s="56">
        <f t="shared" si="5"/>
        <v>82</v>
      </c>
      <c r="K19" s="55">
        <v>84</v>
      </c>
      <c r="L19" s="55">
        <v>85</v>
      </c>
      <c r="M19" s="56">
        <f t="shared" si="6"/>
        <v>169</v>
      </c>
      <c r="N19" s="32">
        <f t="shared" si="13"/>
        <v>0.36769808769568496</v>
      </c>
      <c r="O19" s="32">
        <f t="shared" si="0"/>
        <v>0.26306404283071966</v>
      </c>
      <c r="P19" s="33">
        <f t="shared" si="1"/>
        <v>0.31857497982200811</v>
      </c>
      <c r="Q19" s="41"/>
      <c r="R19" s="57">
        <f t="shared" si="10"/>
        <v>86.798700820820201</v>
      </c>
      <c r="S19" s="57">
        <f t="shared" si="11"/>
        <v>62.937510144594057</v>
      </c>
      <c r="T19" s="57">
        <f t="shared" si="12"/>
        <v>75.676153772539493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12355.375959573785</v>
      </c>
      <c r="F20" s="55">
        <v>10724.734410025527</v>
      </c>
      <c r="G20" s="56">
        <f t="shared" si="4"/>
        <v>23080.110369599312</v>
      </c>
      <c r="H20" s="55">
        <v>132</v>
      </c>
      <c r="I20" s="55">
        <v>118</v>
      </c>
      <c r="J20" s="56">
        <f t="shared" si="5"/>
        <v>250</v>
      </c>
      <c r="K20" s="55">
        <v>84</v>
      </c>
      <c r="L20" s="55">
        <v>85</v>
      </c>
      <c r="M20" s="56">
        <f t="shared" si="6"/>
        <v>169</v>
      </c>
      <c r="N20" s="32">
        <f t="shared" si="13"/>
        <v>0.25039267103546092</v>
      </c>
      <c r="O20" s="32">
        <f t="shared" si="0"/>
        <v>0.23030266298800736</v>
      </c>
      <c r="P20" s="33">
        <f t="shared" si="1"/>
        <v>0.24063840155141497</v>
      </c>
      <c r="Q20" s="41"/>
      <c r="R20" s="57">
        <f t="shared" si="10"/>
        <v>57.200814627656413</v>
      </c>
      <c r="S20" s="57">
        <f t="shared" si="11"/>
        <v>52.831203990273529</v>
      </c>
      <c r="T20" s="57">
        <f t="shared" si="12"/>
        <v>55.083795631501935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12127.920422276829</v>
      </c>
      <c r="F21" s="55">
        <v>10690.890408629286</v>
      </c>
      <c r="G21" s="56">
        <f t="shared" si="4"/>
        <v>22818.810830906114</v>
      </c>
      <c r="H21" s="55">
        <v>126</v>
      </c>
      <c r="I21" s="55">
        <v>120</v>
      </c>
      <c r="J21" s="56">
        <f t="shared" si="5"/>
        <v>246</v>
      </c>
      <c r="K21" s="55">
        <v>82</v>
      </c>
      <c r="L21" s="55">
        <v>85</v>
      </c>
      <c r="M21" s="56">
        <f t="shared" si="6"/>
        <v>167</v>
      </c>
      <c r="N21" s="32">
        <f t="shared" si="13"/>
        <v>0.25504543283724829</v>
      </c>
      <c r="O21" s="32">
        <f t="shared" si="0"/>
        <v>0.2274657533750912</v>
      </c>
      <c r="P21" s="33">
        <f t="shared" si="1"/>
        <v>0.24133609898157748</v>
      </c>
      <c r="Q21" s="41"/>
      <c r="R21" s="57">
        <f t="shared" si="10"/>
        <v>58.30730972248476</v>
      </c>
      <c r="S21" s="57">
        <f t="shared" si="11"/>
        <v>52.150684920142858</v>
      </c>
      <c r="T21" s="57">
        <f t="shared" si="12"/>
        <v>55.251357944082599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11554.808602969732</v>
      </c>
      <c r="F22" s="55">
        <v>10285.243414263054</v>
      </c>
      <c r="G22" s="56">
        <f t="shared" si="4"/>
        <v>21840.052017232785</v>
      </c>
      <c r="H22" s="55">
        <v>125</v>
      </c>
      <c r="I22" s="55">
        <v>118</v>
      </c>
      <c r="J22" s="56">
        <f t="shared" si="5"/>
        <v>243</v>
      </c>
      <c r="K22" s="55">
        <v>82</v>
      </c>
      <c r="L22" s="55">
        <v>85</v>
      </c>
      <c r="M22" s="56">
        <f t="shared" si="6"/>
        <v>167</v>
      </c>
      <c r="N22" s="32">
        <f t="shared" si="13"/>
        <v>0.2441019224896428</v>
      </c>
      <c r="O22" s="32">
        <f t="shared" si="0"/>
        <v>0.2208650449721494</v>
      </c>
      <c r="P22" s="33">
        <f t="shared" si="1"/>
        <v>0.23257850589147197</v>
      </c>
      <c r="Q22" s="41"/>
      <c r="R22" s="57">
        <f t="shared" si="10"/>
        <v>55.820331415312715</v>
      </c>
      <c r="S22" s="57">
        <f t="shared" si="11"/>
        <v>50.666223715581545</v>
      </c>
      <c r="T22" s="57">
        <f t="shared" si="12"/>
        <v>53.268419554226305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10268.843720480299</v>
      </c>
      <c r="F23" s="55">
        <v>8144.7129665075945</v>
      </c>
      <c r="G23" s="56">
        <f t="shared" si="4"/>
        <v>18413.556686987893</v>
      </c>
      <c r="H23" s="55">
        <v>125</v>
      </c>
      <c r="I23" s="55">
        <v>118</v>
      </c>
      <c r="J23" s="56">
        <f t="shared" si="5"/>
        <v>243</v>
      </c>
      <c r="K23" s="55">
        <v>82</v>
      </c>
      <c r="L23" s="55">
        <v>85</v>
      </c>
      <c r="M23" s="56">
        <f t="shared" si="6"/>
        <v>167</v>
      </c>
      <c r="N23" s="32">
        <f t="shared" si="13"/>
        <v>0.21693518084502914</v>
      </c>
      <c r="O23" s="32">
        <f t="shared" si="0"/>
        <v>0.17489935076678395</v>
      </c>
      <c r="P23" s="33">
        <f t="shared" si="1"/>
        <v>0.19608916219743455</v>
      </c>
      <c r="Q23" s="41"/>
      <c r="R23" s="57">
        <f t="shared" si="10"/>
        <v>49.607940678648788</v>
      </c>
      <c r="S23" s="57">
        <f t="shared" si="11"/>
        <v>40.121738751268936</v>
      </c>
      <c r="T23" s="57">
        <f t="shared" si="12"/>
        <v>44.911113870702181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9477.5444817265652</v>
      </c>
      <c r="F24" s="55">
        <v>7489.5149422535715</v>
      </c>
      <c r="G24" s="56">
        <f t="shared" si="4"/>
        <v>16967.059423980136</v>
      </c>
      <c r="H24" s="55">
        <v>126</v>
      </c>
      <c r="I24" s="55">
        <v>118</v>
      </c>
      <c r="J24" s="56">
        <f t="shared" si="5"/>
        <v>244</v>
      </c>
      <c r="K24" s="55">
        <v>82</v>
      </c>
      <c r="L24" s="55">
        <v>85</v>
      </c>
      <c r="M24" s="56">
        <f t="shared" si="6"/>
        <v>167</v>
      </c>
      <c r="N24" s="32">
        <f t="shared" si="13"/>
        <v>0.19930906127453241</v>
      </c>
      <c r="O24" s="32">
        <f t="shared" si="0"/>
        <v>0.16082964572782965</v>
      </c>
      <c r="P24" s="33">
        <f t="shared" si="1"/>
        <v>0.18027049961729852</v>
      </c>
      <c r="Q24" s="41"/>
      <c r="R24" s="57">
        <f t="shared" si="10"/>
        <v>45.565117700608489</v>
      </c>
      <c r="S24" s="57">
        <f t="shared" si="11"/>
        <v>36.894162277111192</v>
      </c>
      <c r="T24" s="57">
        <f t="shared" si="12"/>
        <v>41.282383026715657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8675.9210389402324</v>
      </c>
      <c r="F25" s="55">
        <v>7421.7180365649938</v>
      </c>
      <c r="G25" s="56">
        <f t="shared" si="4"/>
        <v>16097.639075505227</v>
      </c>
      <c r="H25" s="55">
        <v>126</v>
      </c>
      <c r="I25" s="55">
        <v>120</v>
      </c>
      <c r="J25" s="56">
        <f t="shared" si="5"/>
        <v>246</v>
      </c>
      <c r="K25" s="55">
        <v>82</v>
      </c>
      <c r="L25" s="55">
        <v>85</v>
      </c>
      <c r="M25" s="56">
        <f t="shared" si="6"/>
        <v>167</v>
      </c>
      <c r="N25" s="32">
        <f t="shared" si="13"/>
        <v>0.18245123315402575</v>
      </c>
      <c r="O25" s="32">
        <f t="shared" si="0"/>
        <v>0.15790889439499986</v>
      </c>
      <c r="P25" s="33">
        <f t="shared" si="1"/>
        <v>0.17025170356528924</v>
      </c>
      <c r="Q25" s="41"/>
      <c r="R25" s="57">
        <f t="shared" si="10"/>
        <v>41.711158841058811</v>
      </c>
      <c r="S25" s="57">
        <f t="shared" si="11"/>
        <v>36.203502617390214</v>
      </c>
      <c r="T25" s="57">
        <f t="shared" si="12"/>
        <v>38.97733432325721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8162.2600919911374</v>
      </c>
      <c r="F26" s="55">
        <v>7084.6510225137908</v>
      </c>
      <c r="G26" s="56">
        <f t="shared" si="4"/>
        <v>15246.911114504928</v>
      </c>
      <c r="H26" s="55">
        <v>124</v>
      </c>
      <c r="I26" s="55">
        <v>120</v>
      </c>
      <c r="J26" s="56">
        <f t="shared" si="5"/>
        <v>244</v>
      </c>
      <c r="K26" s="55">
        <v>82</v>
      </c>
      <c r="L26" s="55">
        <v>86</v>
      </c>
      <c r="M26" s="56">
        <f t="shared" si="6"/>
        <v>168</v>
      </c>
      <c r="N26" s="32">
        <f t="shared" si="13"/>
        <v>0.17322283726636539</v>
      </c>
      <c r="O26" s="32">
        <f t="shared" si="0"/>
        <v>0.14994605110298406</v>
      </c>
      <c r="P26" s="33">
        <f t="shared" si="1"/>
        <v>0.16156865796143743</v>
      </c>
      <c r="Q26" s="41"/>
      <c r="R26" s="57">
        <f t="shared" si="10"/>
        <v>39.622621805782224</v>
      </c>
      <c r="S26" s="57">
        <f t="shared" si="11"/>
        <v>34.391509818028112</v>
      </c>
      <c r="T26" s="57">
        <f t="shared" si="12"/>
        <v>37.007065811905164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7700.9942593420392</v>
      </c>
      <c r="F27" s="55">
        <v>5400.7858523715549</v>
      </c>
      <c r="G27" s="56">
        <f t="shared" si="4"/>
        <v>13101.780111713593</v>
      </c>
      <c r="H27" s="55">
        <v>124</v>
      </c>
      <c r="I27" s="55">
        <v>120</v>
      </c>
      <c r="J27" s="56">
        <f t="shared" si="5"/>
        <v>244</v>
      </c>
      <c r="K27" s="55">
        <v>82</v>
      </c>
      <c r="L27" s="55">
        <v>86</v>
      </c>
      <c r="M27" s="56">
        <f t="shared" si="6"/>
        <v>168</v>
      </c>
      <c r="N27" s="32">
        <f t="shared" si="13"/>
        <v>0.16343366424749659</v>
      </c>
      <c r="O27" s="32">
        <f t="shared" si="0"/>
        <v>0.1143071844812808</v>
      </c>
      <c r="P27" s="33">
        <f t="shared" si="1"/>
        <v>0.13883710698238377</v>
      </c>
      <c r="Q27" s="41"/>
      <c r="R27" s="57">
        <f t="shared" si="10"/>
        <v>37.383467278359412</v>
      </c>
      <c r="S27" s="57">
        <f t="shared" si="11"/>
        <v>26.217407050347354</v>
      </c>
      <c r="T27" s="57">
        <f t="shared" si="12"/>
        <v>31.800437164353383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2120.3743518788187</v>
      </c>
      <c r="F28" s="55">
        <v>2016.3902760483754</v>
      </c>
      <c r="G28" s="56">
        <f t="shared" si="4"/>
        <v>4136.7646279271939</v>
      </c>
      <c r="H28" s="55">
        <v>81</v>
      </c>
      <c r="I28" s="55">
        <v>80</v>
      </c>
      <c r="J28" s="56">
        <f t="shared" si="5"/>
        <v>161</v>
      </c>
      <c r="K28" s="55">
        <v>0</v>
      </c>
      <c r="L28" s="55">
        <v>0</v>
      </c>
      <c r="M28" s="56">
        <f t="shared" si="6"/>
        <v>0</v>
      </c>
      <c r="N28" s="32">
        <f t="shared" si="13"/>
        <v>0.12119194969586299</v>
      </c>
      <c r="O28" s="32">
        <f t="shared" si="0"/>
        <v>0.11668925208613283</v>
      </c>
      <c r="P28" s="33">
        <f t="shared" si="1"/>
        <v>0.11895458442394738</v>
      </c>
      <c r="Q28" s="41"/>
      <c r="R28" s="57">
        <f t="shared" si="10"/>
        <v>26.177461134306405</v>
      </c>
      <c r="S28" s="57">
        <f t="shared" si="11"/>
        <v>25.204878450604692</v>
      </c>
      <c r="T28" s="57">
        <f t="shared" si="12"/>
        <v>25.694190235572634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1957.513452190195</v>
      </c>
      <c r="F29" s="55">
        <v>2057.4665729741523</v>
      </c>
      <c r="G29" s="56">
        <f t="shared" si="4"/>
        <v>4014.9800251643474</v>
      </c>
      <c r="H29" s="55">
        <v>81</v>
      </c>
      <c r="I29" s="55">
        <v>79</v>
      </c>
      <c r="J29" s="56">
        <f t="shared" si="5"/>
        <v>160</v>
      </c>
      <c r="K29" s="55">
        <v>0</v>
      </c>
      <c r="L29" s="55">
        <v>0</v>
      </c>
      <c r="M29" s="56">
        <f t="shared" si="6"/>
        <v>0</v>
      </c>
      <c r="N29" s="32">
        <f t="shared" si="13"/>
        <v>0.11188348492170754</v>
      </c>
      <c r="O29" s="32">
        <f t="shared" si="0"/>
        <v>0.12057352162295783</v>
      </c>
      <c r="P29" s="33">
        <f t="shared" si="1"/>
        <v>0.11617419054294986</v>
      </c>
      <c r="Q29" s="41"/>
      <c r="R29" s="57">
        <f t="shared" si="10"/>
        <v>24.166832743088829</v>
      </c>
      <c r="S29" s="57">
        <f t="shared" si="11"/>
        <v>26.043880670558892</v>
      </c>
      <c r="T29" s="57">
        <f t="shared" si="12"/>
        <v>25.09362515727717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1932.8139931994065</v>
      </c>
      <c r="F30" s="55">
        <v>2037.4063007636128</v>
      </c>
      <c r="G30" s="56">
        <f t="shared" si="4"/>
        <v>3970.2202939630192</v>
      </c>
      <c r="H30" s="55">
        <v>82</v>
      </c>
      <c r="I30" s="55">
        <v>82</v>
      </c>
      <c r="J30" s="56">
        <f t="shared" si="5"/>
        <v>164</v>
      </c>
      <c r="K30" s="55">
        <v>0</v>
      </c>
      <c r="L30" s="55">
        <v>0</v>
      </c>
      <c r="M30" s="56">
        <f t="shared" si="6"/>
        <v>0</v>
      </c>
      <c r="N30" s="32">
        <f t="shared" si="13"/>
        <v>0.10912454794486261</v>
      </c>
      <c r="O30" s="32">
        <f t="shared" si="0"/>
        <v>0.11502971436108925</v>
      </c>
      <c r="P30" s="33">
        <f t="shared" si="1"/>
        <v>0.11207713115297592</v>
      </c>
      <c r="Q30" s="41"/>
      <c r="R30" s="57">
        <f t="shared" si="10"/>
        <v>23.570902356090322</v>
      </c>
      <c r="S30" s="57">
        <f t="shared" si="11"/>
        <v>24.846418301995278</v>
      </c>
      <c r="T30" s="57">
        <f t="shared" si="12"/>
        <v>24.2086603290428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1741.0463500467943</v>
      </c>
      <c r="F31" s="55">
        <v>2010.4422099857791</v>
      </c>
      <c r="G31" s="56">
        <f t="shared" si="4"/>
        <v>3751.4885600325733</v>
      </c>
      <c r="H31" s="55">
        <v>74</v>
      </c>
      <c r="I31" s="55">
        <v>80</v>
      </c>
      <c r="J31" s="56">
        <f t="shared" si="5"/>
        <v>154</v>
      </c>
      <c r="K31" s="55">
        <v>0</v>
      </c>
      <c r="L31" s="55">
        <v>0</v>
      </c>
      <c r="M31" s="56">
        <f t="shared" si="6"/>
        <v>0</v>
      </c>
      <c r="N31" s="32">
        <f t="shared" si="13"/>
        <v>0.10892432119912376</v>
      </c>
      <c r="O31" s="32">
        <f t="shared" si="0"/>
        <v>0.11634503530010296</v>
      </c>
      <c r="P31" s="33">
        <f t="shared" si="1"/>
        <v>0.11277923761521685</v>
      </c>
      <c r="Q31" s="41"/>
      <c r="R31" s="57">
        <f t="shared" si="10"/>
        <v>23.527653379010733</v>
      </c>
      <c r="S31" s="57">
        <f t="shared" si="11"/>
        <v>25.130527624822239</v>
      </c>
      <c r="T31" s="57">
        <f t="shared" si="12"/>
        <v>24.360315324886841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1618.2031304925486</v>
      </c>
      <c r="F32" s="55">
        <v>1914.8346099092814</v>
      </c>
      <c r="G32" s="56">
        <f t="shared" si="4"/>
        <v>3533.03774040183</v>
      </c>
      <c r="H32" s="55">
        <v>79</v>
      </c>
      <c r="I32" s="55">
        <v>80</v>
      </c>
      <c r="J32" s="56">
        <f t="shared" si="5"/>
        <v>159</v>
      </c>
      <c r="K32" s="55">
        <v>0</v>
      </c>
      <c r="L32" s="55">
        <v>0</v>
      </c>
      <c r="M32" s="56">
        <f t="shared" si="6"/>
        <v>0</v>
      </c>
      <c r="N32" s="32">
        <f t="shared" si="13"/>
        <v>9.4831407084654748E-2</v>
      </c>
      <c r="O32" s="32">
        <f t="shared" si="0"/>
        <v>0.11081218807345379</v>
      </c>
      <c r="P32" s="33">
        <f t="shared" si="1"/>
        <v>0.10287205160732094</v>
      </c>
      <c r="Q32" s="41"/>
      <c r="R32" s="57">
        <f t="shared" si="10"/>
        <v>20.483583930285423</v>
      </c>
      <c r="S32" s="57">
        <f t="shared" si="11"/>
        <v>23.935432623866017</v>
      </c>
      <c r="T32" s="57">
        <f t="shared" si="12"/>
        <v>22.22036314718132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1187.0739932646254</v>
      </c>
      <c r="F33" s="55">
        <v>1546.3662433709953</v>
      </c>
      <c r="G33" s="56">
        <f t="shared" si="4"/>
        <v>2733.4402366356207</v>
      </c>
      <c r="H33" s="55">
        <v>82</v>
      </c>
      <c r="I33" s="55">
        <v>80</v>
      </c>
      <c r="J33" s="56">
        <f t="shared" si="5"/>
        <v>162</v>
      </c>
      <c r="K33" s="55">
        <v>0</v>
      </c>
      <c r="L33" s="55">
        <v>0</v>
      </c>
      <c r="M33" s="56">
        <f t="shared" si="6"/>
        <v>0</v>
      </c>
      <c r="N33" s="32">
        <f t="shared" si="13"/>
        <v>6.7020889411959425E-2</v>
      </c>
      <c r="O33" s="32">
        <f t="shared" si="0"/>
        <v>8.9488787232117784E-2</v>
      </c>
      <c r="P33" s="33">
        <f t="shared" si="1"/>
        <v>7.8116147594753674E-2</v>
      </c>
      <c r="Q33" s="41"/>
      <c r="R33" s="57">
        <f t="shared" si="10"/>
        <v>14.476512112983237</v>
      </c>
      <c r="S33" s="57">
        <f t="shared" si="11"/>
        <v>19.329578042137442</v>
      </c>
      <c r="T33" s="57">
        <f t="shared" si="12"/>
        <v>16.873087880466795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615.54440579447953</v>
      </c>
      <c r="F34" s="55">
        <v>649.94536842731043</v>
      </c>
      <c r="G34" s="56">
        <f t="shared" si="4"/>
        <v>1265.48977422179</v>
      </c>
      <c r="H34" s="55">
        <v>82</v>
      </c>
      <c r="I34" s="55">
        <v>80</v>
      </c>
      <c r="J34" s="56">
        <f t="shared" si="5"/>
        <v>162</v>
      </c>
      <c r="K34" s="55">
        <v>0</v>
      </c>
      <c r="L34" s="55">
        <v>0</v>
      </c>
      <c r="M34" s="56">
        <f t="shared" si="6"/>
        <v>0</v>
      </c>
      <c r="N34" s="32">
        <f t="shared" si="13"/>
        <v>3.4752958773401059E-2</v>
      </c>
      <c r="O34" s="32">
        <f t="shared" si="0"/>
        <v>3.7612579191395282E-2</v>
      </c>
      <c r="P34" s="33">
        <f t="shared" si="1"/>
        <v>3.6165117004509313E-2</v>
      </c>
      <c r="Q34" s="41"/>
      <c r="R34" s="57">
        <f t="shared" si="10"/>
        <v>7.506639095054628</v>
      </c>
      <c r="S34" s="57">
        <f t="shared" si="11"/>
        <v>8.1243171053413796</v>
      </c>
      <c r="T34" s="57">
        <f t="shared" si="12"/>
        <v>7.8116652729740119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353.22845637927236</v>
      </c>
      <c r="F35" s="55">
        <v>366.33902094891033</v>
      </c>
      <c r="G35" s="56">
        <f t="shared" si="4"/>
        <v>719.56747732818269</v>
      </c>
      <c r="H35" s="55">
        <v>82</v>
      </c>
      <c r="I35" s="55">
        <v>80</v>
      </c>
      <c r="J35" s="56">
        <f t="shared" si="5"/>
        <v>162</v>
      </c>
      <c r="K35" s="55">
        <v>0</v>
      </c>
      <c r="L35" s="55">
        <v>0</v>
      </c>
      <c r="M35" s="56">
        <f t="shared" si="6"/>
        <v>0</v>
      </c>
      <c r="N35" s="32">
        <f t="shared" si="13"/>
        <v>1.9942889361973373E-2</v>
      </c>
      <c r="O35" s="32">
        <f t="shared" si="0"/>
        <v>2.1200174823432311E-2</v>
      </c>
      <c r="P35" s="33">
        <f t="shared" si="1"/>
        <v>2.056377107133581E-2</v>
      </c>
      <c r="Q35" s="41"/>
      <c r="R35" s="57">
        <f t="shared" si="10"/>
        <v>4.3076641021862478</v>
      </c>
      <c r="S35" s="57">
        <f t="shared" si="11"/>
        <v>4.5792377618613793</v>
      </c>
      <c r="T35" s="57">
        <f t="shared" si="12"/>
        <v>4.4417745514085354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59">
        <v>708.96</v>
      </c>
      <c r="E36" s="66">
        <v>70.054634229567696</v>
      </c>
      <c r="F36" s="60">
        <v>48.999999999999986</v>
      </c>
      <c r="G36" s="61">
        <f t="shared" si="4"/>
        <v>119.05463422956768</v>
      </c>
      <c r="H36" s="60">
        <v>82</v>
      </c>
      <c r="I36" s="60">
        <v>80</v>
      </c>
      <c r="J36" s="61">
        <f t="shared" si="5"/>
        <v>162</v>
      </c>
      <c r="K36" s="60">
        <v>0</v>
      </c>
      <c r="L36" s="60">
        <v>0</v>
      </c>
      <c r="M36" s="61">
        <f t="shared" si="6"/>
        <v>0</v>
      </c>
      <c r="N36" s="34">
        <f t="shared" si="13"/>
        <v>3.9552074429521061E-3</v>
      </c>
      <c r="O36" s="34">
        <f t="shared" si="0"/>
        <v>2.8356481481481475E-3</v>
      </c>
      <c r="P36" s="35">
        <f t="shared" si="1"/>
        <v>3.4023386553945953E-3</v>
      </c>
      <c r="Q36" s="41"/>
      <c r="R36" s="57">
        <f t="shared" si="10"/>
        <v>0.85432480767765484</v>
      </c>
      <c r="S36" s="57">
        <f t="shared" si="11"/>
        <v>0.61249999999999982</v>
      </c>
      <c r="T36" s="57">
        <f t="shared" si="12"/>
        <v>0.73490514956523256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65">
        <v>2753.0492589450578</v>
      </c>
      <c r="F37" s="63">
        <v>2647.0256275620172</v>
      </c>
      <c r="G37" s="64">
        <f t="shared" si="4"/>
        <v>5400.0748865070746</v>
      </c>
      <c r="H37" s="63">
        <v>41</v>
      </c>
      <c r="I37" s="63">
        <v>40</v>
      </c>
      <c r="J37" s="64">
        <f t="shared" si="5"/>
        <v>81</v>
      </c>
      <c r="K37" s="63">
        <v>38</v>
      </c>
      <c r="L37" s="63">
        <v>41</v>
      </c>
      <c r="M37" s="64">
        <f t="shared" si="6"/>
        <v>79</v>
      </c>
      <c r="N37" s="30">
        <f t="shared" si="13"/>
        <v>0.15060444523769462</v>
      </c>
      <c r="O37" s="30">
        <f t="shared" si="0"/>
        <v>0.14073934642503283</v>
      </c>
      <c r="P37" s="31">
        <f t="shared" si="1"/>
        <v>0.14560167403222268</v>
      </c>
      <c r="Q37" s="41"/>
      <c r="R37" s="57">
        <f t="shared" si="10"/>
        <v>34.848724796772885</v>
      </c>
      <c r="S37" s="57">
        <f t="shared" si="11"/>
        <v>32.679328735333549</v>
      </c>
      <c r="T37" s="57">
        <f t="shared" si="12"/>
        <v>33.750468040669219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4">
        <v>2616.7673800947655</v>
      </c>
      <c r="F38" s="55">
        <v>2601.4411972963094</v>
      </c>
      <c r="G38" s="56">
        <f t="shared" si="4"/>
        <v>5218.2085773910749</v>
      </c>
      <c r="H38" s="55">
        <v>41</v>
      </c>
      <c r="I38" s="55">
        <v>40</v>
      </c>
      <c r="J38" s="56">
        <f t="shared" si="5"/>
        <v>81</v>
      </c>
      <c r="K38" s="55">
        <v>41</v>
      </c>
      <c r="L38" s="55">
        <v>42</v>
      </c>
      <c r="M38" s="56">
        <f t="shared" si="6"/>
        <v>83</v>
      </c>
      <c r="N38" s="32">
        <f t="shared" si="13"/>
        <v>0.13755085050960711</v>
      </c>
      <c r="O38" s="32">
        <f t="shared" si="0"/>
        <v>0.13651559599581808</v>
      </c>
      <c r="P38" s="33">
        <f t="shared" si="1"/>
        <v>0.13703278827182444</v>
      </c>
      <c r="Q38" s="41"/>
      <c r="R38" s="57">
        <f t="shared" si="10"/>
        <v>31.911797318228846</v>
      </c>
      <c r="S38" s="57">
        <f t="shared" si="11"/>
        <v>31.724892649954992</v>
      </c>
      <c r="T38" s="57">
        <f t="shared" si="12"/>
        <v>31.818344984091919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4">
        <v>2542.2056612594483</v>
      </c>
      <c r="F39" s="55">
        <v>2582.5919981610436</v>
      </c>
      <c r="G39" s="56">
        <f t="shared" si="4"/>
        <v>5124.797659420492</v>
      </c>
      <c r="H39" s="55">
        <v>41</v>
      </c>
      <c r="I39" s="55">
        <v>40</v>
      </c>
      <c r="J39" s="56">
        <f t="shared" si="5"/>
        <v>81</v>
      </c>
      <c r="K39" s="55">
        <v>40</v>
      </c>
      <c r="L39" s="55">
        <v>41</v>
      </c>
      <c r="M39" s="56">
        <f t="shared" si="6"/>
        <v>81</v>
      </c>
      <c r="N39" s="32">
        <f t="shared" si="13"/>
        <v>0.13539655204833023</v>
      </c>
      <c r="O39" s="32">
        <f t="shared" si="0"/>
        <v>0.13731348352621456</v>
      </c>
      <c r="P39" s="33">
        <f t="shared" si="1"/>
        <v>0.13635583385005567</v>
      </c>
      <c r="Q39" s="41"/>
      <c r="R39" s="57">
        <f t="shared" si="10"/>
        <v>31.38525507727714</v>
      </c>
      <c r="S39" s="57">
        <f t="shared" si="11"/>
        <v>31.883851829148686</v>
      </c>
      <c r="T39" s="57">
        <f t="shared" si="12"/>
        <v>31.634553453212913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4">
        <v>2488.7612837690499</v>
      </c>
      <c r="F40" s="55">
        <v>2571.9579194488397</v>
      </c>
      <c r="G40" s="56">
        <f t="shared" si="4"/>
        <v>5060.71920321789</v>
      </c>
      <c r="H40" s="55">
        <v>41</v>
      </c>
      <c r="I40" s="55">
        <v>40</v>
      </c>
      <c r="J40" s="56">
        <f t="shared" si="5"/>
        <v>81</v>
      </c>
      <c r="K40" s="55">
        <v>40</v>
      </c>
      <c r="L40" s="55">
        <v>40</v>
      </c>
      <c r="M40" s="56">
        <f t="shared" si="6"/>
        <v>80</v>
      </c>
      <c r="N40" s="32">
        <f t="shared" si="13"/>
        <v>0.1325501322842485</v>
      </c>
      <c r="O40" s="32">
        <f t="shared" si="0"/>
        <v>0.13857531893582109</v>
      </c>
      <c r="P40" s="33">
        <f t="shared" si="1"/>
        <v>0.13554529685070416</v>
      </c>
      <c r="Q40" s="41"/>
      <c r="R40" s="57">
        <f t="shared" si="10"/>
        <v>30.72544794776605</v>
      </c>
      <c r="S40" s="57">
        <f t="shared" si="11"/>
        <v>32.149473993110497</v>
      </c>
      <c r="T40" s="57">
        <f t="shared" si="12"/>
        <v>31.433038529303666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4">
        <v>2462.6745820010628</v>
      </c>
      <c r="F41" s="55">
        <v>2542.0759005363707</v>
      </c>
      <c r="G41" s="56">
        <f t="shared" si="4"/>
        <v>5004.7504825374335</v>
      </c>
      <c r="H41" s="55">
        <v>41</v>
      </c>
      <c r="I41" s="55">
        <v>40</v>
      </c>
      <c r="J41" s="56">
        <f t="shared" si="5"/>
        <v>81</v>
      </c>
      <c r="K41" s="55">
        <v>40</v>
      </c>
      <c r="L41" s="55">
        <v>40</v>
      </c>
      <c r="M41" s="56">
        <f t="shared" si="6"/>
        <v>80</v>
      </c>
      <c r="N41" s="32">
        <f t="shared" si="13"/>
        <v>0.13116076810827987</v>
      </c>
      <c r="O41" s="32">
        <f t="shared" si="0"/>
        <v>0.13696529636510618</v>
      </c>
      <c r="P41" s="33">
        <f t="shared" si="1"/>
        <v>0.13404624176498375</v>
      </c>
      <c r="Q41" s="41"/>
      <c r="R41" s="57">
        <f t="shared" si="10"/>
        <v>30.403389901247689</v>
      </c>
      <c r="S41" s="57">
        <f t="shared" si="11"/>
        <v>31.775948756704633</v>
      </c>
      <c r="T41" s="57">
        <f t="shared" si="12"/>
        <v>31.085406723834989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4">
        <v>1973.1040438564119</v>
      </c>
      <c r="F42" s="55">
        <v>1007.7724486220415</v>
      </c>
      <c r="G42" s="56">
        <f t="shared" si="4"/>
        <v>2980.8764924784532</v>
      </c>
      <c r="H42" s="55">
        <v>0</v>
      </c>
      <c r="I42" s="55">
        <v>0</v>
      </c>
      <c r="J42" s="56">
        <f t="shared" si="5"/>
        <v>0</v>
      </c>
      <c r="K42" s="55">
        <v>40</v>
      </c>
      <c r="L42" s="55">
        <v>40</v>
      </c>
      <c r="M42" s="56">
        <f t="shared" si="6"/>
        <v>80</v>
      </c>
      <c r="N42" s="32">
        <f t="shared" si="13"/>
        <v>0.19890161732423506</v>
      </c>
      <c r="O42" s="32">
        <f t="shared" si="0"/>
        <v>0.10158996457883482</v>
      </c>
      <c r="P42" s="33">
        <f t="shared" si="1"/>
        <v>0.15024579095153495</v>
      </c>
      <c r="Q42" s="41"/>
      <c r="R42" s="57">
        <f t="shared" si="10"/>
        <v>49.327601096410298</v>
      </c>
      <c r="S42" s="57">
        <f t="shared" si="11"/>
        <v>25.194311215551036</v>
      </c>
      <c r="T42" s="57">
        <f t="shared" si="12"/>
        <v>37.260956155980665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4">
        <v>1763.2563467534781</v>
      </c>
      <c r="F43" s="55">
        <v>902.838034041181</v>
      </c>
      <c r="G43" s="56">
        <f t="shared" si="4"/>
        <v>2666.0943807946592</v>
      </c>
      <c r="H43" s="55">
        <v>0</v>
      </c>
      <c r="I43" s="55">
        <v>0</v>
      </c>
      <c r="J43" s="56">
        <f t="shared" si="5"/>
        <v>0</v>
      </c>
      <c r="K43" s="55">
        <v>40</v>
      </c>
      <c r="L43" s="55">
        <v>40</v>
      </c>
      <c r="M43" s="56">
        <f t="shared" si="6"/>
        <v>80</v>
      </c>
      <c r="N43" s="32">
        <f t="shared" si="13"/>
        <v>0.17774761560014898</v>
      </c>
      <c r="O43" s="32">
        <f t="shared" si="0"/>
        <v>9.101189859286099E-2</v>
      </c>
      <c r="P43" s="33">
        <f t="shared" si="1"/>
        <v>0.13437975709650499</v>
      </c>
      <c r="Q43" s="41"/>
      <c r="R43" s="57">
        <f t="shared" si="10"/>
        <v>44.08140866883695</v>
      </c>
      <c r="S43" s="57">
        <f t="shared" si="11"/>
        <v>22.570950851029526</v>
      </c>
      <c r="T43" s="57">
        <f t="shared" si="12"/>
        <v>33.32617975993324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4">
        <v>1702.5501966945178</v>
      </c>
      <c r="F44" s="55">
        <v>885.334872876899</v>
      </c>
      <c r="G44" s="56">
        <f t="shared" si="4"/>
        <v>2587.8850695714168</v>
      </c>
      <c r="H44" s="55">
        <v>0</v>
      </c>
      <c r="I44" s="55">
        <v>0</v>
      </c>
      <c r="J44" s="56">
        <f t="shared" si="5"/>
        <v>0</v>
      </c>
      <c r="K44" s="55">
        <v>40</v>
      </c>
      <c r="L44" s="55">
        <v>40</v>
      </c>
      <c r="M44" s="56">
        <f t="shared" si="6"/>
        <v>80</v>
      </c>
      <c r="N44" s="32">
        <f t="shared" si="13"/>
        <v>0.17162804402162479</v>
      </c>
      <c r="O44" s="32">
        <f t="shared" si="0"/>
        <v>8.924746702388095E-2</v>
      </c>
      <c r="P44" s="33">
        <f t="shared" si="1"/>
        <v>0.13043775552275286</v>
      </c>
      <c r="Q44" s="41"/>
      <c r="R44" s="57">
        <f t="shared" si="10"/>
        <v>42.563754917362942</v>
      </c>
      <c r="S44" s="57">
        <f t="shared" si="11"/>
        <v>22.133371821922474</v>
      </c>
      <c r="T44" s="57">
        <f t="shared" si="12"/>
        <v>32.348563369642712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4">
        <v>1632.0450152427622</v>
      </c>
      <c r="F45" s="55">
        <v>891.08809823080435</v>
      </c>
      <c r="G45" s="56">
        <f t="shared" si="4"/>
        <v>2523.1331134735665</v>
      </c>
      <c r="H45" s="55">
        <v>0</v>
      </c>
      <c r="I45" s="55">
        <v>0</v>
      </c>
      <c r="J45" s="56">
        <f t="shared" si="5"/>
        <v>0</v>
      </c>
      <c r="K45" s="55">
        <v>40</v>
      </c>
      <c r="L45" s="55">
        <v>40</v>
      </c>
      <c r="M45" s="56">
        <f t="shared" si="6"/>
        <v>80</v>
      </c>
      <c r="N45" s="32">
        <f t="shared" si="13"/>
        <v>0.16452066685914943</v>
      </c>
      <c r="O45" s="32">
        <f t="shared" si="0"/>
        <v>8.9827429257137534E-2</v>
      </c>
      <c r="P45" s="33">
        <f t="shared" si="1"/>
        <v>0.12717404805814347</v>
      </c>
      <c r="Q45" s="41"/>
      <c r="R45" s="57">
        <f t="shared" si="10"/>
        <v>40.801125381069056</v>
      </c>
      <c r="S45" s="57">
        <f t="shared" si="11"/>
        <v>22.277202455770109</v>
      </c>
      <c r="T45" s="57">
        <f t="shared" si="12"/>
        <v>31.539163918419582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4">
        <v>1602.2749914992162</v>
      </c>
      <c r="F46" s="55">
        <v>881.5789302814153</v>
      </c>
      <c r="G46" s="56">
        <f t="shared" si="4"/>
        <v>2483.8539217806315</v>
      </c>
      <c r="H46" s="55">
        <v>0</v>
      </c>
      <c r="I46" s="55">
        <v>0</v>
      </c>
      <c r="J46" s="56">
        <f t="shared" si="5"/>
        <v>0</v>
      </c>
      <c r="K46" s="55">
        <v>40</v>
      </c>
      <c r="L46" s="55">
        <v>40</v>
      </c>
      <c r="M46" s="56">
        <f t="shared" si="6"/>
        <v>80</v>
      </c>
      <c r="N46" s="32">
        <f t="shared" si="13"/>
        <v>0.16151965640113067</v>
      </c>
      <c r="O46" s="32">
        <f t="shared" si="0"/>
        <v>8.8868843778368484E-2</v>
      </c>
      <c r="P46" s="33">
        <f t="shared" si="1"/>
        <v>0.12519425008974958</v>
      </c>
      <c r="Q46" s="41"/>
      <c r="R46" s="57">
        <f t="shared" si="10"/>
        <v>40.056874787480403</v>
      </c>
      <c r="S46" s="57">
        <f t="shared" si="11"/>
        <v>22.039473257035382</v>
      </c>
      <c r="T46" s="57">
        <f t="shared" si="12"/>
        <v>31.048174022257893</v>
      </c>
    </row>
    <row r="47" spans="2:20" x14ac:dyDescent="0.25">
      <c r="B47" s="52" t="str">
        <f>'Média Mensal'!B47</f>
        <v>Modivas Centro</v>
      </c>
      <c r="C47" s="52" t="s">
        <v>105</v>
      </c>
      <c r="D47" s="53">
        <v>852.51</v>
      </c>
      <c r="E47" s="54">
        <v>1577.4707014093365</v>
      </c>
      <c r="F47" s="55">
        <v>848.28710165458506</v>
      </c>
      <c r="G47" s="56">
        <f t="shared" si="4"/>
        <v>2425.7578030639215</v>
      </c>
      <c r="H47" s="55">
        <v>0</v>
      </c>
      <c r="I47" s="55">
        <v>0</v>
      </c>
      <c r="J47" s="56">
        <f t="shared" si="5"/>
        <v>0</v>
      </c>
      <c r="K47" s="55">
        <v>40</v>
      </c>
      <c r="L47" s="55">
        <v>40</v>
      </c>
      <c r="M47" s="56">
        <f t="shared" si="6"/>
        <v>80</v>
      </c>
      <c r="N47" s="32">
        <f t="shared" si="13"/>
        <v>0.15901922393239279</v>
      </c>
      <c r="O47" s="32">
        <f t="shared" si="0"/>
        <v>8.5512812666792851E-2</v>
      </c>
      <c r="P47" s="33">
        <f t="shared" si="1"/>
        <v>0.12226601829959281</v>
      </c>
      <c r="Q47" s="41"/>
      <c r="R47" s="57">
        <f t="shared" si="10"/>
        <v>39.436767535233415</v>
      </c>
      <c r="S47" s="57">
        <f t="shared" si="11"/>
        <v>21.207177541364626</v>
      </c>
      <c r="T47" s="57">
        <f t="shared" si="12"/>
        <v>30.321972538299018</v>
      </c>
    </row>
    <row r="48" spans="2:20" x14ac:dyDescent="0.25">
      <c r="B48" s="52" t="s">
        <v>105</v>
      </c>
      <c r="C48" s="52" t="str">
        <f>'Média Mensal'!C48</f>
        <v>Mindelo</v>
      </c>
      <c r="D48" s="53">
        <v>1834.12</v>
      </c>
      <c r="E48" s="54">
        <v>1478.2349414089686</v>
      </c>
      <c r="F48" s="55">
        <v>696.887316370495</v>
      </c>
      <c r="G48" s="56">
        <f t="shared" si="4"/>
        <v>2175.1222577794633</v>
      </c>
      <c r="H48" s="55">
        <v>0</v>
      </c>
      <c r="I48" s="55">
        <v>0</v>
      </c>
      <c r="J48" s="56">
        <f t="shared" ref="J48:J58" si="14">+H48+I48</f>
        <v>0</v>
      </c>
      <c r="K48" s="55">
        <v>40</v>
      </c>
      <c r="L48" s="55">
        <v>40</v>
      </c>
      <c r="M48" s="56">
        <f t="shared" ref="M48:M58" si="15">+K48+L48</f>
        <v>80</v>
      </c>
      <c r="N48" s="32">
        <f t="shared" ref="N48" si="16">+E48/(H48*216+K48*248)</f>
        <v>0.14901561909364602</v>
      </c>
      <c r="O48" s="32">
        <f t="shared" ref="O48" si="17">+F48/(I48*216+L48*248)</f>
        <v>7.0250737537348285E-2</v>
      </c>
      <c r="P48" s="33">
        <f t="shared" ref="P48" si="18">+G48/(J48*216+M48*248)</f>
        <v>0.10963317831549714</v>
      </c>
      <c r="Q48" s="41"/>
      <c r="R48" s="57">
        <f t="shared" ref="R48" si="19">+E48/(H48+K48)</f>
        <v>36.955873535224214</v>
      </c>
      <c r="S48" s="57">
        <f t="shared" ref="S48" si="20">+F48/(I48+L48)</f>
        <v>17.422182909262375</v>
      </c>
      <c r="T48" s="57">
        <f t="shared" ref="T48" si="21">+G48/(J48+M48)</f>
        <v>27.189028222243291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4">
        <v>1396.5077878859688</v>
      </c>
      <c r="F49" s="55">
        <v>706.21511318890293</v>
      </c>
      <c r="G49" s="56">
        <f t="shared" si="4"/>
        <v>2102.7229010748715</v>
      </c>
      <c r="H49" s="55">
        <v>0</v>
      </c>
      <c r="I49" s="55">
        <v>0</v>
      </c>
      <c r="J49" s="56">
        <f t="shared" si="14"/>
        <v>0</v>
      </c>
      <c r="K49" s="55">
        <v>40</v>
      </c>
      <c r="L49" s="55">
        <v>40</v>
      </c>
      <c r="M49" s="56">
        <f t="shared" si="15"/>
        <v>80</v>
      </c>
      <c r="N49" s="32">
        <f t="shared" si="13"/>
        <v>0.14077699474656943</v>
      </c>
      <c r="O49" s="32">
        <f t="shared" si="0"/>
        <v>7.1191039635978115E-2</v>
      </c>
      <c r="P49" s="33">
        <f t="shared" si="1"/>
        <v>0.10598401719127376</v>
      </c>
      <c r="Q49" s="41"/>
      <c r="R49" s="57">
        <f t="shared" si="10"/>
        <v>34.91269469714922</v>
      </c>
      <c r="S49" s="57">
        <f t="shared" si="11"/>
        <v>17.655377829722575</v>
      </c>
      <c r="T49" s="57">
        <f t="shared" si="12"/>
        <v>26.284036263435894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4">
        <v>1380.155264127168</v>
      </c>
      <c r="F50" s="55">
        <v>697.21598434132216</v>
      </c>
      <c r="G50" s="56">
        <f t="shared" si="4"/>
        <v>2077.3712484684902</v>
      </c>
      <c r="H50" s="55">
        <v>0</v>
      </c>
      <c r="I50" s="55">
        <v>0</v>
      </c>
      <c r="J50" s="56">
        <f t="shared" si="14"/>
        <v>0</v>
      </c>
      <c r="K50" s="55">
        <v>39</v>
      </c>
      <c r="L50" s="55">
        <v>40</v>
      </c>
      <c r="M50" s="56">
        <f t="shared" si="15"/>
        <v>79</v>
      </c>
      <c r="N50" s="32">
        <f t="shared" si="13"/>
        <v>0.14269595369387594</v>
      </c>
      <c r="O50" s="32">
        <f t="shared" si="0"/>
        <v>7.028386938924619E-2</v>
      </c>
      <c r="P50" s="33">
        <f t="shared" si="1"/>
        <v>0.1060316072105191</v>
      </c>
      <c r="Q50" s="41"/>
      <c r="R50" s="57">
        <f t="shared" si="10"/>
        <v>35.388596516081229</v>
      </c>
      <c r="S50" s="57">
        <f t="shared" si="11"/>
        <v>17.430399608533055</v>
      </c>
      <c r="T50" s="57">
        <f t="shared" si="12"/>
        <v>26.295838588208735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4">
        <v>1278.9398953969485</v>
      </c>
      <c r="F51" s="55">
        <v>695.7252208899713</v>
      </c>
      <c r="G51" s="56">
        <f t="shared" si="4"/>
        <v>1974.6651162869198</v>
      </c>
      <c r="H51" s="55">
        <v>0</v>
      </c>
      <c r="I51" s="55">
        <v>0</v>
      </c>
      <c r="J51" s="56">
        <f t="shared" si="14"/>
        <v>0</v>
      </c>
      <c r="K51" s="55">
        <v>39</v>
      </c>
      <c r="L51" s="55">
        <v>40</v>
      </c>
      <c r="M51" s="56">
        <f t="shared" si="15"/>
        <v>79</v>
      </c>
      <c r="N51" s="32">
        <f t="shared" si="13"/>
        <v>0.13223117198066051</v>
      </c>
      <c r="O51" s="32">
        <f t="shared" si="0"/>
        <v>7.0133590815521299E-2</v>
      </c>
      <c r="P51" s="33">
        <f t="shared" si="1"/>
        <v>0.10078935873248876</v>
      </c>
      <c r="Q51" s="41"/>
      <c r="R51" s="57">
        <f t="shared" si="10"/>
        <v>32.79333065120381</v>
      </c>
      <c r="S51" s="57">
        <f t="shared" si="11"/>
        <v>17.393130522249283</v>
      </c>
      <c r="T51" s="57">
        <f t="shared" si="12"/>
        <v>24.995760965657212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4">
        <v>1277.5801092761187</v>
      </c>
      <c r="F52" s="55">
        <v>693.86364508449481</v>
      </c>
      <c r="G52" s="56">
        <f t="shared" si="4"/>
        <v>1971.4437543606136</v>
      </c>
      <c r="H52" s="55">
        <v>0</v>
      </c>
      <c r="I52" s="55">
        <v>0</v>
      </c>
      <c r="J52" s="56">
        <f t="shared" si="14"/>
        <v>0</v>
      </c>
      <c r="K52" s="55">
        <v>39</v>
      </c>
      <c r="L52" s="55">
        <v>40</v>
      </c>
      <c r="M52" s="56">
        <f t="shared" si="15"/>
        <v>79</v>
      </c>
      <c r="N52" s="32">
        <f t="shared" si="13"/>
        <v>0.13209058201779555</v>
      </c>
      <c r="O52" s="32">
        <f t="shared" si="0"/>
        <v>6.994593196416278E-2</v>
      </c>
      <c r="P52" s="33">
        <f t="shared" si="1"/>
        <v>0.10062493642101948</v>
      </c>
      <c r="Q52" s="41"/>
      <c r="R52" s="57">
        <f t="shared" si="10"/>
        <v>32.758464340413298</v>
      </c>
      <c r="S52" s="57">
        <f t="shared" si="11"/>
        <v>17.346591127112369</v>
      </c>
      <c r="T52" s="57">
        <f t="shared" si="12"/>
        <v>24.95498423241283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4">
        <v>1252.1845825950481</v>
      </c>
      <c r="F53" s="55">
        <v>686.06050679329292</v>
      </c>
      <c r="G53" s="56">
        <f t="shared" si="4"/>
        <v>1938.2450893883411</v>
      </c>
      <c r="H53" s="55">
        <v>0</v>
      </c>
      <c r="I53" s="55">
        <v>0</v>
      </c>
      <c r="J53" s="56">
        <f t="shared" si="14"/>
        <v>0</v>
      </c>
      <c r="K53" s="55">
        <v>36</v>
      </c>
      <c r="L53" s="55">
        <v>40</v>
      </c>
      <c r="M53" s="56">
        <f t="shared" si="15"/>
        <v>76</v>
      </c>
      <c r="N53" s="32">
        <f t="shared" si="13"/>
        <v>0.14025364948421237</v>
      </c>
      <c r="O53" s="32">
        <f t="shared" si="0"/>
        <v>6.9159325281581946E-2</v>
      </c>
      <c r="P53" s="33">
        <f t="shared" si="1"/>
        <v>0.10283558411440689</v>
      </c>
      <c r="Q53" s="41"/>
      <c r="R53" s="57">
        <f t="shared" si="10"/>
        <v>34.782905072084674</v>
      </c>
      <c r="S53" s="57">
        <f t="shared" si="11"/>
        <v>17.151512669832321</v>
      </c>
      <c r="T53" s="57">
        <f t="shared" si="12"/>
        <v>25.50322486037291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4">
        <v>1221.8389772951828</v>
      </c>
      <c r="F54" s="55">
        <v>673.2878943763867</v>
      </c>
      <c r="G54" s="56">
        <f t="shared" si="4"/>
        <v>1895.1268716715695</v>
      </c>
      <c r="H54" s="55">
        <v>0</v>
      </c>
      <c r="I54" s="55">
        <v>0</v>
      </c>
      <c r="J54" s="56">
        <f t="shared" si="14"/>
        <v>0</v>
      </c>
      <c r="K54" s="55">
        <v>25</v>
      </c>
      <c r="L54" s="55">
        <v>40</v>
      </c>
      <c r="M54" s="56">
        <f t="shared" si="15"/>
        <v>65</v>
      </c>
      <c r="N54" s="32">
        <f t="shared" si="13"/>
        <v>0.19707080278954561</v>
      </c>
      <c r="O54" s="32">
        <f t="shared" si="0"/>
        <v>6.7871763546006728E-2</v>
      </c>
      <c r="P54" s="33">
        <f t="shared" si="1"/>
        <v>0.11756370171659861</v>
      </c>
      <c r="Q54" s="41"/>
      <c r="R54" s="57">
        <f t="shared" si="10"/>
        <v>48.873559091807309</v>
      </c>
      <c r="S54" s="57">
        <f t="shared" si="11"/>
        <v>16.832197359409669</v>
      </c>
      <c r="T54" s="57">
        <f t="shared" si="12"/>
        <v>29.155798025716454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4">
        <v>947.01126598857707</v>
      </c>
      <c r="F55" s="55">
        <v>500.77732562445414</v>
      </c>
      <c r="G55" s="56">
        <f t="shared" si="4"/>
        <v>1447.7885916130313</v>
      </c>
      <c r="H55" s="55">
        <v>0</v>
      </c>
      <c r="I55" s="55">
        <v>0</v>
      </c>
      <c r="J55" s="56">
        <f t="shared" si="14"/>
        <v>0</v>
      </c>
      <c r="K55" s="55">
        <v>40</v>
      </c>
      <c r="L55" s="55">
        <v>40</v>
      </c>
      <c r="M55" s="56">
        <f t="shared" si="15"/>
        <v>80</v>
      </c>
      <c r="N55" s="32">
        <f t="shared" si="13"/>
        <v>9.5464845361751718E-2</v>
      </c>
      <c r="O55" s="32">
        <f t="shared" si="0"/>
        <v>5.048158524440062E-2</v>
      </c>
      <c r="P55" s="33">
        <f t="shared" si="1"/>
        <v>7.2973215303076169E-2</v>
      </c>
      <c r="Q55" s="41"/>
      <c r="R55" s="57">
        <f t="shared" si="10"/>
        <v>23.675281649714428</v>
      </c>
      <c r="S55" s="57">
        <f t="shared" si="11"/>
        <v>12.519433140611353</v>
      </c>
      <c r="T55" s="57">
        <f t="shared" si="12"/>
        <v>18.097357395162891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4">
        <v>921.46326043012482</v>
      </c>
      <c r="F56" s="55">
        <v>417.2737279843443</v>
      </c>
      <c r="G56" s="56">
        <f t="shared" si="4"/>
        <v>1338.7369884144691</v>
      </c>
      <c r="H56" s="55">
        <v>0</v>
      </c>
      <c r="I56" s="55">
        <v>0</v>
      </c>
      <c r="J56" s="56">
        <f t="shared" si="14"/>
        <v>0</v>
      </c>
      <c r="K56" s="55">
        <v>40</v>
      </c>
      <c r="L56" s="55">
        <v>40</v>
      </c>
      <c r="M56" s="56">
        <f t="shared" si="15"/>
        <v>80</v>
      </c>
      <c r="N56" s="32">
        <f t="shared" si="13"/>
        <v>9.2889441575617418E-2</v>
      </c>
      <c r="O56" s="32">
        <f t="shared" si="0"/>
        <v>4.206388386938955E-2</v>
      </c>
      <c r="P56" s="33">
        <f t="shared" si="1"/>
        <v>6.747666272250348E-2</v>
      </c>
      <c r="Q56" s="41"/>
      <c r="R56" s="57">
        <f t="shared" si="10"/>
        <v>23.03658151075312</v>
      </c>
      <c r="S56" s="57">
        <f t="shared" si="11"/>
        <v>10.431843199608608</v>
      </c>
      <c r="T56" s="57">
        <f t="shared" si="12"/>
        <v>16.734212355180865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4">
        <v>692.0885133555629</v>
      </c>
      <c r="F57" s="55">
        <v>360.00000000000006</v>
      </c>
      <c r="G57" s="56">
        <f t="shared" si="4"/>
        <v>1052.088513355563</v>
      </c>
      <c r="H57" s="55">
        <v>0</v>
      </c>
      <c r="I57" s="55">
        <v>0</v>
      </c>
      <c r="J57" s="56">
        <f t="shared" si="14"/>
        <v>0</v>
      </c>
      <c r="K57" s="55">
        <v>40</v>
      </c>
      <c r="L57" s="55">
        <v>40</v>
      </c>
      <c r="M57" s="56">
        <f t="shared" si="15"/>
        <v>80</v>
      </c>
      <c r="N57" s="32">
        <f t="shared" si="13"/>
        <v>6.9766987233423686E-2</v>
      </c>
      <c r="O57" s="32">
        <f t="shared" si="0"/>
        <v>3.6290322580645164E-2</v>
      </c>
      <c r="P57" s="33">
        <f t="shared" si="1"/>
        <v>5.3028654907034428E-2</v>
      </c>
      <c r="Q57" s="41"/>
      <c r="R57" s="57">
        <f t="shared" si="10"/>
        <v>17.302212833889072</v>
      </c>
      <c r="S57" s="57">
        <f t="shared" si="11"/>
        <v>9.0000000000000018</v>
      </c>
      <c r="T57" s="57">
        <f t="shared" si="12"/>
        <v>13.151106416944538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6">
        <v>642.52063623897573</v>
      </c>
      <c r="F58" s="60">
        <v>329</v>
      </c>
      <c r="G58" s="61">
        <f t="shared" si="4"/>
        <v>971.52063623897573</v>
      </c>
      <c r="H58" s="55">
        <v>0</v>
      </c>
      <c r="I58" s="55">
        <v>0</v>
      </c>
      <c r="J58" s="56">
        <f t="shared" si="14"/>
        <v>0</v>
      </c>
      <c r="K58" s="55">
        <v>40</v>
      </c>
      <c r="L58" s="55">
        <v>40</v>
      </c>
      <c r="M58" s="56">
        <f t="shared" si="15"/>
        <v>80</v>
      </c>
      <c r="N58" s="34">
        <f t="shared" si="13"/>
        <v>6.47702254273161E-2</v>
      </c>
      <c r="O58" s="34">
        <f t="shared" si="0"/>
        <v>3.3165322580645161E-2</v>
      </c>
      <c r="P58" s="35">
        <f t="shared" si="1"/>
        <v>4.8967774003980634E-2</v>
      </c>
      <c r="Q58" s="41"/>
      <c r="R58" s="57">
        <f t="shared" si="10"/>
        <v>16.063015905974392</v>
      </c>
      <c r="S58" s="57">
        <f t="shared" si="11"/>
        <v>8.2249999999999996</v>
      </c>
      <c r="T58" s="57">
        <f t="shared" si="12"/>
        <v>12.144007952987197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65">
        <v>1994.5442345162028</v>
      </c>
      <c r="F59" s="63">
        <v>1351.1100324750603</v>
      </c>
      <c r="G59" s="64">
        <f t="shared" si="4"/>
        <v>3345.6542669912633</v>
      </c>
      <c r="H59" s="65">
        <v>2</v>
      </c>
      <c r="I59" s="63">
        <v>0</v>
      </c>
      <c r="J59" s="64">
        <f t="shared" si="5"/>
        <v>2</v>
      </c>
      <c r="K59" s="65">
        <v>40</v>
      </c>
      <c r="L59" s="63">
        <v>40</v>
      </c>
      <c r="M59" s="64">
        <f t="shared" si="6"/>
        <v>80</v>
      </c>
      <c r="N59" s="30">
        <f t="shared" si="13"/>
        <v>0.19267235650272438</v>
      </c>
      <c r="O59" s="30">
        <f t="shared" si="0"/>
        <v>0.13620060811240528</v>
      </c>
      <c r="P59" s="31">
        <f t="shared" si="1"/>
        <v>0.16503819391235514</v>
      </c>
      <c r="Q59" s="41"/>
      <c r="R59" s="57">
        <f t="shared" si="10"/>
        <v>47.489148440861968</v>
      </c>
      <c r="S59" s="57">
        <f t="shared" si="11"/>
        <v>33.777750811876508</v>
      </c>
      <c r="T59" s="57">
        <f t="shared" si="12"/>
        <v>40.800661792576385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1894.8953928092665</v>
      </c>
      <c r="F60" s="55">
        <v>1389.8327608574914</v>
      </c>
      <c r="G60" s="56">
        <f t="shared" si="4"/>
        <v>3284.7281536667579</v>
      </c>
      <c r="H60" s="54">
        <v>2</v>
      </c>
      <c r="I60" s="55">
        <v>0</v>
      </c>
      <c r="J60" s="56">
        <f t="shared" ref="J60:J84" si="22">+H60+I60</f>
        <v>2</v>
      </c>
      <c r="K60" s="54">
        <v>40</v>
      </c>
      <c r="L60" s="55">
        <v>40</v>
      </c>
      <c r="M60" s="56">
        <f t="shared" ref="M60:M84" si="23">+K60+L60</f>
        <v>80</v>
      </c>
      <c r="N60" s="32">
        <f t="shared" si="13"/>
        <v>0.1830463091971857</v>
      </c>
      <c r="O60" s="32">
        <f t="shared" si="0"/>
        <v>0.14010410895740841</v>
      </c>
      <c r="P60" s="33">
        <f t="shared" si="1"/>
        <v>0.16203276211852594</v>
      </c>
      <c r="Q60" s="41"/>
      <c r="R60" s="57">
        <f t="shared" si="10"/>
        <v>45.116556971649203</v>
      </c>
      <c r="S60" s="57">
        <f t="shared" si="11"/>
        <v>34.745819021437285</v>
      </c>
      <c r="T60" s="57">
        <f t="shared" si="12"/>
        <v>40.057660410570215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1788.0558691252029</v>
      </c>
      <c r="F61" s="55">
        <v>1366.6319358033873</v>
      </c>
      <c r="G61" s="56">
        <f t="shared" si="4"/>
        <v>3154.6878049285901</v>
      </c>
      <c r="H61" s="54">
        <v>2</v>
      </c>
      <c r="I61" s="55">
        <v>0</v>
      </c>
      <c r="J61" s="56">
        <f t="shared" si="22"/>
        <v>2</v>
      </c>
      <c r="K61" s="54">
        <v>40</v>
      </c>
      <c r="L61" s="55">
        <v>40</v>
      </c>
      <c r="M61" s="56">
        <f t="shared" si="23"/>
        <v>80</v>
      </c>
      <c r="N61" s="32">
        <f t="shared" si="13"/>
        <v>0.17272564423543305</v>
      </c>
      <c r="O61" s="32">
        <f t="shared" si="0"/>
        <v>0.13776531610921242</v>
      </c>
      <c r="P61" s="33">
        <f t="shared" si="1"/>
        <v>0.15561798564170234</v>
      </c>
      <c r="Q61" s="41"/>
      <c r="R61" s="57">
        <f t="shared" si="10"/>
        <v>42.57275878869531</v>
      </c>
      <c r="S61" s="57">
        <f t="shared" si="11"/>
        <v>34.165798395084678</v>
      </c>
      <c r="T61" s="57">
        <f t="shared" si="12"/>
        <v>38.471802499129147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1715.5135754994794</v>
      </c>
      <c r="F62" s="55">
        <v>1356.1255213969353</v>
      </c>
      <c r="G62" s="56">
        <f t="shared" si="4"/>
        <v>3071.6390968964147</v>
      </c>
      <c r="H62" s="54">
        <v>2</v>
      </c>
      <c r="I62" s="55">
        <v>0</v>
      </c>
      <c r="J62" s="56">
        <f t="shared" si="22"/>
        <v>2</v>
      </c>
      <c r="K62" s="54">
        <v>40</v>
      </c>
      <c r="L62" s="55">
        <v>40</v>
      </c>
      <c r="M62" s="56">
        <f t="shared" si="23"/>
        <v>80</v>
      </c>
      <c r="N62" s="32">
        <f t="shared" si="13"/>
        <v>0.16571808109539021</v>
      </c>
      <c r="O62" s="32">
        <f t="shared" si="0"/>
        <v>0.13670620175372331</v>
      </c>
      <c r="P62" s="33">
        <f t="shared" si="1"/>
        <v>0.15152126563222251</v>
      </c>
      <c r="Q62" s="41"/>
      <c r="R62" s="57">
        <f t="shared" si="10"/>
        <v>40.845561321416177</v>
      </c>
      <c r="S62" s="57">
        <f t="shared" si="11"/>
        <v>33.90313803492338</v>
      </c>
      <c r="T62" s="57">
        <f t="shared" si="12"/>
        <v>37.459013376785542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1677.6788005616609</v>
      </c>
      <c r="F63" s="55">
        <v>1269.3476771011353</v>
      </c>
      <c r="G63" s="56">
        <f t="shared" si="4"/>
        <v>2947.0264776627964</v>
      </c>
      <c r="H63" s="54">
        <v>2</v>
      </c>
      <c r="I63" s="55">
        <v>0</v>
      </c>
      <c r="J63" s="56">
        <f t="shared" si="22"/>
        <v>2</v>
      </c>
      <c r="K63" s="54">
        <v>40</v>
      </c>
      <c r="L63" s="55">
        <v>40</v>
      </c>
      <c r="M63" s="56">
        <f t="shared" si="23"/>
        <v>80</v>
      </c>
      <c r="N63" s="32">
        <f t="shared" si="13"/>
        <v>0.16206325353184514</v>
      </c>
      <c r="O63" s="32">
        <f t="shared" si="0"/>
        <v>0.12795843519164671</v>
      </c>
      <c r="P63" s="33">
        <f t="shared" si="1"/>
        <v>0.14537423429670465</v>
      </c>
      <c r="Q63" s="41"/>
      <c r="R63" s="57">
        <f t="shared" si="10"/>
        <v>39.944733346706208</v>
      </c>
      <c r="S63" s="57">
        <f t="shared" si="11"/>
        <v>31.733691927528383</v>
      </c>
      <c r="T63" s="57">
        <f t="shared" si="12"/>
        <v>35.939347288570687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1534.6661835183804</v>
      </c>
      <c r="F64" s="55">
        <v>1273.6356030177076</v>
      </c>
      <c r="G64" s="56">
        <f t="shared" si="4"/>
        <v>2808.301786536088</v>
      </c>
      <c r="H64" s="54">
        <v>2</v>
      </c>
      <c r="I64" s="55">
        <v>0</v>
      </c>
      <c r="J64" s="56">
        <f t="shared" si="22"/>
        <v>2</v>
      </c>
      <c r="K64" s="54">
        <v>39</v>
      </c>
      <c r="L64" s="55">
        <v>40</v>
      </c>
      <c r="M64" s="56">
        <f t="shared" si="23"/>
        <v>79</v>
      </c>
      <c r="N64" s="3">
        <f t="shared" si="13"/>
        <v>0.15188699361820868</v>
      </c>
      <c r="O64" s="3">
        <f t="shared" si="0"/>
        <v>0.12839068578807536</v>
      </c>
      <c r="P64" s="4">
        <f t="shared" si="1"/>
        <v>0.14024679317499442</v>
      </c>
      <c r="Q64" s="41"/>
      <c r="R64" s="57">
        <f t="shared" si="10"/>
        <v>37.430882524838545</v>
      </c>
      <c r="S64" s="57">
        <f t="shared" si="11"/>
        <v>31.84089007544269</v>
      </c>
      <c r="T64" s="57">
        <f t="shared" si="12"/>
        <v>34.670392426371457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1316.9495944308464</v>
      </c>
      <c r="F65" s="55">
        <v>1170.3254597097848</v>
      </c>
      <c r="G65" s="56">
        <f t="shared" si="4"/>
        <v>2487.2750541406313</v>
      </c>
      <c r="H65" s="54">
        <v>2</v>
      </c>
      <c r="I65" s="55">
        <v>0</v>
      </c>
      <c r="J65" s="56">
        <f t="shared" si="22"/>
        <v>2</v>
      </c>
      <c r="K65" s="54">
        <v>21</v>
      </c>
      <c r="L65" s="55">
        <v>40</v>
      </c>
      <c r="M65" s="56">
        <f t="shared" si="23"/>
        <v>61</v>
      </c>
      <c r="N65" s="3">
        <f t="shared" si="13"/>
        <v>0.23350170114022101</v>
      </c>
      <c r="O65" s="3">
        <f t="shared" si="0"/>
        <v>0.11797635682558315</v>
      </c>
      <c r="P65" s="4">
        <f t="shared" si="1"/>
        <v>0.15985058188564469</v>
      </c>
      <c r="Q65" s="41"/>
      <c r="R65" s="57">
        <f t="shared" si="10"/>
        <v>57.258678018732454</v>
      </c>
      <c r="S65" s="57">
        <f t="shared" si="11"/>
        <v>29.258136492744619</v>
      </c>
      <c r="T65" s="57">
        <f t="shared" si="12"/>
        <v>39.480556414930653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635.0821785571394</v>
      </c>
      <c r="F66" s="55">
        <v>605.28120777620632</v>
      </c>
      <c r="G66" s="56">
        <f t="shared" si="4"/>
        <v>1240.3633863333457</v>
      </c>
      <c r="H66" s="54">
        <v>2</v>
      </c>
      <c r="I66" s="55">
        <v>0</v>
      </c>
      <c r="J66" s="56">
        <f t="shared" si="22"/>
        <v>2</v>
      </c>
      <c r="K66" s="54">
        <v>39</v>
      </c>
      <c r="L66" s="55">
        <v>40</v>
      </c>
      <c r="M66" s="56">
        <f t="shared" si="23"/>
        <v>79</v>
      </c>
      <c r="N66" s="3">
        <f t="shared" si="13"/>
        <v>6.2854530736058928E-2</v>
      </c>
      <c r="O66" s="3">
        <f t="shared" si="0"/>
        <v>6.1016250783891765E-2</v>
      </c>
      <c r="P66" s="4">
        <f t="shared" si="1"/>
        <v>6.1943836712612152E-2</v>
      </c>
      <c r="Q66" s="41"/>
      <c r="R66" s="57">
        <f t="shared" si="10"/>
        <v>15.489809233100962</v>
      </c>
      <c r="S66" s="57">
        <f t="shared" si="11"/>
        <v>15.132030194405157</v>
      </c>
      <c r="T66" s="57">
        <f t="shared" si="12"/>
        <v>15.313128226337602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609.51675250095934</v>
      </c>
      <c r="F67" s="55">
        <v>524.28120777620632</v>
      </c>
      <c r="G67" s="56">
        <f t="shared" si="4"/>
        <v>1133.7979602771657</v>
      </c>
      <c r="H67" s="54">
        <v>2</v>
      </c>
      <c r="I67" s="55">
        <v>0</v>
      </c>
      <c r="J67" s="56">
        <f t="shared" si="22"/>
        <v>2</v>
      </c>
      <c r="K67" s="54">
        <v>39</v>
      </c>
      <c r="L67" s="55">
        <v>40</v>
      </c>
      <c r="M67" s="56">
        <f t="shared" si="23"/>
        <v>79</v>
      </c>
      <c r="N67" s="3">
        <f t="shared" si="13"/>
        <v>6.0324302504053774E-2</v>
      </c>
      <c r="O67" s="3">
        <f t="shared" si="0"/>
        <v>5.2850928203246605E-2</v>
      </c>
      <c r="P67" s="4">
        <f t="shared" si="1"/>
        <v>5.6621951671852064E-2</v>
      </c>
      <c r="Q67" s="41"/>
      <c r="R67" s="57">
        <f t="shared" si="10"/>
        <v>14.86626225612096</v>
      </c>
      <c r="S67" s="57">
        <f t="shared" si="11"/>
        <v>13.107030194405159</v>
      </c>
      <c r="T67" s="57">
        <f t="shared" si="12"/>
        <v>13.997505682434143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561.6849881963542</v>
      </c>
      <c r="F68" s="55">
        <v>468.2812077762062</v>
      </c>
      <c r="G68" s="56">
        <f t="shared" si="4"/>
        <v>1029.9661959725604</v>
      </c>
      <c r="H68" s="54">
        <v>2</v>
      </c>
      <c r="I68" s="55">
        <v>0</v>
      </c>
      <c r="J68" s="56">
        <f t="shared" si="22"/>
        <v>2</v>
      </c>
      <c r="K68" s="54">
        <v>39</v>
      </c>
      <c r="L68" s="55">
        <v>40</v>
      </c>
      <c r="M68" s="56">
        <f t="shared" si="23"/>
        <v>79</v>
      </c>
      <c r="N68" s="3">
        <f t="shared" si="13"/>
        <v>5.5590359085149858E-2</v>
      </c>
      <c r="O68" s="3">
        <f t="shared" si="0"/>
        <v>4.720576691292401E-2</v>
      </c>
      <c r="P68" s="4">
        <f t="shared" si="1"/>
        <v>5.1436585895553354E-2</v>
      </c>
      <c r="Q68" s="41"/>
      <c r="R68" s="57">
        <f t="shared" si="10"/>
        <v>13.699633858447664</v>
      </c>
      <c r="S68" s="57">
        <f t="shared" si="11"/>
        <v>11.707030194405155</v>
      </c>
      <c r="T68" s="57">
        <f t="shared" si="12"/>
        <v>12.715632049043956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59">
        <v>702.48</v>
      </c>
      <c r="E69" s="66">
        <v>317.09150691126746</v>
      </c>
      <c r="F69" s="60">
        <v>400.99999999999994</v>
      </c>
      <c r="G69" s="61">
        <f t="shared" si="4"/>
        <v>718.0915069112674</v>
      </c>
      <c r="H69" s="66">
        <v>2</v>
      </c>
      <c r="I69" s="60">
        <v>0</v>
      </c>
      <c r="J69" s="61">
        <f t="shared" si="22"/>
        <v>2</v>
      </c>
      <c r="K69" s="66">
        <v>39</v>
      </c>
      <c r="L69" s="60">
        <v>40</v>
      </c>
      <c r="M69" s="61">
        <f t="shared" si="23"/>
        <v>79</v>
      </c>
      <c r="N69" s="6">
        <f t="shared" si="13"/>
        <v>3.1382769884329718E-2</v>
      </c>
      <c r="O69" s="6">
        <f t="shared" si="0"/>
        <v>4.0423387096774191E-2</v>
      </c>
      <c r="P69" s="7">
        <f t="shared" si="1"/>
        <v>3.5861541495768451E-2</v>
      </c>
      <c r="Q69" s="41"/>
      <c r="R69" s="57">
        <f t="shared" si="10"/>
        <v>7.7339391929577426</v>
      </c>
      <c r="S69" s="57">
        <f t="shared" si="11"/>
        <v>10.024999999999999</v>
      </c>
      <c r="T69" s="57">
        <f t="shared" si="12"/>
        <v>8.8653272458181167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65">
        <v>964.00000000000034</v>
      </c>
      <c r="F70" s="63">
        <v>2057.0364805766035</v>
      </c>
      <c r="G70" s="64">
        <f t="shared" si="4"/>
        <v>3021.0364805766039</v>
      </c>
      <c r="H70" s="65">
        <v>80</v>
      </c>
      <c r="I70" s="63">
        <v>80</v>
      </c>
      <c r="J70" s="64">
        <f t="shared" si="22"/>
        <v>160</v>
      </c>
      <c r="K70" s="65">
        <v>0</v>
      </c>
      <c r="L70" s="63">
        <v>0</v>
      </c>
      <c r="M70" s="64">
        <f t="shared" si="23"/>
        <v>0</v>
      </c>
      <c r="N70" s="15">
        <f t="shared" si="13"/>
        <v>5.5787037037037059E-2</v>
      </c>
      <c r="O70" s="15">
        <f t="shared" si="0"/>
        <v>0.11904146299633123</v>
      </c>
      <c r="P70" s="16">
        <f t="shared" si="1"/>
        <v>8.7414250016684139E-2</v>
      </c>
      <c r="Q70" s="41"/>
      <c r="R70" s="57">
        <f t="shared" si="10"/>
        <v>12.050000000000004</v>
      </c>
      <c r="S70" s="57">
        <f t="shared" si="11"/>
        <v>25.712956007207545</v>
      </c>
      <c r="T70" s="57">
        <f t="shared" si="12"/>
        <v>18.881478003603775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4">
        <v>1328.1163806566865</v>
      </c>
      <c r="F71" s="55">
        <v>3163.1871963648468</v>
      </c>
      <c r="G71" s="56">
        <f t="shared" ref="G71:G84" si="24">+E71+F71</f>
        <v>4491.3035770215338</v>
      </c>
      <c r="H71" s="54">
        <v>80</v>
      </c>
      <c r="I71" s="55">
        <v>80</v>
      </c>
      <c r="J71" s="56">
        <f t="shared" si="22"/>
        <v>160</v>
      </c>
      <c r="K71" s="54">
        <v>0</v>
      </c>
      <c r="L71" s="55">
        <v>0</v>
      </c>
      <c r="M71" s="56">
        <f t="shared" si="23"/>
        <v>0</v>
      </c>
      <c r="N71" s="3">
        <f t="shared" si="13"/>
        <v>7.6858586843558244E-2</v>
      </c>
      <c r="O71" s="3">
        <f t="shared" si="0"/>
        <v>0.18305481460444714</v>
      </c>
      <c r="P71" s="4">
        <f t="shared" si="1"/>
        <v>0.12995670072400273</v>
      </c>
      <c r="Q71" s="41"/>
      <c r="R71" s="57">
        <f t="shared" ref="R71:R86" si="25">+E71/(H71+K71)</f>
        <v>16.601454758208583</v>
      </c>
      <c r="S71" s="57">
        <f t="shared" ref="S71:S86" si="26">+F71/(I71+L71)</f>
        <v>39.539839954560584</v>
      </c>
      <c r="T71" s="57">
        <f t="shared" ref="T71:T86" si="27">+G71/(J71+M71)</f>
        <v>28.070647356384587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4">
        <v>2467.6680336025829</v>
      </c>
      <c r="F72" s="55">
        <v>4771.7618229964837</v>
      </c>
      <c r="G72" s="56">
        <f t="shared" si="24"/>
        <v>7239.4298565990666</v>
      </c>
      <c r="H72" s="54">
        <v>80</v>
      </c>
      <c r="I72" s="55">
        <v>80</v>
      </c>
      <c r="J72" s="56">
        <f t="shared" si="22"/>
        <v>160</v>
      </c>
      <c r="K72" s="54">
        <v>0</v>
      </c>
      <c r="L72" s="55">
        <v>0</v>
      </c>
      <c r="M72" s="56">
        <f t="shared" si="23"/>
        <v>0</v>
      </c>
      <c r="N72" s="3">
        <f t="shared" si="13"/>
        <v>0.14280486305570503</v>
      </c>
      <c r="O72" s="3">
        <f t="shared" si="0"/>
        <v>0.27614362401600023</v>
      </c>
      <c r="P72" s="4">
        <f t="shared" si="1"/>
        <v>0.20947424353585262</v>
      </c>
      <c r="Q72" s="41"/>
      <c r="R72" s="57">
        <f t="shared" si="25"/>
        <v>30.845850420032285</v>
      </c>
      <c r="S72" s="57">
        <f t="shared" si="26"/>
        <v>59.647022787456045</v>
      </c>
      <c r="T72" s="57">
        <f t="shared" si="27"/>
        <v>45.246436603744165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4">
        <v>2769.980650476683</v>
      </c>
      <c r="F73" s="55">
        <v>5553.4731970600023</v>
      </c>
      <c r="G73" s="56">
        <f t="shared" si="24"/>
        <v>8323.4538475366862</v>
      </c>
      <c r="H73" s="54">
        <v>80</v>
      </c>
      <c r="I73" s="55">
        <v>80</v>
      </c>
      <c r="J73" s="56">
        <f t="shared" si="22"/>
        <v>160</v>
      </c>
      <c r="K73" s="54">
        <v>0</v>
      </c>
      <c r="L73" s="55">
        <v>0</v>
      </c>
      <c r="M73" s="56">
        <f t="shared" si="23"/>
        <v>0</v>
      </c>
      <c r="N73" s="3">
        <f t="shared" ref="N73" si="28">+E73/(H73*216+K73*248)</f>
        <v>0.16029980616184508</v>
      </c>
      <c r="O73" s="3">
        <f t="shared" ref="O73" si="29">+F73/(I73*216+L73*248)</f>
        <v>0.32138155075578717</v>
      </c>
      <c r="P73" s="4">
        <f t="shared" ref="P73" si="30">+G73/(J73*216+M73*248)</f>
        <v>0.24084067845881615</v>
      </c>
      <c r="Q73" s="41"/>
      <c r="R73" s="57">
        <f t="shared" si="25"/>
        <v>34.62475813095854</v>
      </c>
      <c r="S73" s="57">
        <f t="shared" si="26"/>
        <v>69.418414963250029</v>
      </c>
      <c r="T73" s="57">
        <f t="shared" si="27"/>
        <v>52.021586547104292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4">
        <v>3001.945383939958</v>
      </c>
      <c r="F74" s="55">
        <v>6314.372238886468</v>
      </c>
      <c r="G74" s="56">
        <f t="shared" si="24"/>
        <v>9316.3176228264256</v>
      </c>
      <c r="H74" s="54">
        <v>80</v>
      </c>
      <c r="I74" s="55">
        <v>80</v>
      </c>
      <c r="J74" s="56">
        <f t="shared" si="22"/>
        <v>160</v>
      </c>
      <c r="K74" s="54">
        <v>0</v>
      </c>
      <c r="L74" s="55">
        <v>0</v>
      </c>
      <c r="M74" s="56">
        <f t="shared" si="23"/>
        <v>0</v>
      </c>
      <c r="N74" s="3">
        <f t="shared" si="13"/>
        <v>0.17372369120022904</v>
      </c>
      <c r="O74" s="3">
        <f t="shared" si="0"/>
        <v>0.36541506012074471</v>
      </c>
      <c r="P74" s="4">
        <f t="shared" si="1"/>
        <v>0.26956937566048683</v>
      </c>
      <c r="Q74" s="41"/>
      <c r="R74" s="57">
        <f t="shared" si="25"/>
        <v>37.524317299249475</v>
      </c>
      <c r="S74" s="57">
        <f t="shared" si="26"/>
        <v>78.929652986080853</v>
      </c>
      <c r="T74" s="57">
        <f t="shared" si="27"/>
        <v>58.226985142665157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4">
        <v>3435.335885420357</v>
      </c>
      <c r="F75" s="55">
        <v>6737.5552487249206</v>
      </c>
      <c r="G75" s="56">
        <f t="shared" si="24"/>
        <v>10172.891134145277</v>
      </c>
      <c r="H75" s="54">
        <v>80</v>
      </c>
      <c r="I75" s="55">
        <v>80</v>
      </c>
      <c r="J75" s="56">
        <f t="shared" si="22"/>
        <v>160</v>
      </c>
      <c r="K75" s="54">
        <v>0</v>
      </c>
      <c r="L75" s="55">
        <v>0</v>
      </c>
      <c r="M75" s="56">
        <f t="shared" si="23"/>
        <v>0</v>
      </c>
      <c r="N75" s="3">
        <f t="shared" si="13"/>
        <v>0.19880416003590029</v>
      </c>
      <c r="O75" s="3">
        <f t="shared" si="0"/>
        <v>0.38990481763454404</v>
      </c>
      <c r="P75" s="4">
        <f t="shared" si="1"/>
        <v>0.29435448883522214</v>
      </c>
      <c r="Q75" s="41"/>
      <c r="R75" s="57">
        <f t="shared" si="25"/>
        <v>42.941698567754464</v>
      </c>
      <c r="S75" s="57">
        <f t="shared" si="26"/>
        <v>84.219440609061508</v>
      </c>
      <c r="T75" s="57">
        <f t="shared" si="27"/>
        <v>63.580569588407982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4">
        <v>4916.6487751923441</v>
      </c>
      <c r="F76" s="55">
        <v>7886.2314823382576</v>
      </c>
      <c r="G76" s="56">
        <f t="shared" si="24"/>
        <v>12802.880257530602</v>
      </c>
      <c r="H76" s="54">
        <v>80</v>
      </c>
      <c r="I76" s="55">
        <v>81</v>
      </c>
      <c r="J76" s="56">
        <f t="shared" si="22"/>
        <v>161</v>
      </c>
      <c r="K76" s="54">
        <v>0</v>
      </c>
      <c r="L76" s="55">
        <v>0</v>
      </c>
      <c r="M76" s="56">
        <f t="shared" si="23"/>
        <v>0</v>
      </c>
      <c r="N76" s="3">
        <f t="shared" si="13"/>
        <v>0.2845282856014088</v>
      </c>
      <c r="O76" s="3">
        <f t="shared" si="0"/>
        <v>0.45074482637964436</v>
      </c>
      <c r="P76" s="4">
        <f t="shared" si="1"/>
        <v>0.36815275642772605</v>
      </c>
      <c r="Q76" s="41"/>
      <c r="R76" s="57">
        <f t="shared" si="25"/>
        <v>61.458109689904305</v>
      </c>
      <c r="S76" s="57">
        <f t="shared" si="26"/>
        <v>97.360882498003178</v>
      </c>
      <c r="T76" s="57">
        <f t="shared" si="27"/>
        <v>79.520995388388826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4">
        <v>6245.0552319482222</v>
      </c>
      <c r="F77" s="55">
        <v>8164.629219513361</v>
      </c>
      <c r="G77" s="56">
        <f t="shared" si="24"/>
        <v>14409.684451461584</v>
      </c>
      <c r="H77" s="54">
        <v>81</v>
      </c>
      <c r="I77" s="55">
        <v>80</v>
      </c>
      <c r="J77" s="56">
        <f t="shared" si="22"/>
        <v>161</v>
      </c>
      <c r="K77" s="54">
        <v>0</v>
      </c>
      <c r="L77" s="55">
        <v>0</v>
      </c>
      <c r="M77" s="56">
        <f t="shared" si="23"/>
        <v>0</v>
      </c>
      <c r="N77" s="3">
        <f t="shared" si="13"/>
        <v>0.35694188568519786</v>
      </c>
      <c r="O77" s="3">
        <f t="shared" si="0"/>
        <v>0.47249011686998615</v>
      </c>
      <c r="P77" s="4">
        <f t="shared" si="1"/>
        <v>0.41435715583912996</v>
      </c>
      <c r="Q77" s="41"/>
      <c r="R77" s="57">
        <f t="shared" si="25"/>
        <v>77.099447308002738</v>
      </c>
      <c r="S77" s="57">
        <f t="shared" si="26"/>
        <v>102.05786524391701</v>
      </c>
      <c r="T77" s="57">
        <f t="shared" si="27"/>
        <v>89.501145661252082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4">
        <v>6092.6399557950781</v>
      </c>
      <c r="F78" s="55">
        <v>6209.4127628708811</v>
      </c>
      <c r="G78" s="56">
        <f t="shared" si="24"/>
        <v>12302.05271866596</v>
      </c>
      <c r="H78" s="54">
        <v>80</v>
      </c>
      <c r="I78" s="55">
        <v>80</v>
      </c>
      <c r="J78" s="56">
        <f t="shared" si="22"/>
        <v>160</v>
      </c>
      <c r="K78" s="54">
        <v>0</v>
      </c>
      <c r="L78" s="55">
        <v>0</v>
      </c>
      <c r="M78" s="56">
        <f t="shared" si="23"/>
        <v>0</v>
      </c>
      <c r="N78" s="3">
        <f t="shared" si="13"/>
        <v>0.35258333077517812</v>
      </c>
      <c r="O78" s="3">
        <f t="shared" si="0"/>
        <v>0.35934101636984267</v>
      </c>
      <c r="P78" s="4">
        <f t="shared" si="1"/>
        <v>0.35596217357251042</v>
      </c>
      <c r="Q78" s="41"/>
      <c r="R78" s="57">
        <f t="shared" si="25"/>
        <v>76.15799944743847</v>
      </c>
      <c r="S78" s="57">
        <f t="shared" si="26"/>
        <v>77.61765953588602</v>
      </c>
      <c r="T78" s="57">
        <f t="shared" si="27"/>
        <v>76.887829491662245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4">
        <v>5722.7376417185278</v>
      </c>
      <c r="F79" s="55">
        <v>5989.9169364140853</v>
      </c>
      <c r="G79" s="56">
        <f t="shared" si="24"/>
        <v>11712.654578132613</v>
      </c>
      <c r="H79" s="54">
        <v>80</v>
      </c>
      <c r="I79" s="55">
        <v>80</v>
      </c>
      <c r="J79" s="56">
        <f t="shared" si="22"/>
        <v>160</v>
      </c>
      <c r="K79" s="54">
        <v>0</v>
      </c>
      <c r="L79" s="55">
        <v>0</v>
      </c>
      <c r="M79" s="56">
        <f t="shared" si="23"/>
        <v>0</v>
      </c>
      <c r="N79" s="3">
        <f t="shared" si="13"/>
        <v>0.33117694685871107</v>
      </c>
      <c r="O79" s="3">
        <f t="shared" si="0"/>
        <v>0.34663871159803733</v>
      </c>
      <c r="P79" s="4">
        <f t="shared" si="1"/>
        <v>0.3389078292283742</v>
      </c>
      <c r="Q79" s="41"/>
      <c r="R79" s="57">
        <f t="shared" si="25"/>
        <v>71.5342205214816</v>
      </c>
      <c r="S79" s="57">
        <f t="shared" si="26"/>
        <v>74.873961705176072</v>
      </c>
      <c r="T79" s="57">
        <f t="shared" si="27"/>
        <v>73.204091113328829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4">
        <v>4392.9488601930125</v>
      </c>
      <c r="F80" s="55">
        <v>5113.4321003641562</v>
      </c>
      <c r="G80" s="56">
        <f t="shared" si="24"/>
        <v>9506.3809605571696</v>
      </c>
      <c r="H80" s="54">
        <v>80</v>
      </c>
      <c r="I80" s="55">
        <v>80</v>
      </c>
      <c r="J80" s="56">
        <f t="shared" si="22"/>
        <v>160</v>
      </c>
      <c r="K80" s="54">
        <v>0</v>
      </c>
      <c r="L80" s="55">
        <v>0</v>
      </c>
      <c r="M80" s="56">
        <f t="shared" si="23"/>
        <v>0</v>
      </c>
      <c r="N80" s="3">
        <f t="shared" si="13"/>
        <v>0.25422157755746599</v>
      </c>
      <c r="O80" s="3">
        <f t="shared" si="0"/>
        <v>0.29591620951181458</v>
      </c>
      <c r="P80" s="4">
        <f t="shared" si="1"/>
        <v>0.27506889353464031</v>
      </c>
      <c r="Q80" s="41"/>
      <c r="R80" s="57">
        <f t="shared" si="25"/>
        <v>54.911860752412657</v>
      </c>
      <c r="S80" s="57">
        <f t="shared" si="26"/>
        <v>63.91790125455195</v>
      </c>
      <c r="T80" s="57">
        <f t="shared" si="27"/>
        <v>59.414881003482307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4">
        <v>3723.8870874695522</v>
      </c>
      <c r="F81" s="55">
        <v>4585.2636400826832</v>
      </c>
      <c r="G81" s="56">
        <f t="shared" si="24"/>
        <v>8309.1507275522345</v>
      </c>
      <c r="H81" s="54">
        <v>80</v>
      </c>
      <c r="I81" s="55">
        <v>80</v>
      </c>
      <c r="J81" s="56">
        <f t="shared" si="22"/>
        <v>160</v>
      </c>
      <c r="K81" s="54">
        <v>0</v>
      </c>
      <c r="L81" s="55">
        <v>0</v>
      </c>
      <c r="M81" s="56">
        <f t="shared" si="23"/>
        <v>0</v>
      </c>
      <c r="N81" s="3">
        <f t="shared" si="13"/>
        <v>0.21550272496930278</v>
      </c>
      <c r="O81" s="3">
        <f t="shared" ref="O81:O86" si="31">+F81/(I81*216+L81*248)</f>
        <v>0.26535090509737752</v>
      </c>
      <c r="P81" s="4">
        <f t="shared" ref="P81:P86" si="32">+G81/(J81*216+M81*248)</f>
        <v>0.24042681503334012</v>
      </c>
      <c r="Q81" s="41"/>
      <c r="R81" s="57">
        <f t="shared" si="25"/>
        <v>46.548588593369402</v>
      </c>
      <c r="S81" s="57">
        <f t="shared" si="26"/>
        <v>57.315795501033541</v>
      </c>
      <c r="T81" s="57">
        <f t="shared" si="27"/>
        <v>51.932192047201468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4">
        <v>3056.1156110527099</v>
      </c>
      <c r="F82" s="55">
        <v>4419.7117080734934</v>
      </c>
      <c r="G82" s="56">
        <f t="shared" si="24"/>
        <v>7475.8273191262033</v>
      </c>
      <c r="H82" s="54">
        <v>80</v>
      </c>
      <c r="I82" s="55">
        <v>80</v>
      </c>
      <c r="J82" s="56">
        <f t="shared" si="22"/>
        <v>160</v>
      </c>
      <c r="K82" s="54">
        <v>0</v>
      </c>
      <c r="L82" s="55">
        <v>0</v>
      </c>
      <c r="M82" s="56">
        <f t="shared" si="23"/>
        <v>0</v>
      </c>
      <c r="N82" s="3">
        <f t="shared" ref="N82:N86" si="33">+E82/(H82*216+K82*248)</f>
        <v>0.17685854230629108</v>
      </c>
      <c r="O82" s="3">
        <f t="shared" si="31"/>
        <v>0.25577035347647531</v>
      </c>
      <c r="P82" s="4">
        <f t="shared" si="32"/>
        <v>0.21631444789138321</v>
      </c>
      <c r="Q82" s="41"/>
      <c r="R82" s="57">
        <f t="shared" si="25"/>
        <v>38.201445138158874</v>
      </c>
      <c r="S82" s="57">
        <f t="shared" si="26"/>
        <v>55.246396350918666</v>
      </c>
      <c r="T82" s="57">
        <f t="shared" si="27"/>
        <v>46.723920744538773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4">
        <v>2288.8996544866059</v>
      </c>
      <c r="F83" s="55">
        <v>3866.3011956917121</v>
      </c>
      <c r="G83" s="56">
        <f t="shared" si="24"/>
        <v>6155.2008501783184</v>
      </c>
      <c r="H83" s="54">
        <v>80</v>
      </c>
      <c r="I83" s="55">
        <v>80</v>
      </c>
      <c r="J83" s="56">
        <f t="shared" si="22"/>
        <v>160</v>
      </c>
      <c r="K83" s="54">
        <v>0</v>
      </c>
      <c r="L83" s="55">
        <v>0</v>
      </c>
      <c r="M83" s="56">
        <f t="shared" si="23"/>
        <v>0</v>
      </c>
      <c r="N83" s="3">
        <f t="shared" si="33"/>
        <v>0.13245947074575265</v>
      </c>
      <c r="O83" s="3">
        <f t="shared" si="31"/>
        <v>0.2237442821580852</v>
      </c>
      <c r="P83" s="4">
        <f t="shared" si="32"/>
        <v>0.17810187645191894</v>
      </c>
      <c r="Q83" s="41"/>
      <c r="R83" s="57">
        <f t="shared" si="25"/>
        <v>28.611245681082572</v>
      </c>
      <c r="S83" s="57">
        <f t="shared" si="26"/>
        <v>48.3287649461464</v>
      </c>
      <c r="T83" s="57">
        <f t="shared" si="27"/>
        <v>38.470005313614493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9">
        <v>351.77</v>
      </c>
      <c r="E84" s="66">
        <v>1422.4196180650811</v>
      </c>
      <c r="F84" s="60">
        <v>2233</v>
      </c>
      <c r="G84" s="61">
        <f t="shared" si="24"/>
        <v>3655.4196180650811</v>
      </c>
      <c r="H84" s="66">
        <v>80</v>
      </c>
      <c r="I84" s="60">
        <v>80</v>
      </c>
      <c r="J84" s="61">
        <f t="shared" si="22"/>
        <v>160</v>
      </c>
      <c r="K84" s="66">
        <v>0</v>
      </c>
      <c r="L84" s="60">
        <v>0</v>
      </c>
      <c r="M84" s="61">
        <f t="shared" si="23"/>
        <v>0</v>
      </c>
      <c r="N84" s="6">
        <f t="shared" si="33"/>
        <v>8.2315950119507E-2</v>
      </c>
      <c r="O84" s="6">
        <f t="shared" si="31"/>
        <v>0.12922453703703704</v>
      </c>
      <c r="P84" s="7">
        <f t="shared" si="32"/>
        <v>0.10577024357827203</v>
      </c>
      <c r="Q84" s="41"/>
      <c r="R84" s="57">
        <f t="shared" si="25"/>
        <v>17.780245225813513</v>
      </c>
      <c r="S84" s="57">
        <f t="shared" si="26"/>
        <v>27.912500000000001</v>
      </c>
      <c r="T84" s="57">
        <f t="shared" si="27"/>
        <v>22.846372612906755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70">
        <v>522.21982758596573</v>
      </c>
      <c r="F85" s="63">
        <v>1625.3420644868447</v>
      </c>
      <c r="G85" s="64">
        <f t="shared" ref="G85:G86" si="34">+E85+F85</f>
        <v>2147.5618920728102</v>
      </c>
      <c r="H85" s="70">
        <v>41</v>
      </c>
      <c r="I85" s="63">
        <v>40</v>
      </c>
      <c r="J85" s="64">
        <f t="shared" ref="J85:J86" si="35">+H85+I85</f>
        <v>81</v>
      </c>
      <c r="K85" s="70">
        <v>0</v>
      </c>
      <c r="L85" s="63">
        <v>0</v>
      </c>
      <c r="M85" s="64">
        <f t="shared" ref="M85:M86" si="36">+K85+L85</f>
        <v>0</v>
      </c>
      <c r="N85" s="3">
        <f t="shared" si="33"/>
        <v>5.8967911877367406E-2</v>
      </c>
      <c r="O85" s="3">
        <f t="shared" si="31"/>
        <v>0.1881182945007922</v>
      </c>
      <c r="P85" s="4">
        <f t="shared" si="32"/>
        <v>0.12274587860498458</v>
      </c>
      <c r="Q85" s="41"/>
      <c r="R85" s="57">
        <f t="shared" si="25"/>
        <v>12.737068965511359</v>
      </c>
      <c r="S85" s="57">
        <f t="shared" si="26"/>
        <v>40.633551612171118</v>
      </c>
      <c r="T85" s="57">
        <f t="shared" si="27"/>
        <v>26.513109778676668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71">
        <v>449.00174033371263</v>
      </c>
      <c r="F86" s="60">
        <v>1585.0000000000002</v>
      </c>
      <c r="G86" s="61">
        <f t="shared" si="34"/>
        <v>2034.0017403337129</v>
      </c>
      <c r="H86" s="71">
        <v>39</v>
      </c>
      <c r="I86" s="60">
        <v>40</v>
      </c>
      <c r="J86" s="61">
        <f t="shared" si="35"/>
        <v>79</v>
      </c>
      <c r="K86" s="71">
        <v>0</v>
      </c>
      <c r="L86" s="60">
        <v>0</v>
      </c>
      <c r="M86" s="61">
        <f t="shared" si="36"/>
        <v>0</v>
      </c>
      <c r="N86" s="6">
        <f t="shared" si="33"/>
        <v>5.3300301559082698E-2</v>
      </c>
      <c r="O86" s="6">
        <f t="shared" si="31"/>
        <v>0.1834490740740741</v>
      </c>
      <c r="P86" s="7">
        <f t="shared" si="32"/>
        <v>0.11919841422490113</v>
      </c>
      <c r="Q86" s="41"/>
      <c r="R86" s="57">
        <f t="shared" si="25"/>
        <v>11.512865136761862</v>
      </c>
      <c r="S86" s="57">
        <f t="shared" si="26"/>
        <v>39.625000000000007</v>
      </c>
      <c r="T86" s="57">
        <f t="shared" si="27"/>
        <v>25.746857472578643</v>
      </c>
    </row>
    <row r="87" spans="2:20" ht="18.75" x14ac:dyDescent="0.3">
      <c r="B87" s="68" t="s">
        <v>104</v>
      </c>
      <c r="Q87" s="41"/>
    </row>
    <row r="88" spans="2:20" x14ac:dyDescent="0.25">
      <c r="B88" s="69"/>
    </row>
    <row r="90" spans="2:20" x14ac:dyDescent="0.25">
      <c r="C90" t="s">
        <v>110</v>
      </c>
      <c r="D90" s="1">
        <f>(SUMPRODUCT((G5:G86)*(D5:D86)))/1000</f>
        <v>358351.56942063232</v>
      </c>
    </row>
    <row r="91" spans="2:20" x14ac:dyDescent="0.25">
      <c r="C91" t="s">
        <v>112</v>
      </c>
      <c r="D91" s="77">
        <f>SUMPRODUCT(((((J5:J86)*216)+((M5:M86)*248))*((D5:D86))/1000))</f>
        <v>2205392.03272</v>
      </c>
    </row>
    <row r="92" spans="2:20" x14ac:dyDescent="0.25">
      <c r="C92" t="s">
        <v>111</v>
      </c>
      <c r="D92" s="39">
        <f>+D90/D91</f>
        <v>0.16248882924396107</v>
      </c>
    </row>
    <row r="93" spans="2:20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zoomScale="80" zoomScaleNormal="80" workbookViewId="0">
      <selection activeCell="P2" sqref="P2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8" t="s">
        <v>84</v>
      </c>
      <c r="I2" s="119"/>
      <c r="J2" s="119"/>
      <c r="K2" s="119"/>
      <c r="L2" s="119"/>
      <c r="M2" s="119"/>
      <c r="N2" s="119"/>
      <c r="O2" s="120"/>
      <c r="P2" s="102">
        <v>0.12870975434206119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2" t="s">
        <v>2</v>
      </c>
      <c r="H4" s="25" t="s">
        <v>5</v>
      </c>
      <c r="I4" s="26" t="s">
        <v>6</v>
      </c>
      <c r="J4" s="72" t="s">
        <v>2</v>
      </c>
      <c r="K4" s="25" t="s">
        <v>5</v>
      </c>
      <c r="L4" s="26" t="s">
        <v>6</v>
      </c>
      <c r="M4" s="72" t="s">
        <v>2</v>
      </c>
      <c r="N4" s="25" t="s">
        <v>5</v>
      </c>
      <c r="O4" s="26" t="s">
        <v>6</v>
      </c>
      <c r="P4" s="72" t="s">
        <v>2</v>
      </c>
      <c r="R4" s="25" t="s">
        <v>5</v>
      </c>
      <c r="S4" s="26" t="s">
        <v>6</v>
      </c>
      <c r="T4" s="72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32.000000000000007</v>
      </c>
      <c r="F5" s="55">
        <v>291.89304438995782</v>
      </c>
      <c r="G5" s="56">
        <f>+E5+F5</f>
        <v>323.89304438995782</v>
      </c>
      <c r="H5" s="55">
        <v>39</v>
      </c>
      <c r="I5" s="55">
        <v>41</v>
      </c>
      <c r="J5" s="56">
        <f>+H5+I5</f>
        <v>80</v>
      </c>
      <c r="K5" s="55">
        <v>0</v>
      </c>
      <c r="L5" s="55">
        <v>0</v>
      </c>
      <c r="M5" s="56">
        <f>+K5+L5</f>
        <v>0</v>
      </c>
      <c r="N5" s="32">
        <f>+E5/(H5*216+K5*248)</f>
        <v>3.7986704653371331E-3</v>
      </c>
      <c r="O5" s="32">
        <f t="shared" ref="O5:O80" si="0">+F5/(I5*216+L5*248)</f>
        <v>3.295991919489135E-2</v>
      </c>
      <c r="P5" s="33">
        <f t="shared" ref="P5:P80" si="1">+G5/(J5*216+M5*248)</f>
        <v>1.874381043923367E-2</v>
      </c>
      <c r="Q5" s="41"/>
      <c r="R5" s="57">
        <f>+E5/(H5+K5)</f>
        <v>0.82051282051282071</v>
      </c>
      <c r="S5" s="57">
        <f t="shared" ref="S5" si="2">+F5/(I5+L5)</f>
        <v>7.1193425460965321</v>
      </c>
      <c r="T5" s="57">
        <f t="shared" ref="T5" si="3">+G5/(J5+M5)</f>
        <v>4.0486630548744724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69.765704117374995</v>
      </c>
      <c r="F6" s="55">
        <v>493.90641846965417</v>
      </c>
      <c r="G6" s="56">
        <f t="shared" ref="G6:G70" si="4">+E6+F6</f>
        <v>563.67212258702921</v>
      </c>
      <c r="H6" s="55">
        <v>39</v>
      </c>
      <c r="I6" s="55">
        <v>41</v>
      </c>
      <c r="J6" s="56">
        <f t="shared" ref="J6:J59" si="5">+H6+I6</f>
        <v>80</v>
      </c>
      <c r="K6" s="55">
        <v>0</v>
      </c>
      <c r="L6" s="55">
        <v>0</v>
      </c>
      <c r="M6" s="56">
        <f t="shared" ref="M6:M59" si="6">+K6+L6</f>
        <v>0</v>
      </c>
      <c r="N6" s="32">
        <f t="shared" ref="N6:N16" si="7">+E6/(H6*216+K6*248)</f>
        <v>8.2817787413787987E-3</v>
      </c>
      <c r="O6" s="32">
        <f t="shared" ref="O6:O16" si="8">+F6/(I6*216+L6*248)</f>
        <v>5.5770824127106385E-2</v>
      </c>
      <c r="P6" s="33">
        <f t="shared" ref="P6:P16" si="9">+G6/(J6*216+M6*248)</f>
        <v>3.2619914501564193E-2</v>
      </c>
      <c r="Q6" s="41"/>
      <c r="R6" s="57">
        <f t="shared" ref="R6:R70" si="10">+E6/(H6+K6)</f>
        <v>1.7888642081378203</v>
      </c>
      <c r="S6" s="57">
        <f t="shared" ref="S6:S70" si="11">+F6/(I6+L6)</f>
        <v>12.046498011454979</v>
      </c>
      <c r="T6" s="57">
        <f t="shared" ref="T6:T70" si="12">+G6/(J6+M6)</f>
        <v>7.0459015323378651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107.84241470851839</v>
      </c>
      <c r="F7" s="55">
        <v>748.02799360340396</v>
      </c>
      <c r="G7" s="56">
        <f t="shared" si="4"/>
        <v>855.87040831192235</v>
      </c>
      <c r="H7" s="55">
        <v>39</v>
      </c>
      <c r="I7" s="55">
        <v>41</v>
      </c>
      <c r="J7" s="56">
        <f t="shared" si="5"/>
        <v>80</v>
      </c>
      <c r="K7" s="55">
        <v>0</v>
      </c>
      <c r="L7" s="55">
        <v>0</v>
      </c>
      <c r="M7" s="56">
        <f t="shared" si="6"/>
        <v>0</v>
      </c>
      <c r="N7" s="32">
        <f t="shared" si="7"/>
        <v>1.2801806114496486E-2</v>
      </c>
      <c r="O7" s="32">
        <f t="shared" si="8"/>
        <v>8.4465672267773712E-2</v>
      </c>
      <c r="P7" s="33">
        <f t="shared" si="9"/>
        <v>4.9529537518051059E-2</v>
      </c>
      <c r="Q7" s="41"/>
      <c r="R7" s="57">
        <f t="shared" si="10"/>
        <v>2.7651901207312406</v>
      </c>
      <c r="S7" s="57">
        <f t="shared" si="11"/>
        <v>18.244585209839119</v>
      </c>
      <c r="T7" s="57">
        <f t="shared" si="12"/>
        <v>10.69838010389903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133.95065160525823</v>
      </c>
      <c r="F8" s="55">
        <v>864.56950748942666</v>
      </c>
      <c r="G8" s="56">
        <f t="shared" si="4"/>
        <v>998.52015909468491</v>
      </c>
      <c r="H8" s="55">
        <v>39</v>
      </c>
      <c r="I8" s="55">
        <v>41</v>
      </c>
      <c r="J8" s="56">
        <f t="shared" si="5"/>
        <v>80</v>
      </c>
      <c r="K8" s="55">
        <v>0</v>
      </c>
      <c r="L8" s="55">
        <v>0</v>
      </c>
      <c r="M8" s="56">
        <f t="shared" si="6"/>
        <v>0</v>
      </c>
      <c r="N8" s="32">
        <f t="shared" si="7"/>
        <v>1.5901074502048699E-2</v>
      </c>
      <c r="O8" s="32">
        <f t="shared" si="8"/>
        <v>9.7625283140179167E-2</v>
      </c>
      <c r="P8" s="33">
        <f t="shared" si="9"/>
        <v>5.7784731429090561E-2</v>
      </c>
      <c r="Q8" s="41"/>
      <c r="R8" s="57">
        <f t="shared" si="10"/>
        <v>3.4346320924425187</v>
      </c>
      <c r="S8" s="57">
        <f t="shared" si="11"/>
        <v>21.087061158278701</v>
      </c>
      <c r="T8" s="57">
        <f t="shared" si="12"/>
        <v>12.481501988683561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151.35979248584761</v>
      </c>
      <c r="F9" s="55">
        <v>1096.1478922132519</v>
      </c>
      <c r="G9" s="56">
        <f t="shared" si="4"/>
        <v>1247.5076846990996</v>
      </c>
      <c r="H9" s="55">
        <v>39</v>
      </c>
      <c r="I9" s="55">
        <v>41</v>
      </c>
      <c r="J9" s="56">
        <f t="shared" si="5"/>
        <v>80</v>
      </c>
      <c r="K9" s="55">
        <v>0</v>
      </c>
      <c r="L9" s="55">
        <v>0</v>
      </c>
      <c r="M9" s="56">
        <f t="shared" si="6"/>
        <v>0</v>
      </c>
      <c r="N9" s="32">
        <f t="shared" si="7"/>
        <v>1.7967686667360826E-2</v>
      </c>
      <c r="O9" s="32">
        <f t="shared" si="8"/>
        <v>0.12377460390845212</v>
      </c>
      <c r="P9" s="33">
        <f t="shared" si="9"/>
        <v>7.2193731753420115E-2</v>
      </c>
      <c r="Q9" s="41"/>
      <c r="R9" s="57">
        <f t="shared" si="10"/>
        <v>3.8810203201499385</v>
      </c>
      <c r="S9" s="57">
        <f t="shared" si="11"/>
        <v>26.735314444225658</v>
      </c>
      <c r="T9" s="57">
        <f t="shared" si="12"/>
        <v>15.593846058738745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180.22655454479263</v>
      </c>
      <c r="F10" s="55">
        <v>1274.1987744989804</v>
      </c>
      <c r="G10" s="56">
        <f t="shared" si="4"/>
        <v>1454.425329043773</v>
      </c>
      <c r="H10" s="55">
        <v>39</v>
      </c>
      <c r="I10" s="55">
        <v>41</v>
      </c>
      <c r="J10" s="56">
        <f t="shared" si="5"/>
        <v>80</v>
      </c>
      <c r="K10" s="55">
        <v>0</v>
      </c>
      <c r="L10" s="55">
        <v>0</v>
      </c>
      <c r="M10" s="56">
        <f t="shared" si="6"/>
        <v>0</v>
      </c>
      <c r="N10" s="32">
        <f t="shared" si="7"/>
        <v>2.1394415306836733E-2</v>
      </c>
      <c r="O10" s="32">
        <f t="shared" si="8"/>
        <v>0.14387971708434738</v>
      </c>
      <c r="P10" s="33">
        <f t="shared" si="9"/>
        <v>8.4168132467810935E-2</v>
      </c>
      <c r="Q10" s="41"/>
      <c r="R10" s="57">
        <f t="shared" si="10"/>
        <v>4.6211937062767339</v>
      </c>
      <c r="S10" s="57">
        <f t="shared" si="11"/>
        <v>31.078018890219035</v>
      </c>
      <c r="T10" s="57">
        <f t="shared" si="12"/>
        <v>18.180316613047161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410.14154221587097</v>
      </c>
      <c r="F11" s="55">
        <v>1540.3353276413623</v>
      </c>
      <c r="G11" s="56">
        <f t="shared" si="4"/>
        <v>1950.4768698572332</v>
      </c>
      <c r="H11" s="55">
        <v>39</v>
      </c>
      <c r="I11" s="55">
        <v>41</v>
      </c>
      <c r="J11" s="56">
        <f t="shared" si="5"/>
        <v>80</v>
      </c>
      <c r="K11" s="55">
        <v>0</v>
      </c>
      <c r="L11" s="55">
        <v>0</v>
      </c>
      <c r="M11" s="56">
        <f t="shared" si="6"/>
        <v>0</v>
      </c>
      <c r="N11" s="32">
        <f t="shared" si="7"/>
        <v>4.8687267594476613E-2</v>
      </c>
      <c r="O11" s="32">
        <f t="shared" si="8"/>
        <v>0.17393127005887107</v>
      </c>
      <c r="P11" s="33">
        <f t="shared" si="9"/>
        <v>0.11287481885747877</v>
      </c>
      <c r="Q11" s="41"/>
      <c r="R11" s="57">
        <f t="shared" si="10"/>
        <v>10.516449800406948</v>
      </c>
      <c r="S11" s="57">
        <f t="shared" si="11"/>
        <v>37.569154332716153</v>
      </c>
      <c r="T11" s="57">
        <f t="shared" si="12"/>
        <v>24.380960873215415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434.10923270242643</v>
      </c>
      <c r="F12" s="55">
        <v>1594.2416050757497</v>
      </c>
      <c r="G12" s="56">
        <f t="shared" si="4"/>
        <v>2028.3508377781761</v>
      </c>
      <c r="H12" s="55">
        <v>39</v>
      </c>
      <c r="I12" s="55">
        <v>41</v>
      </c>
      <c r="J12" s="56">
        <f t="shared" si="5"/>
        <v>80</v>
      </c>
      <c r="K12" s="55">
        <v>0</v>
      </c>
      <c r="L12" s="55">
        <v>0</v>
      </c>
      <c r="M12" s="56">
        <f t="shared" si="6"/>
        <v>0</v>
      </c>
      <c r="N12" s="32">
        <f t="shared" si="7"/>
        <v>5.1532435031152235E-2</v>
      </c>
      <c r="O12" s="32">
        <f t="shared" si="8"/>
        <v>0.18001824808895095</v>
      </c>
      <c r="P12" s="33">
        <f t="shared" si="9"/>
        <v>0.11738141422327408</v>
      </c>
      <c r="Q12" s="41"/>
      <c r="R12" s="57">
        <f t="shared" si="10"/>
        <v>11.131005966728882</v>
      </c>
      <c r="S12" s="57">
        <f t="shared" si="11"/>
        <v>38.883941587213407</v>
      </c>
      <c r="T12" s="57">
        <f t="shared" si="12"/>
        <v>25.3543854722272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440.57997141570848</v>
      </c>
      <c r="F13" s="55">
        <v>1615.3346388885971</v>
      </c>
      <c r="G13" s="56">
        <f t="shared" si="4"/>
        <v>2055.9146103043054</v>
      </c>
      <c r="H13" s="55">
        <v>39</v>
      </c>
      <c r="I13" s="55">
        <v>41</v>
      </c>
      <c r="J13" s="56">
        <f t="shared" si="5"/>
        <v>80</v>
      </c>
      <c r="K13" s="55">
        <v>0</v>
      </c>
      <c r="L13" s="55">
        <v>0</v>
      </c>
      <c r="M13" s="56">
        <f t="shared" si="6"/>
        <v>0</v>
      </c>
      <c r="N13" s="32">
        <f t="shared" si="7"/>
        <v>5.2300566407372802E-2</v>
      </c>
      <c r="O13" s="32">
        <f t="shared" si="8"/>
        <v>0.18240002697477384</v>
      </c>
      <c r="P13" s="33">
        <f t="shared" si="9"/>
        <v>0.11897653994816582</v>
      </c>
      <c r="Q13" s="41"/>
      <c r="R13" s="57">
        <f t="shared" si="10"/>
        <v>11.296922343992525</v>
      </c>
      <c r="S13" s="57">
        <f t="shared" si="11"/>
        <v>39.398405826551148</v>
      </c>
      <c r="T13" s="57">
        <f t="shared" si="12"/>
        <v>25.698932628803817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484.50439187997222</v>
      </c>
      <c r="F14" s="55">
        <v>1814.563322894084</v>
      </c>
      <c r="G14" s="56">
        <f t="shared" si="4"/>
        <v>2299.0677147740562</v>
      </c>
      <c r="H14" s="55">
        <v>39</v>
      </c>
      <c r="I14" s="55">
        <v>41</v>
      </c>
      <c r="J14" s="56">
        <f t="shared" si="5"/>
        <v>80</v>
      </c>
      <c r="K14" s="55">
        <v>0</v>
      </c>
      <c r="L14" s="55">
        <v>0</v>
      </c>
      <c r="M14" s="56">
        <f t="shared" si="6"/>
        <v>0</v>
      </c>
      <c r="N14" s="32">
        <f t="shared" si="7"/>
        <v>5.7514766367518066E-2</v>
      </c>
      <c r="O14" s="32">
        <f t="shared" si="8"/>
        <v>0.20489649084169873</v>
      </c>
      <c r="P14" s="33">
        <f t="shared" si="9"/>
        <v>0.13304790016053566</v>
      </c>
      <c r="Q14" s="41"/>
      <c r="R14" s="57">
        <f t="shared" si="10"/>
        <v>12.423189535383903</v>
      </c>
      <c r="S14" s="57">
        <f t="shared" si="11"/>
        <v>44.257642021806923</v>
      </c>
      <c r="T14" s="57">
        <f t="shared" si="12"/>
        <v>28.738346434675702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3453.0156794704758</v>
      </c>
      <c r="F15" s="55">
        <v>2898.5732033527192</v>
      </c>
      <c r="G15" s="56">
        <f t="shared" si="4"/>
        <v>6351.5888828231946</v>
      </c>
      <c r="H15" s="55">
        <v>46</v>
      </c>
      <c r="I15" s="55">
        <v>41</v>
      </c>
      <c r="J15" s="56">
        <f t="shared" si="5"/>
        <v>87</v>
      </c>
      <c r="K15" s="55">
        <v>46</v>
      </c>
      <c r="L15" s="55">
        <v>40</v>
      </c>
      <c r="M15" s="56">
        <f t="shared" si="6"/>
        <v>86</v>
      </c>
      <c r="N15" s="32">
        <f t="shared" si="7"/>
        <v>0.16177922036499606</v>
      </c>
      <c r="O15" s="32">
        <f t="shared" si="8"/>
        <v>0.15437650209590537</v>
      </c>
      <c r="P15" s="33">
        <f t="shared" si="9"/>
        <v>0.15831477773736777</v>
      </c>
      <c r="Q15" s="41"/>
      <c r="R15" s="57">
        <f t="shared" si="10"/>
        <v>37.532779124679088</v>
      </c>
      <c r="S15" s="57">
        <f t="shared" si="11"/>
        <v>35.784854362379249</v>
      </c>
      <c r="T15" s="57">
        <f t="shared" si="12"/>
        <v>36.71438660591442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5258.9676022462281</v>
      </c>
      <c r="F16" s="55">
        <v>4403.2577707764094</v>
      </c>
      <c r="G16" s="56">
        <f t="shared" si="4"/>
        <v>9662.2253730226366</v>
      </c>
      <c r="H16" s="55">
        <v>50</v>
      </c>
      <c r="I16" s="55">
        <v>42</v>
      </c>
      <c r="J16" s="56">
        <f t="shared" si="5"/>
        <v>92</v>
      </c>
      <c r="K16" s="55">
        <v>84</v>
      </c>
      <c r="L16" s="55">
        <v>80</v>
      </c>
      <c r="M16" s="56">
        <f t="shared" si="6"/>
        <v>164</v>
      </c>
      <c r="N16" s="32">
        <f t="shared" si="7"/>
        <v>0.16625466623186103</v>
      </c>
      <c r="O16" s="32">
        <f t="shared" si="8"/>
        <v>0.15229862239818792</v>
      </c>
      <c r="P16" s="33">
        <f t="shared" si="9"/>
        <v>0.15959013895716564</v>
      </c>
      <c r="Q16" s="41"/>
      <c r="R16" s="57">
        <f t="shared" si="10"/>
        <v>39.246026882434535</v>
      </c>
      <c r="S16" s="57">
        <f t="shared" si="11"/>
        <v>36.092276809642698</v>
      </c>
      <c r="T16" s="57">
        <f t="shared" si="12"/>
        <v>37.743067863369674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5363.1179450488708</v>
      </c>
      <c r="F17" s="55">
        <v>4741.004454169818</v>
      </c>
      <c r="G17" s="56">
        <f t="shared" si="4"/>
        <v>10104.12239921869</v>
      </c>
      <c r="H17" s="55">
        <v>52</v>
      </c>
      <c r="I17" s="55">
        <v>42</v>
      </c>
      <c r="J17" s="56">
        <f t="shared" si="5"/>
        <v>94</v>
      </c>
      <c r="K17" s="55">
        <v>85</v>
      </c>
      <c r="L17" s="55">
        <v>80</v>
      </c>
      <c r="M17" s="56">
        <f t="shared" si="6"/>
        <v>165</v>
      </c>
      <c r="N17" s="32">
        <f t="shared" ref="N17:N81" si="13">+E17/(H17*216+K17*248)</f>
        <v>0.16597913917581303</v>
      </c>
      <c r="O17" s="32">
        <f t="shared" si="0"/>
        <v>0.16398050823774965</v>
      </c>
      <c r="P17" s="33">
        <f t="shared" si="1"/>
        <v>0.16503531946979436</v>
      </c>
      <c r="Q17" s="41"/>
      <c r="R17" s="57">
        <f t="shared" si="10"/>
        <v>39.146846314225336</v>
      </c>
      <c r="S17" s="57">
        <f t="shared" si="11"/>
        <v>38.860692247293592</v>
      </c>
      <c r="T17" s="57">
        <f t="shared" si="12"/>
        <v>39.012055595438959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6008.5533973353322</v>
      </c>
      <c r="F18" s="55">
        <v>5908.5111029215977</v>
      </c>
      <c r="G18" s="56">
        <f t="shared" si="4"/>
        <v>11917.064500256929</v>
      </c>
      <c r="H18" s="55">
        <v>51</v>
      </c>
      <c r="I18" s="55">
        <v>42</v>
      </c>
      <c r="J18" s="56">
        <f t="shared" si="5"/>
        <v>93</v>
      </c>
      <c r="K18" s="55">
        <v>85</v>
      </c>
      <c r="L18" s="55">
        <v>80</v>
      </c>
      <c r="M18" s="56">
        <f t="shared" si="6"/>
        <v>165</v>
      </c>
      <c r="N18" s="32">
        <f t="shared" si="13"/>
        <v>0.18720567663681867</v>
      </c>
      <c r="O18" s="32">
        <f t="shared" si="0"/>
        <v>0.20436189481604863</v>
      </c>
      <c r="P18" s="33">
        <f t="shared" si="1"/>
        <v>0.19533609527040599</v>
      </c>
      <c r="Q18" s="41"/>
      <c r="R18" s="57">
        <f t="shared" si="10"/>
        <v>44.180539686289208</v>
      </c>
      <c r="S18" s="57">
        <f t="shared" si="11"/>
        <v>48.430418876406542</v>
      </c>
      <c r="T18" s="57">
        <f t="shared" si="12"/>
        <v>46.190172481616003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6805.2281791993428</v>
      </c>
      <c r="F19" s="55">
        <v>6855.3475393789577</v>
      </c>
      <c r="G19" s="56">
        <f t="shared" si="4"/>
        <v>13660.5757185783</v>
      </c>
      <c r="H19" s="55">
        <v>50</v>
      </c>
      <c r="I19" s="55">
        <v>42</v>
      </c>
      <c r="J19" s="56">
        <f t="shared" si="5"/>
        <v>92</v>
      </c>
      <c r="K19" s="55">
        <v>85</v>
      </c>
      <c r="L19" s="55">
        <v>80</v>
      </c>
      <c r="M19" s="56">
        <f t="shared" si="6"/>
        <v>165</v>
      </c>
      <c r="N19" s="32">
        <f t="shared" si="13"/>
        <v>0.21346387011290285</v>
      </c>
      <c r="O19" s="32">
        <f t="shared" si="0"/>
        <v>0.23711080310524896</v>
      </c>
      <c r="P19" s="33">
        <f t="shared" si="1"/>
        <v>0.22471008880409102</v>
      </c>
      <c r="Q19" s="41"/>
      <c r="R19" s="57">
        <f t="shared" si="10"/>
        <v>50.409097623698834</v>
      </c>
      <c r="S19" s="57">
        <f t="shared" si="11"/>
        <v>56.19137327359801</v>
      </c>
      <c r="T19" s="57">
        <f t="shared" si="12"/>
        <v>53.153991122872768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9173.2490635158319</v>
      </c>
      <c r="F20" s="55">
        <v>8895.5675129604733</v>
      </c>
      <c r="G20" s="56">
        <f t="shared" si="4"/>
        <v>18068.816576476303</v>
      </c>
      <c r="H20" s="55">
        <v>125</v>
      </c>
      <c r="I20" s="55">
        <v>122</v>
      </c>
      <c r="J20" s="56">
        <f t="shared" si="5"/>
        <v>247</v>
      </c>
      <c r="K20" s="55">
        <v>85</v>
      </c>
      <c r="L20" s="55">
        <v>80</v>
      </c>
      <c r="M20" s="56">
        <f t="shared" si="6"/>
        <v>165</v>
      </c>
      <c r="N20" s="32">
        <f t="shared" si="13"/>
        <v>0.19079136987345741</v>
      </c>
      <c r="O20" s="32">
        <f t="shared" si="0"/>
        <v>0.19257809821961538</v>
      </c>
      <c r="P20" s="33">
        <f t="shared" si="1"/>
        <v>0.19166684250335522</v>
      </c>
      <c r="Q20" s="41"/>
      <c r="R20" s="57">
        <f t="shared" si="10"/>
        <v>43.682138397694438</v>
      </c>
      <c r="S20" s="57">
        <f t="shared" si="11"/>
        <v>44.037462935447891</v>
      </c>
      <c r="T20" s="57">
        <f t="shared" si="12"/>
        <v>43.856350913777433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8954.765170883762</v>
      </c>
      <c r="F21" s="55">
        <v>8888.0460891733655</v>
      </c>
      <c r="G21" s="56">
        <f t="shared" si="4"/>
        <v>17842.811260057126</v>
      </c>
      <c r="H21" s="55">
        <v>128</v>
      </c>
      <c r="I21" s="55">
        <v>120</v>
      </c>
      <c r="J21" s="56">
        <f t="shared" si="5"/>
        <v>248</v>
      </c>
      <c r="K21" s="55">
        <v>87</v>
      </c>
      <c r="L21" s="55">
        <v>80</v>
      </c>
      <c r="M21" s="56">
        <f t="shared" si="6"/>
        <v>167</v>
      </c>
      <c r="N21" s="32">
        <f t="shared" si="13"/>
        <v>0.18191868135226236</v>
      </c>
      <c r="O21" s="32">
        <f t="shared" si="0"/>
        <v>0.19423177642424314</v>
      </c>
      <c r="P21" s="33">
        <f t="shared" si="1"/>
        <v>0.18785070390862804</v>
      </c>
      <c r="Q21" s="41"/>
      <c r="R21" s="57">
        <f t="shared" si="10"/>
        <v>41.650070562250058</v>
      </c>
      <c r="S21" s="57">
        <f t="shared" si="11"/>
        <v>44.440230445866831</v>
      </c>
      <c r="T21" s="57">
        <f t="shared" si="12"/>
        <v>42.994725927848499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8446.4051028181802</v>
      </c>
      <c r="F22" s="55">
        <v>8756.0058403798503</v>
      </c>
      <c r="G22" s="56">
        <f t="shared" si="4"/>
        <v>17202.410943198032</v>
      </c>
      <c r="H22" s="55">
        <v>129</v>
      </c>
      <c r="I22" s="55">
        <v>120</v>
      </c>
      <c r="J22" s="56">
        <f t="shared" si="5"/>
        <v>249</v>
      </c>
      <c r="K22" s="55">
        <v>87</v>
      </c>
      <c r="L22" s="55">
        <v>80</v>
      </c>
      <c r="M22" s="56">
        <f t="shared" si="6"/>
        <v>167</v>
      </c>
      <c r="N22" s="32">
        <f t="shared" si="13"/>
        <v>0.17084152716056189</v>
      </c>
      <c r="O22" s="32">
        <f t="shared" si="0"/>
        <v>0.19134628147683239</v>
      </c>
      <c r="P22" s="33">
        <f t="shared" si="1"/>
        <v>0.18069759394115581</v>
      </c>
      <c r="Q22" s="41"/>
      <c r="R22" s="57">
        <f t="shared" si="10"/>
        <v>39.103727327861947</v>
      </c>
      <c r="S22" s="57">
        <f t="shared" si="11"/>
        <v>43.780029201899254</v>
      </c>
      <c r="T22" s="57">
        <f t="shared" si="12"/>
        <v>41.351949382687579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7829.6141846242172</v>
      </c>
      <c r="F23" s="55">
        <v>6869.7948661397368</v>
      </c>
      <c r="G23" s="56">
        <f t="shared" si="4"/>
        <v>14699.409050763954</v>
      </c>
      <c r="H23" s="55">
        <v>129</v>
      </c>
      <c r="I23" s="55">
        <v>121</v>
      </c>
      <c r="J23" s="56">
        <f t="shared" si="5"/>
        <v>250</v>
      </c>
      <c r="K23" s="55">
        <v>87</v>
      </c>
      <c r="L23" s="55">
        <v>80</v>
      </c>
      <c r="M23" s="56">
        <f t="shared" si="6"/>
        <v>167</v>
      </c>
      <c r="N23" s="32">
        <f t="shared" si="13"/>
        <v>0.15836598269870988</v>
      </c>
      <c r="O23" s="32">
        <f t="shared" si="0"/>
        <v>0.14942132560770263</v>
      </c>
      <c r="P23" s="33">
        <f t="shared" si="1"/>
        <v>0.15405601839066774</v>
      </c>
      <c r="Q23" s="41"/>
      <c r="R23" s="57">
        <f t="shared" si="10"/>
        <v>36.248213817704709</v>
      </c>
      <c r="S23" s="57">
        <f t="shared" si="11"/>
        <v>34.17808391114297</v>
      </c>
      <c r="T23" s="57">
        <f t="shared" si="12"/>
        <v>35.250381416700129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7190.3624270693726</v>
      </c>
      <c r="F24" s="55">
        <v>6203.9168948644274</v>
      </c>
      <c r="G24" s="56">
        <f t="shared" si="4"/>
        <v>13394.2793219338</v>
      </c>
      <c r="H24" s="55">
        <v>128</v>
      </c>
      <c r="I24" s="55">
        <v>121</v>
      </c>
      <c r="J24" s="56">
        <f t="shared" si="5"/>
        <v>249</v>
      </c>
      <c r="K24" s="55">
        <v>87</v>
      </c>
      <c r="L24" s="55">
        <v>80</v>
      </c>
      <c r="M24" s="56">
        <f t="shared" si="6"/>
        <v>167</v>
      </c>
      <c r="N24" s="32">
        <f t="shared" si="13"/>
        <v>0.14607432201912426</v>
      </c>
      <c r="O24" s="32">
        <f t="shared" si="0"/>
        <v>0.13493816110284557</v>
      </c>
      <c r="P24" s="33">
        <f t="shared" si="1"/>
        <v>0.14069621136485083</v>
      </c>
      <c r="Q24" s="41"/>
      <c r="R24" s="57">
        <f t="shared" si="10"/>
        <v>33.443546172415687</v>
      </c>
      <c r="S24" s="57">
        <f t="shared" si="11"/>
        <v>30.865258183405111</v>
      </c>
      <c r="T24" s="57">
        <f t="shared" si="12"/>
        <v>32.197786831571634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6709.1922284000011</v>
      </c>
      <c r="F25" s="55">
        <v>6164.5471072667569</v>
      </c>
      <c r="G25" s="56">
        <f t="shared" si="4"/>
        <v>12873.739335666758</v>
      </c>
      <c r="H25" s="55">
        <v>128</v>
      </c>
      <c r="I25" s="55">
        <v>120</v>
      </c>
      <c r="J25" s="56">
        <f t="shared" si="5"/>
        <v>248</v>
      </c>
      <c r="K25" s="55">
        <v>87</v>
      </c>
      <c r="L25" s="55">
        <v>80</v>
      </c>
      <c r="M25" s="56">
        <f t="shared" si="6"/>
        <v>167</v>
      </c>
      <c r="N25" s="32">
        <f t="shared" si="13"/>
        <v>0.13629920828051359</v>
      </c>
      <c r="O25" s="32">
        <f t="shared" si="0"/>
        <v>0.13471475321824206</v>
      </c>
      <c r="P25" s="33">
        <f t="shared" si="1"/>
        <v>0.13553587273295248</v>
      </c>
      <c r="Q25" s="41"/>
      <c r="R25" s="57">
        <f t="shared" si="10"/>
        <v>31.205545248372097</v>
      </c>
      <c r="S25" s="57">
        <f t="shared" si="11"/>
        <v>30.822735536333784</v>
      </c>
      <c r="T25" s="57">
        <f t="shared" si="12"/>
        <v>31.021058640160863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6222.6104363558898</v>
      </c>
      <c r="F26" s="55">
        <v>6173.1792399422875</v>
      </c>
      <c r="G26" s="56">
        <f t="shared" si="4"/>
        <v>12395.789676298176</v>
      </c>
      <c r="H26" s="55">
        <v>130</v>
      </c>
      <c r="I26" s="55">
        <v>120</v>
      </c>
      <c r="J26" s="56">
        <f t="shared" si="5"/>
        <v>250</v>
      </c>
      <c r="K26" s="55">
        <v>87</v>
      </c>
      <c r="L26" s="55">
        <v>79</v>
      </c>
      <c r="M26" s="56">
        <f t="shared" si="6"/>
        <v>166</v>
      </c>
      <c r="N26" s="32">
        <f t="shared" si="13"/>
        <v>0.12531437160375161</v>
      </c>
      <c r="O26" s="32">
        <f t="shared" si="0"/>
        <v>0.13563849621950885</v>
      </c>
      <c r="P26" s="33">
        <f t="shared" si="1"/>
        <v>0.13025165682055079</v>
      </c>
      <c r="Q26" s="41"/>
      <c r="R26" s="57">
        <f t="shared" si="10"/>
        <v>28.675624130672304</v>
      </c>
      <c r="S26" s="57">
        <f t="shared" si="11"/>
        <v>31.021001205740138</v>
      </c>
      <c r="T26" s="57">
        <f t="shared" si="12"/>
        <v>29.797571337255231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5929.9994771529409</v>
      </c>
      <c r="F27" s="55">
        <v>4899.5561828310183</v>
      </c>
      <c r="G27" s="56">
        <f t="shared" si="4"/>
        <v>10829.555659983958</v>
      </c>
      <c r="H27" s="55">
        <v>128</v>
      </c>
      <c r="I27" s="55">
        <v>120</v>
      </c>
      <c r="J27" s="56">
        <f t="shared" si="5"/>
        <v>248</v>
      </c>
      <c r="K27" s="55">
        <v>87</v>
      </c>
      <c r="L27" s="55">
        <v>79</v>
      </c>
      <c r="M27" s="56">
        <f t="shared" si="6"/>
        <v>166</v>
      </c>
      <c r="N27" s="32">
        <f t="shared" si="13"/>
        <v>0.12046967896052618</v>
      </c>
      <c r="O27" s="32">
        <f t="shared" si="0"/>
        <v>0.10765416116257291</v>
      </c>
      <c r="P27" s="33">
        <f t="shared" si="1"/>
        <v>0.1143129925264309</v>
      </c>
      <c r="Q27" s="41"/>
      <c r="R27" s="57">
        <f t="shared" si="10"/>
        <v>27.581392916990424</v>
      </c>
      <c r="S27" s="57">
        <f t="shared" si="11"/>
        <v>24.620885340859388</v>
      </c>
      <c r="T27" s="57">
        <f t="shared" si="12"/>
        <v>26.158347004792169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1644.3819395767496</v>
      </c>
      <c r="F28" s="55">
        <v>1580.5102124697319</v>
      </c>
      <c r="G28" s="56">
        <f t="shared" si="4"/>
        <v>3224.8921520464814</v>
      </c>
      <c r="H28" s="55">
        <v>82</v>
      </c>
      <c r="I28" s="55">
        <v>80</v>
      </c>
      <c r="J28" s="56">
        <f t="shared" si="5"/>
        <v>162</v>
      </c>
      <c r="K28" s="55">
        <v>0</v>
      </c>
      <c r="L28" s="55">
        <v>0</v>
      </c>
      <c r="M28" s="56">
        <f t="shared" si="6"/>
        <v>0</v>
      </c>
      <c r="N28" s="32">
        <f t="shared" si="13"/>
        <v>9.2839992071858043E-2</v>
      </c>
      <c r="O28" s="32">
        <f t="shared" si="0"/>
        <v>9.1464711369776144E-2</v>
      </c>
      <c r="P28" s="33">
        <f t="shared" si="1"/>
        <v>9.2160841107866986E-2</v>
      </c>
      <c r="Q28" s="41"/>
      <c r="R28" s="57">
        <f t="shared" si="10"/>
        <v>20.053438287521335</v>
      </c>
      <c r="S28" s="57">
        <f t="shared" si="11"/>
        <v>19.756377655871649</v>
      </c>
      <c r="T28" s="57">
        <f t="shared" si="12"/>
        <v>19.90674167929927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1443.4994620096288</v>
      </c>
      <c r="F29" s="55">
        <v>1644.5631676887717</v>
      </c>
      <c r="G29" s="56">
        <f t="shared" si="4"/>
        <v>3088.0626296984005</v>
      </c>
      <c r="H29" s="55">
        <v>82</v>
      </c>
      <c r="I29" s="55">
        <v>80</v>
      </c>
      <c r="J29" s="56">
        <f t="shared" si="5"/>
        <v>162</v>
      </c>
      <c r="K29" s="55">
        <v>0</v>
      </c>
      <c r="L29" s="55">
        <v>0</v>
      </c>
      <c r="M29" s="56">
        <f t="shared" si="6"/>
        <v>0</v>
      </c>
      <c r="N29" s="32">
        <f t="shared" si="13"/>
        <v>8.1498388776514719E-2</v>
      </c>
      <c r="O29" s="32">
        <f t="shared" si="0"/>
        <v>9.5171479611618731E-2</v>
      </c>
      <c r="P29" s="33">
        <f t="shared" si="1"/>
        <v>8.8250532398788314E-2</v>
      </c>
      <c r="Q29" s="41"/>
      <c r="R29" s="57">
        <f t="shared" si="10"/>
        <v>17.603651975727182</v>
      </c>
      <c r="S29" s="57">
        <f t="shared" si="11"/>
        <v>20.557039596109647</v>
      </c>
      <c r="T29" s="57">
        <f t="shared" si="12"/>
        <v>19.062114998138274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1397.6429316300423</v>
      </c>
      <c r="F30" s="55">
        <v>1619.9728920056477</v>
      </c>
      <c r="G30" s="56">
        <f t="shared" si="4"/>
        <v>3017.61582363569</v>
      </c>
      <c r="H30" s="55">
        <v>82</v>
      </c>
      <c r="I30" s="55">
        <v>80</v>
      </c>
      <c r="J30" s="56">
        <f t="shared" si="5"/>
        <v>162</v>
      </c>
      <c r="K30" s="55">
        <v>0</v>
      </c>
      <c r="L30" s="55">
        <v>0</v>
      </c>
      <c r="M30" s="56">
        <f t="shared" si="6"/>
        <v>0</v>
      </c>
      <c r="N30" s="32">
        <f t="shared" si="13"/>
        <v>7.8909379608742225E-2</v>
      </c>
      <c r="O30" s="32">
        <f t="shared" si="0"/>
        <v>9.3748431250326836E-2</v>
      </c>
      <c r="P30" s="33">
        <f t="shared" si="1"/>
        <v>8.6237306345327225E-2</v>
      </c>
      <c r="Q30" s="41"/>
      <c r="R30" s="57">
        <f t="shared" si="10"/>
        <v>17.044425995488321</v>
      </c>
      <c r="S30" s="57">
        <f t="shared" si="11"/>
        <v>20.249661150070597</v>
      </c>
      <c r="T30" s="57">
        <f t="shared" si="12"/>
        <v>18.627258170590679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1258.0154321002628</v>
      </c>
      <c r="F31" s="55">
        <v>1629.3529719358917</v>
      </c>
      <c r="G31" s="56">
        <f t="shared" si="4"/>
        <v>2887.3684040361545</v>
      </c>
      <c r="H31" s="55">
        <v>83</v>
      </c>
      <c r="I31" s="55">
        <v>80</v>
      </c>
      <c r="J31" s="56">
        <f t="shared" si="5"/>
        <v>163</v>
      </c>
      <c r="K31" s="55">
        <v>0</v>
      </c>
      <c r="L31" s="55">
        <v>0</v>
      </c>
      <c r="M31" s="56">
        <f t="shared" si="6"/>
        <v>0</v>
      </c>
      <c r="N31" s="32">
        <f t="shared" si="13"/>
        <v>7.0170427939550584E-2</v>
      </c>
      <c r="O31" s="32">
        <f t="shared" si="0"/>
        <v>9.4291259949993725E-2</v>
      </c>
      <c r="P31" s="33">
        <f t="shared" si="1"/>
        <v>8.2008873098050286E-2</v>
      </c>
      <c r="Q31" s="41"/>
      <c r="R31" s="57">
        <f t="shared" si="10"/>
        <v>15.156812434942927</v>
      </c>
      <c r="S31" s="57">
        <f t="shared" si="11"/>
        <v>20.366912149198647</v>
      </c>
      <c r="T31" s="57">
        <f t="shared" si="12"/>
        <v>17.713916589178861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1129.8820166812427</v>
      </c>
      <c r="F32" s="55">
        <v>1599.8283725952419</v>
      </c>
      <c r="G32" s="56">
        <f t="shared" si="4"/>
        <v>2729.7103892764844</v>
      </c>
      <c r="H32" s="55">
        <v>81</v>
      </c>
      <c r="I32" s="55">
        <v>80</v>
      </c>
      <c r="J32" s="56">
        <f t="shared" si="5"/>
        <v>161</v>
      </c>
      <c r="K32" s="55">
        <v>0</v>
      </c>
      <c r="L32" s="55">
        <v>0</v>
      </c>
      <c r="M32" s="56">
        <f t="shared" si="6"/>
        <v>0</v>
      </c>
      <c r="N32" s="32">
        <f t="shared" si="13"/>
        <v>6.4579447684113098E-2</v>
      </c>
      <c r="O32" s="32">
        <f t="shared" si="0"/>
        <v>9.2582660451113533E-2</v>
      </c>
      <c r="P32" s="33">
        <f t="shared" si="1"/>
        <v>7.8494087568336909E-2</v>
      </c>
      <c r="Q32" s="41"/>
      <c r="R32" s="57">
        <f t="shared" si="10"/>
        <v>13.949160699768429</v>
      </c>
      <c r="S32" s="57">
        <f t="shared" si="11"/>
        <v>19.997854657440524</v>
      </c>
      <c r="T32" s="57">
        <f t="shared" si="12"/>
        <v>16.954722914760772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795.92063647135762</v>
      </c>
      <c r="F33" s="55">
        <v>1341.2985834188551</v>
      </c>
      <c r="G33" s="56">
        <f t="shared" si="4"/>
        <v>2137.2192198902126</v>
      </c>
      <c r="H33" s="55">
        <v>81</v>
      </c>
      <c r="I33" s="55">
        <v>80</v>
      </c>
      <c r="J33" s="56">
        <f t="shared" si="5"/>
        <v>161</v>
      </c>
      <c r="K33" s="55">
        <v>0</v>
      </c>
      <c r="L33" s="55">
        <v>0</v>
      </c>
      <c r="M33" s="56">
        <f t="shared" si="6"/>
        <v>0</v>
      </c>
      <c r="N33" s="32">
        <f t="shared" si="13"/>
        <v>4.549157730174655E-2</v>
      </c>
      <c r="O33" s="32">
        <f t="shared" si="0"/>
        <v>7.762144579970226E-2</v>
      </c>
      <c r="P33" s="33">
        <f t="shared" si="1"/>
        <v>6.1456729350420194E-2</v>
      </c>
      <c r="Q33" s="41"/>
      <c r="R33" s="57">
        <f t="shared" si="10"/>
        <v>9.8261806971772554</v>
      </c>
      <c r="S33" s="57">
        <f t="shared" si="11"/>
        <v>16.766232292735687</v>
      </c>
      <c r="T33" s="57">
        <f t="shared" si="12"/>
        <v>13.274653539690762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401.13892599777614</v>
      </c>
      <c r="F34" s="55">
        <v>572.37582443792735</v>
      </c>
      <c r="G34" s="56">
        <f t="shared" si="4"/>
        <v>973.51475043570349</v>
      </c>
      <c r="H34" s="55">
        <v>81</v>
      </c>
      <c r="I34" s="55">
        <v>80</v>
      </c>
      <c r="J34" s="56">
        <f t="shared" si="5"/>
        <v>161</v>
      </c>
      <c r="K34" s="55">
        <v>0</v>
      </c>
      <c r="L34" s="55">
        <v>0</v>
      </c>
      <c r="M34" s="56">
        <f t="shared" si="6"/>
        <v>0</v>
      </c>
      <c r="N34" s="32">
        <f t="shared" si="13"/>
        <v>2.2927464906137181E-2</v>
      </c>
      <c r="O34" s="32">
        <f t="shared" si="0"/>
        <v>3.3123600951268942E-2</v>
      </c>
      <c r="P34" s="33">
        <f t="shared" si="1"/>
        <v>2.7993867909929363E-2</v>
      </c>
      <c r="Q34" s="41"/>
      <c r="R34" s="57">
        <f t="shared" si="10"/>
        <v>4.9523324197256313</v>
      </c>
      <c r="S34" s="57">
        <f t="shared" si="11"/>
        <v>7.1546978054740915</v>
      </c>
      <c r="T34" s="57">
        <f t="shared" si="12"/>
        <v>6.0466754685447421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220.56628593491709</v>
      </c>
      <c r="F35" s="55">
        <v>348.34757905792333</v>
      </c>
      <c r="G35" s="56">
        <f t="shared" si="4"/>
        <v>568.91386499284044</v>
      </c>
      <c r="H35" s="55">
        <v>81</v>
      </c>
      <c r="I35" s="55">
        <v>80</v>
      </c>
      <c r="J35" s="56">
        <f t="shared" si="5"/>
        <v>161</v>
      </c>
      <c r="K35" s="55">
        <v>0</v>
      </c>
      <c r="L35" s="55">
        <v>0</v>
      </c>
      <c r="M35" s="56">
        <f t="shared" si="6"/>
        <v>0</v>
      </c>
      <c r="N35" s="32">
        <f t="shared" si="13"/>
        <v>1.2606669292119175E-2</v>
      </c>
      <c r="O35" s="32">
        <f t="shared" si="0"/>
        <v>2.0159003417703898E-2</v>
      </c>
      <c r="P35" s="33">
        <f t="shared" si="1"/>
        <v>1.6359381901105374E-2</v>
      </c>
      <c r="Q35" s="41"/>
      <c r="R35" s="57">
        <f t="shared" si="10"/>
        <v>2.7230405670977418</v>
      </c>
      <c r="S35" s="57">
        <f t="shared" si="11"/>
        <v>4.3543447382240412</v>
      </c>
      <c r="T35" s="57">
        <f t="shared" si="12"/>
        <v>3.5336264906387607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59">
        <v>708.96</v>
      </c>
      <c r="E36" s="66">
        <v>39.58519434697336</v>
      </c>
      <c r="F36" s="60">
        <v>56</v>
      </c>
      <c r="G36" s="61">
        <f t="shared" si="4"/>
        <v>95.585194346973367</v>
      </c>
      <c r="H36" s="60">
        <v>80</v>
      </c>
      <c r="I36" s="60">
        <v>80</v>
      </c>
      <c r="J36" s="61">
        <f t="shared" si="5"/>
        <v>160</v>
      </c>
      <c r="K36" s="60">
        <v>0</v>
      </c>
      <c r="L36" s="60">
        <v>0</v>
      </c>
      <c r="M36" s="61">
        <f t="shared" si="6"/>
        <v>0</v>
      </c>
      <c r="N36" s="34">
        <f t="shared" si="13"/>
        <v>2.2908098580424396E-3</v>
      </c>
      <c r="O36" s="34">
        <f t="shared" si="0"/>
        <v>3.2407407407407406E-3</v>
      </c>
      <c r="P36" s="35">
        <f t="shared" si="1"/>
        <v>2.7657752993915903E-3</v>
      </c>
      <c r="Q36" s="41"/>
      <c r="R36" s="57">
        <f t="shared" si="10"/>
        <v>0.49481492933716698</v>
      </c>
      <c r="S36" s="57">
        <f t="shared" si="11"/>
        <v>0.7</v>
      </c>
      <c r="T36" s="57">
        <f t="shared" si="12"/>
        <v>0.59740746466858352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65">
        <v>2250.1461249545414</v>
      </c>
      <c r="F37" s="63">
        <v>2511.5362427927589</v>
      </c>
      <c r="G37" s="64">
        <f t="shared" si="4"/>
        <v>4761.6823677473003</v>
      </c>
      <c r="H37" s="63">
        <v>42</v>
      </c>
      <c r="I37" s="63">
        <v>40</v>
      </c>
      <c r="J37" s="64">
        <f t="shared" si="5"/>
        <v>82</v>
      </c>
      <c r="K37" s="63">
        <v>44</v>
      </c>
      <c r="L37" s="63">
        <v>43</v>
      </c>
      <c r="M37" s="64">
        <f t="shared" si="6"/>
        <v>87</v>
      </c>
      <c r="N37" s="30">
        <f t="shared" si="13"/>
        <v>0.11259738415505111</v>
      </c>
      <c r="O37" s="30">
        <f t="shared" si="0"/>
        <v>0.13010444689146078</v>
      </c>
      <c r="P37" s="31">
        <f t="shared" si="1"/>
        <v>0.12119940866797242</v>
      </c>
      <c r="Q37" s="41"/>
      <c r="R37" s="57">
        <f t="shared" si="10"/>
        <v>26.164489825052808</v>
      </c>
      <c r="S37" s="57">
        <f t="shared" si="11"/>
        <v>30.259472804732034</v>
      </c>
      <c r="T37" s="57">
        <f t="shared" si="12"/>
        <v>28.175635312114203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4">
        <v>2153.7860313016681</v>
      </c>
      <c r="F38" s="55">
        <v>2513.7417982751149</v>
      </c>
      <c r="G38" s="56">
        <f t="shared" si="4"/>
        <v>4667.527829576783</v>
      </c>
      <c r="H38" s="55">
        <v>42</v>
      </c>
      <c r="I38" s="55">
        <v>40</v>
      </c>
      <c r="J38" s="56">
        <f t="shared" si="5"/>
        <v>82</v>
      </c>
      <c r="K38" s="55">
        <v>41</v>
      </c>
      <c r="L38" s="55">
        <v>39</v>
      </c>
      <c r="M38" s="56">
        <f t="shared" si="6"/>
        <v>80</v>
      </c>
      <c r="N38" s="32">
        <f t="shared" si="13"/>
        <v>0.11194314092004512</v>
      </c>
      <c r="O38" s="32">
        <f t="shared" si="0"/>
        <v>0.13727292476382236</v>
      </c>
      <c r="P38" s="33">
        <f t="shared" si="1"/>
        <v>0.12429505298191262</v>
      </c>
      <c r="Q38" s="41"/>
      <c r="R38" s="57">
        <f t="shared" si="10"/>
        <v>25.949229292791181</v>
      </c>
      <c r="S38" s="57">
        <f t="shared" si="11"/>
        <v>31.819516433862212</v>
      </c>
      <c r="T38" s="57">
        <f t="shared" si="12"/>
        <v>28.811900182572735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4">
        <v>2087.2842900469982</v>
      </c>
      <c r="F39" s="55">
        <v>2493.1574142583327</v>
      </c>
      <c r="G39" s="56">
        <f t="shared" si="4"/>
        <v>4580.4417043053309</v>
      </c>
      <c r="H39" s="55">
        <v>42</v>
      </c>
      <c r="I39" s="55">
        <v>40</v>
      </c>
      <c r="J39" s="56">
        <f t="shared" si="5"/>
        <v>82</v>
      </c>
      <c r="K39" s="55">
        <v>42</v>
      </c>
      <c r="L39" s="55">
        <v>40</v>
      </c>
      <c r="M39" s="56">
        <f t="shared" si="6"/>
        <v>82</v>
      </c>
      <c r="N39" s="32">
        <f t="shared" si="13"/>
        <v>0.10710613146792888</v>
      </c>
      <c r="O39" s="32">
        <f t="shared" si="0"/>
        <v>0.13432960206133257</v>
      </c>
      <c r="P39" s="33">
        <f t="shared" si="1"/>
        <v>0.12038587322080874</v>
      </c>
      <c r="Q39" s="41"/>
      <c r="R39" s="57">
        <f t="shared" si="10"/>
        <v>24.848622500559504</v>
      </c>
      <c r="S39" s="57">
        <f t="shared" si="11"/>
        <v>31.164467678229158</v>
      </c>
      <c r="T39" s="57">
        <f t="shared" si="12"/>
        <v>27.929522587227627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4">
        <v>2008.6548582069872</v>
      </c>
      <c r="F40" s="55">
        <v>2476.6379371798484</v>
      </c>
      <c r="G40" s="56">
        <f t="shared" si="4"/>
        <v>4485.2927953868357</v>
      </c>
      <c r="H40" s="55">
        <v>42</v>
      </c>
      <c r="I40" s="55">
        <v>40</v>
      </c>
      <c r="J40" s="56">
        <f t="shared" si="5"/>
        <v>82</v>
      </c>
      <c r="K40" s="55">
        <v>42</v>
      </c>
      <c r="L40" s="55">
        <v>40</v>
      </c>
      <c r="M40" s="56">
        <f t="shared" si="6"/>
        <v>82</v>
      </c>
      <c r="N40" s="32">
        <f t="shared" si="13"/>
        <v>0.10307136998188564</v>
      </c>
      <c r="O40" s="32">
        <f t="shared" si="0"/>
        <v>0.13343954402908667</v>
      </c>
      <c r="P40" s="33">
        <f t="shared" si="1"/>
        <v>0.11788511341954468</v>
      </c>
      <c r="Q40" s="41"/>
      <c r="R40" s="57">
        <f t="shared" si="10"/>
        <v>23.912557835797468</v>
      </c>
      <c r="S40" s="57">
        <f t="shared" si="11"/>
        <v>30.957974214748106</v>
      </c>
      <c r="T40" s="57">
        <f t="shared" si="12"/>
        <v>27.349346313334365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4">
        <v>1975.8383565001513</v>
      </c>
      <c r="F41" s="55">
        <v>2470.2121858827586</v>
      </c>
      <c r="G41" s="56">
        <f t="shared" si="4"/>
        <v>4446.05054238291</v>
      </c>
      <c r="H41" s="55">
        <v>42</v>
      </c>
      <c r="I41" s="55">
        <v>40</v>
      </c>
      <c r="J41" s="56">
        <f t="shared" si="5"/>
        <v>82</v>
      </c>
      <c r="K41" s="55">
        <v>42</v>
      </c>
      <c r="L41" s="55">
        <v>40</v>
      </c>
      <c r="M41" s="56">
        <f t="shared" si="6"/>
        <v>82</v>
      </c>
      <c r="N41" s="32">
        <f t="shared" si="13"/>
        <v>0.10138743619151024</v>
      </c>
      <c r="O41" s="32">
        <f t="shared" si="0"/>
        <v>0.13309332898075207</v>
      </c>
      <c r="P41" s="33">
        <f t="shared" si="1"/>
        <v>0.11685372535699406</v>
      </c>
      <c r="Q41" s="41"/>
      <c r="R41" s="57">
        <f t="shared" si="10"/>
        <v>23.521885196430372</v>
      </c>
      <c r="S41" s="57">
        <f t="shared" si="11"/>
        <v>30.877652323534484</v>
      </c>
      <c r="T41" s="57">
        <f t="shared" si="12"/>
        <v>27.11006428282262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4">
        <v>1630.5003117620154</v>
      </c>
      <c r="F42" s="55">
        <v>936.08688072634732</v>
      </c>
      <c r="G42" s="56">
        <f t="shared" si="4"/>
        <v>2566.5871924883627</v>
      </c>
      <c r="H42" s="55">
        <v>0</v>
      </c>
      <c r="I42" s="55">
        <v>0</v>
      </c>
      <c r="J42" s="56">
        <f t="shared" si="5"/>
        <v>0</v>
      </c>
      <c r="K42" s="55">
        <v>42</v>
      </c>
      <c r="L42" s="55">
        <v>40</v>
      </c>
      <c r="M42" s="56">
        <f t="shared" si="6"/>
        <v>82</v>
      </c>
      <c r="N42" s="32">
        <f t="shared" si="13"/>
        <v>0.15653804836424878</v>
      </c>
      <c r="O42" s="32">
        <f t="shared" si="0"/>
        <v>9.436359684741405E-2</v>
      </c>
      <c r="P42" s="33">
        <f t="shared" si="1"/>
        <v>0.12620904762432941</v>
      </c>
      <c r="Q42" s="41"/>
      <c r="R42" s="57">
        <f t="shared" si="10"/>
        <v>38.821435994333697</v>
      </c>
      <c r="S42" s="57">
        <f t="shared" si="11"/>
        <v>23.402172018158684</v>
      </c>
      <c r="T42" s="57">
        <f t="shared" si="12"/>
        <v>31.299843810833693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4">
        <v>1426.2259430360357</v>
      </c>
      <c r="F43" s="55">
        <v>874.94309132659987</v>
      </c>
      <c r="G43" s="56">
        <f t="shared" si="4"/>
        <v>2301.1690343626356</v>
      </c>
      <c r="H43" s="55">
        <v>0</v>
      </c>
      <c r="I43" s="55">
        <v>0</v>
      </c>
      <c r="J43" s="56">
        <f t="shared" si="5"/>
        <v>0</v>
      </c>
      <c r="K43" s="55">
        <v>42</v>
      </c>
      <c r="L43" s="55">
        <v>40</v>
      </c>
      <c r="M43" s="56">
        <f t="shared" si="6"/>
        <v>82</v>
      </c>
      <c r="N43" s="32">
        <f t="shared" si="13"/>
        <v>0.13692645382450419</v>
      </c>
      <c r="O43" s="32">
        <f t="shared" si="0"/>
        <v>8.8199908399858862E-2</v>
      </c>
      <c r="P43" s="33">
        <f t="shared" si="1"/>
        <v>0.11315740727589671</v>
      </c>
      <c r="Q43" s="41"/>
      <c r="R43" s="57">
        <f t="shared" si="10"/>
        <v>33.95776054847704</v>
      </c>
      <c r="S43" s="57">
        <f t="shared" si="11"/>
        <v>21.873577283164998</v>
      </c>
      <c r="T43" s="57">
        <f t="shared" si="12"/>
        <v>28.063037004422384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4">
        <v>1349.045424578386</v>
      </c>
      <c r="F44" s="55">
        <v>859.31574346556761</v>
      </c>
      <c r="G44" s="56">
        <f t="shared" si="4"/>
        <v>2208.3611680439535</v>
      </c>
      <c r="H44" s="55">
        <v>0</v>
      </c>
      <c r="I44" s="55">
        <v>0</v>
      </c>
      <c r="J44" s="56">
        <f t="shared" si="5"/>
        <v>0</v>
      </c>
      <c r="K44" s="55">
        <v>42</v>
      </c>
      <c r="L44" s="55">
        <v>40</v>
      </c>
      <c r="M44" s="56">
        <f t="shared" si="6"/>
        <v>82</v>
      </c>
      <c r="N44" s="32">
        <f t="shared" si="13"/>
        <v>0.12951664982511388</v>
      </c>
      <c r="O44" s="32">
        <f t="shared" si="0"/>
        <v>8.6624570913867702E-2</v>
      </c>
      <c r="P44" s="33">
        <f t="shared" si="1"/>
        <v>0.10859368450255476</v>
      </c>
      <c r="Q44" s="41"/>
      <c r="R44" s="57">
        <f t="shared" si="10"/>
        <v>32.120129156628238</v>
      </c>
      <c r="S44" s="57">
        <f t="shared" si="11"/>
        <v>21.482893586639189</v>
      </c>
      <c r="T44" s="57">
        <f t="shared" si="12"/>
        <v>26.931233756633578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4">
        <v>1309.0094179758685</v>
      </c>
      <c r="F45" s="55">
        <v>860.4005635722898</v>
      </c>
      <c r="G45" s="56">
        <f t="shared" si="4"/>
        <v>2169.4099815481582</v>
      </c>
      <c r="H45" s="55">
        <v>0</v>
      </c>
      <c r="I45" s="55">
        <v>0</v>
      </c>
      <c r="J45" s="56">
        <f t="shared" si="5"/>
        <v>0</v>
      </c>
      <c r="K45" s="55">
        <v>42</v>
      </c>
      <c r="L45" s="55">
        <v>40</v>
      </c>
      <c r="M45" s="56">
        <f t="shared" si="6"/>
        <v>82</v>
      </c>
      <c r="N45" s="32">
        <f t="shared" si="13"/>
        <v>0.1256729471943038</v>
      </c>
      <c r="O45" s="32">
        <f t="shared" si="0"/>
        <v>8.6733927779464703E-2</v>
      </c>
      <c r="P45" s="33">
        <f t="shared" si="1"/>
        <v>0.10667830357730912</v>
      </c>
      <c r="Q45" s="41"/>
      <c r="R45" s="57">
        <f t="shared" si="10"/>
        <v>31.166890904187344</v>
      </c>
      <c r="S45" s="57">
        <f t="shared" si="11"/>
        <v>21.510014089307244</v>
      </c>
      <c r="T45" s="57">
        <f t="shared" si="12"/>
        <v>26.456219287172662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4">
        <v>1287.5710312349127</v>
      </c>
      <c r="F46" s="55">
        <v>845.90323856712484</v>
      </c>
      <c r="G46" s="56">
        <f t="shared" si="4"/>
        <v>2133.4742698020373</v>
      </c>
      <c r="H46" s="55">
        <v>0</v>
      </c>
      <c r="I46" s="55">
        <v>0</v>
      </c>
      <c r="J46" s="56">
        <f t="shared" si="5"/>
        <v>0</v>
      </c>
      <c r="K46" s="55">
        <v>42</v>
      </c>
      <c r="L46" s="55">
        <v>40</v>
      </c>
      <c r="M46" s="56">
        <f t="shared" si="6"/>
        <v>82</v>
      </c>
      <c r="N46" s="32">
        <f t="shared" si="13"/>
        <v>0.12361473034129346</v>
      </c>
      <c r="O46" s="32">
        <f t="shared" si="0"/>
        <v>8.5272503887815002E-2</v>
      </c>
      <c r="P46" s="33">
        <f t="shared" si="1"/>
        <v>0.10491120524203566</v>
      </c>
      <c r="Q46" s="41"/>
      <c r="R46" s="57">
        <f t="shared" si="10"/>
        <v>30.656453124640777</v>
      </c>
      <c r="S46" s="57">
        <f t="shared" si="11"/>
        <v>21.147580964178122</v>
      </c>
      <c r="T46" s="57">
        <f t="shared" si="12"/>
        <v>26.017978900024843</v>
      </c>
    </row>
    <row r="47" spans="2:20" x14ac:dyDescent="0.25">
      <c r="B47" s="52" t="str">
        <f>'Média Mensal'!B47</f>
        <v>Modivas Centro</v>
      </c>
      <c r="C47" s="52" t="s">
        <v>105</v>
      </c>
      <c r="D47" s="53">
        <v>852.51</v>
      </c>
      <c r="E47" s="54">
        <v>1252.6978136994969</v>
      </c>
      <c r="F47" s="55">
        <v>838.33609483689486</v>
      </c>
      <c r="G47" s="56">
        <f t="shared" si="4"/>
        <v>2091.0339085363917</v>
      </c>
      <c r="H47" s="55">
        <v>0</v>
      </c>
      <c r="I47" s="55">
        <v>0</v>
      </c>
      <c r="J47" s="56">
        <f t="shared" si="5"/>
        <v>0</v>
      </c>
      <c r="K47" s="55">
        <v>42</v>
      </c>
      <c r="L47" s="55">
        <v>40</v>
      </c>
      <c r="M47" s="56">
        <f t="shared" si="6"/>
        <v>82</v>
      </c>
      <c r="N47" s="32">
        <f t="shared" si="13"/>
        <v>0.12026668718313142</v>
      </c>
      <c r="O47" s="32">
        <f t="shared" si="0"/>
        <v>8.4509686979525697E-2</v>
      </c>
      <c r="P47" s="33">
        <f t="shared" si="1"/>
        <v>0.10282424805942131</v>
      </c>
      <c r="Q47" s="41"/>
      <c r="R47" s="57">
        <f t="shared" si="10"/>
        <v>29.826138421416594</v>
      </c>
      <c r="S47" s="57">
        <f t="shared" si="11"/>
        <v>20.958402370922371</v>
      </c>
      <c r="T47" s="57">
        <f t="shared" si="12"/>
        <v>25.500413518736483</v>
      </c>
    </row>
    <row r="48" spans="2:20" x14ac:dyDescent="0.25">
      <c r="B48" s="52" t="s">
        <v>105</v>
      </c>
      <c r="C48" s="52" t="str">
        <f>'Média Mensal'!C48</f>
        <v>Mindelo</v>
      </c>
      <c r="D48" s="53">
        <v>1834.12</v>
      </c>
      <c r="E48" s="54">
        <v>1267.5006835373056</v>
      </c>
      <c r="F48" s="55">
        <v>491.82819241657609</v>
      </c>
      <c r="G48" s="56">
        <f t="shared" si="4"/>
        <v>1759.3288759538816</v>
      </c>
      <c r="H48" s="55">
        <v>0</v>
      </c>
      <c r="I48" s="55">
        <v>0</v>
      </c>
      <c r="J48" s="56">
        <f t="shared" ref="J48:J58" si="14">+H48+I48</f>
        <v>0</v>
      </c>
      <c r="K48" s="55">
        <v>42</v>
      </c>
      <c r="L48" s="55">
        <v>40</v>
      </c>
      <c r="M48" s="56">
        <f t="shared" ref="M48:M58" si="15">+K48+L48</f>
        <v>82</v>
      </c>
      <c r="N48" s="32">
        <f t="shared" ref="N48" si="16">+E48/(H48*216+K48*248)</f>
        <v>0.12168785364221443</v>
      </c>
      <c r="O48" s="32">
        <f t="shared" ref="O48" si="17">+F48/(I48*216+L48*248)</f>
        <v>4.9579454880703235E-2</v>
      </c>
      <c r="P48" s="33">
        <f t="shared" ref="P48" si="18">+G48/(J48*216+M48*248)</f>
        <v>8.6513024978062625E-2</v>
      </c>
      <c r="Q48" s="41"/>
      <c r="R48" s="57">
        <f t="shared" ref="R48" si="19">+E48/(H48+K48)</f>
        <v>30.17858770326918</v>
      </c>
      <c r="S48" s="57">
        <f t="shared" ref="S48" si="20">+F48/(I48+L48)</f>
        <v>12.295704810414403</v>
      </c>
      <c r="T48" s="57">
        <f t="shared" ref="T48" si="21">+G48/(J48+M48)</f>
        <v>21.455230194559533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4">
        <v>1217.8390432172321</v>
      </c>
      <c r="F49" s="55">
        <v>502.61432253779992</v>
      </c>
      <c r="G49" s="56">
        <f t="shared" si="4"/>
        <v>1720.4533657550319</v>
      </c>
      <c r="H49" s="55">
        <v>0</v>
      </c>
      <c r="I49" s="55">
        <v>0</v>
      </c>
      <c r="J49" s="56">
        <f t="shared" si="14"/>
        <v>0</v>
      </c>
      <c r="K49" s="55">
        <v>42</v>
      </c>
      <c r="L49" s="55">
        <v>40</v>
      </c>
      <c r="M49" s="56">
        <f t="shared" si="15"/>
        <v>82</v>
      </c>
      <c r="N49" s="32">
        <f t="shared" si="13"/>
        <v>0.11692003103084025</v>
      </c>
      <c r="O49" s="32">
        <f t="shared" si="0"/>
        <v>5.0666766384858862E-2</v>
      </c>
      <c r="P49" s="33">
        <f t="shared" si="1"/>
        <v>8.4601365349873711E-2</v>
      </c>
      <c r="Q49" s="41"/>
      <c r="R49" s="57">
        <f t="shared" si="10"/>
        <v>28.996167695648381</v>
      </c>
      <c r="S49" s="57">
        <f t="shared" si="11"/>
        <v>12.565358063444998</v>
      </c>
      <c r="T49" s="57">
        <f t="shared" si="12"/>
        <v>20.981138606768681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4">
        <v>1190.6827754250942</v>
      </c>
      <c r="F50" s="55">
        <v>511.11006209814769</v>
      </c>
      <c r="G50" s="56">
        <f t="shared" si="4"/>
        <v>1701.7928375232418</v>
      </c>
      <c r="H50" s="55">
        <v>0</v>
      </c>
      <c r="I50" s="55">
        <v>0</v>
      </c>
      <c r="J50" s="56">
        <f t="shared" si="14"/>
        <v>0</v>
      </c>
      <c r="K50" s="55">
        <v>43</v>
      </c>
      <c r="L50" s="55">
        <v>40</v>
      </c>
      <c r="M50" s="56">
        <f t="shared" si="15"/>
        <v>83</v>
      </c>
      <c r="N50" s="32">
        <f t="shared" si="13"/>
        <v>0.11165442380205309</v>
      </c>
      <c r="O50" s="32">
        <f t="shared" si="0"/>
        <v>5.1523191743764886E-2</v>
      </c>
      <c r="P50" s="33">
        <f t="shared" si="1"/>
        <v>8.2675516786010581E-2</v>
      </c>
      <c r="Q50" s="41"/>
      <c r="R50" s="57">
        <f t="shared" si="10"/>
        <v>27.690297102909167</v>
      </c>
      <c r="S50" s="57">
        <f t="shared" si="11"/>
        <v>12.777751552453692</v>
      </c>
      <c r="T50" s="57">
        <f t="shared" si="12"/>
        <v>20.503528162930625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4">
        <v>1142.8132263291873</v>
      </c>
      <c r="F51" s="55">
        <v>456.76116919046109</v>
      </c>
      <c r="G51" s="56">
        <f t="shared" si="4"/>
        <v>1599.5743955196483</v>
      </c>
      <c r="H51" s="55">
        <v>0</v>
      </c>
      <c r="I51" s="55">
        <v>0</v>
      </c>
      <c r="J51" s="56">
        <f t="shared" si="14"/>
        <v>0</v>
      </c>
      <c r="K51" s="55">
        <v>43</v>
      </c>
      <c r="L51" s="55">
        <v>40</v>
      </c>
      <c r="M51" s="56">
        <f t="shared" si="15"/>
        <v>83</v>
      </c>
      <c r="N51" s="32">
        <f t="shared" si="13"/>
        <v>0.10716553135119911</v>
      </c>
      <c r="O51" s="32">
        <f t="shared" si="0"/>
        <v>4.6044472700651318E-2</v>
      </c>
      <c r="P51" s="33">
        <f t="shared" si="1"/>
        <v>7.7709599471417035E-2</v>
      </c>
      <c r="Q51" s="41"/>
      <c r="R51" s="57">
        <f t="shared" si="10"/>
        <v>26.577051775097377</v>
      </c>
      <c r="S51" s="57">
        <f t="shared" si="11"/>
        <v>11.419029229761527</v>
      </c>
      <c r="T51" s="57">
        <f t="shared" si="12"/>
        <v>19.271980668911425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4">
        <v>1138.4110463988466</v>
      </c>
      <c r="F52" s="55">
        <v>455.76151993700432</v>
      </c>
      <c r="G52" s="56">
        <f t="shared" si="4"/>
        <v>1594.1725663358509</v>
      </c>
      <c r="H52" s="55">
        <v>0</v>
      </c>
      <c r="I52" s="55">
        <v>0</v>
      </c>
      <c r="J52" s="56">
        <f t="shared" si="14"/>
        <v>0</v>
      </c>
      <c r="K52" s="55">
        <v>43</v>
      </c>
      <c r="L52" s="55">
        <v>40</v>
      </c>
      <c r="M52" s="56">
        <f t="shared" si="15"/>
        <v>83</v>
      </c>
      <c r="N52" s="32">
        <f t="shared" si="13"/>
        <v>0.10675272378083707</v>
      </c>
      <c r="O52" s="32">
        <f t="shared" si="0"/>
        <v>4.5943701606552853E-2</v>
      </c>
      <c r="P52" s="33">
        <f t="shared" si="1"/>
        <v>7.7447170925760339E-2</v>
      </c>
      <c r="Q52" s="41"/>
      <c r="R52" s="57">
        <f t="shared" si="10"/>
        <v>26.474675497647596</v>
      </c>
      <c r="S52" s="57">
        <f t="shared" si="11"/>
        <v>11.394037998425109</v>
      </c>
      <c r="T52" s="57">
        <f t="shared" si="12"/>
        <v>19.206898389588567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4">
        <v>1111.9981738662314</v>
      </c>
      <c r="F53" s="55">
        <v>454.06611163122437</v>
      </c>
      <c r="G53" s="56">
        <f t="shared" si="4"/>
        <v>1566.0642854974558</v>
      </c>
      <c r="H53" s="55">
        <v>0</v>
      </c>
      <c r="I53" s="55">
        <v>0</v>
      </c>
      <c r="J53" s="56">
        <f t="shared" si="14"/>
        <v>0</v>
      </c>
      <c r="K53" s="55">
        <v>44</v>
      </c>
      <c r="L53" s="55">
        <v>39</v>
      </c>
      <c r="M53" s="56">
        <f t="shared" si="15"/>
        <v>83</v>
      </c>
      <c r="N53" s="32">
        <f t="shared" si="13"/>
        <v>0.10190599100680273</v>
      </c>
      <c r="O53" s="32">
        <f t="shared" si="0"/>
        <v>4.6946454883294499E-2</v>
      </c>
      <c r="P53" s="33">
        <f t="shared" si="1"/>
        <v>7.6081630659612112E-2</v>
      </c>
      <c r="Q53" s="41"/>
      <c r="R53" s="57">
        <f t="shared" si="10"/>
        <v>25.272685769687076</v>
      </c>
      <c r="S53" s="57">
        <f t="shared" si="11"/>
        <v>11.642720811057035</v>
      </c>
      <c r="T53" s="57">
        <f t="shared" si="12"/>
        <v>18.868244403583805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4">
        <v>1087.2861686615279</v>
      </c>
      <c r="F54" s="55">
        <v>416.28849823945103</v>
      </c>
      <c r="G54" s="56">
        <f t="shared" si="4"/>
        <v>1503.5746669009789</v>
      </c>
      <c r="H54" s="55">
        <v>0</v>
      </c>
      <c r="I54" s="55">
        <v>0</v>
      </c>
      <c r="J54" s="56">
        <f t="shared" si="14"/>
        <v>0</v>
      </c>
      <c r="K54" s="55">
        <v>43</v>
      </c>
      <c r="L54" s="55">
        <v>40</v>
      </c>
      <c r="M54" s="56">
        <f t="shared" si="15"/>
        <v>83</v>
      </c>
      <c r="N54" s="32">
        <f t="shared" si="13"/>
        <v>0.10195856795400673</v>
      </c>
      <c r="O54" s="32">
        <f t="shared" si="0"/>
        <v>4.1964566354783371E-2</v>
      </c>
      <c r="P54" s="33">
        <f t="shared" si="1"/>
        <v>7.3045796098959337E-2</v>
      </c>
      <c r="Q54" s="41"/>
      <c r="R54" s="57">
        <f t="shared" si="10"/>
        <v>25.28572485259367</v>
      </c>
      <c r="S54" s="57">
        <f t="shared" si="11"/>
        <v>10.407212455986276</v>
      </c>
      <c r="T54" s="57">
        <f t="shared" si="12"/>
        <v>18.115357432541913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4">
        <v>846.69704696151166</v>
      </c>
      <c r="F55" s="55">
        <v>331.94712523798194</v>
      </c>
      <c r="G55" s="56">
        <f t="shared" si="4"/>
        <v>1178.6441721994936</v>
      </c>
      <c r="H55" s="55">
        <v>0</v>
      </c>
      <c r="I55" s="55">
        <v>0</v>
      </c>
      <c r="J55" s="56">
        <f t="shared" si="14"/>
        <v>0</v>
      </c>
      <c r="K55" s="55">
        <v>41</v>
      </c>
      <c r="L55" s="55">
        <v>40</v>
      </c>
      <c r="M55" s="56">
        <f t="shared" si="15"/>
        <v>81</v>
      </c>
      <c r="N55" s="32">
        <f t="shared" si="13"/>
        <v>8.3270755995427978E-2</v>
      </c>
      <c r="O55" s="32">
        <f t="shared" si="0"/>
        <v>3.3462411818344952E-2</v>
      </c>
      <c r="P55" s="33">
        <f t="shared" si="1"/>
        <v>5.8674042821559816E-2</v>
      </c>
      <c r="Q55" s="41"/>
      <c r="R55" s="57">
        <f t="shared" si="10"/>
        <v>20.651147486866137</v>
      </c>
      <c r="S55" s="57">
        <f t="shared" si="11"/>
        <v>8.2986781309495488</v>
      </c>
      <c r="T55" s="57">
        <f t="shared" si="12"/>
        <v>14.551162619746835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4">
        <v>825.64511617505138</v>
      </c>
      <c r="F56" s="55">
        <v>307.09994413418696</v>
      </c>
      <c r="G56" s="56">
        <f t="shared" si="4"/>
        <v>1132.7450603092384</v>
      </c>
      <c r="H56" s="55">
        <v>0</v>
      </c>
      <c r="I56" s="55">
        <v>0</v>
      </c>
      <c r="J56" s="56">
        <f t="shared" si="14"/>
        <v>0</v>
      </c>
      <c r="K56" s="55">
        <v>41</v>
      </c>
      <c r="L56" s="55">
        <v>40</v>
      </c>
      <c r="M56" s="56">
        <f t="shared" si="15"/>
        <v>81</v>
      </c>
      <c r="N56" s="32">
        <f t="shared" si="13"/>
        <v>8.1200345807931881E-2</v>
      </c>
      <c r="O56" s="32">
        <f t="shared" si="0"/>
        <v>3.0957655658688202E-2</v>
      </c>
      <c r="P56" s="33">
        <f t="shared" si="1"/>
        <v>5.6389140795959698E-2</v>
      </c>
      <c r="Q56" s="41"/>
      <c r="R56" s="57">
        <f t="shared" si="10"/>
        <v>20.137685760367106</v>
      </c>
      <c r="S56" s="57">
        <f t="shared" si="11"/>
        <v>7.6774986033546737</v>
      </c>
      <c r="T56" s="57">
        <f t="shared" si="12"/>
        <v>13.984506917398004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4">
        <v>650.02860376526462</v>
      </c>
      <c r="F57" s="55">
        <v>203.9993833842685</v>
      </c>
      <c r="G57" s="56">
        <f t="shared" si="4"/>
        <v>854.02798714953315</v>
      </c>
      <c r="H57" s="55">
        <v>0</v>
      </c>
      <c r="I57" s="55">
        <v>0</v>
      </c>
      <c r="J57" s="56">
        <f t="shared" si="14"/>
        <v>0</v>
      </c>
      <c r="K57" s="55">
        <v>41</v>
      </c>
      <c r="L57" s="55">
        <v>40</v>
      </c>
      <c r="M57" s="56">
        <f t="shared" si="15"/>
        <v>81</v>
      </c>
      <c r="N57" s="32">
        <f t="shared" si="13"/>
        <v>6.3928855602406034E-2</v>
      </c>
      <c r="O57" s="32">
        <f t="shared" si="0"/>
        <v>2.0564453970188357E-2</v>
      </c>
      <c r="P57" s="33">
        <f t="shared" si="1"/>
        <v>4.2514336277854101E-2</v>
      </c>
      <c r="Q57" s="41"/>
      <c r="R57" s="57">
        <f t="shared" si="10"/>
        <v>15.854356189396698</v>
      </c>
      <c r="S57" s="57">
        <f t="shared" si="11"/>
        <v>5.0999845846067124</v>
      </c>
      <c r="T57" s="57">
        <f t="shared" si="12"/>
        <v>10.543555396907816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6">
        <v>613.63417706970222</v>
      </c>
      <c r="F58" s="60">
        <v>196.99999999999994</v>
      </c>
      <c r="G58" s="61">
        <f t="shared" si="4"/>
        <v>810.63417706970222</v>
      </c>
      <c r="H58" s="55">
        <v>0</v>
      </c>
      <c r="I58" s="55">
        <v>0</v>
      </c>
      <c r="J58" s="56">
        <f t="shared" si="14"/>
        <v>0</v>
      </c>
      <c r="K58" s="55">
        <v>41</v>
      </c>
      <c r="L58" s="55">
        <v>40</v>
      </c>
      <c r="M58" s="56">
        <f t="shared" si="15"/>
        <v>81</v>
      </c>
      <c r="N58" s="34">
        <f t="shared" si="13"/>
        <v>6.034954534517134E-2</v>
      </c>
      <c r="O58" s="34">
        <f t="shared" si="0"/>
        <v>1.9858870967741929E-2</v>
      </c>
      <c r="P58" s="35">
        <f t="shared" si="1"/>
        <v>4.0354150590885214E-2</v>
      </c>
      <c r="Q58" s="41"/>
      <c r="R58" s="57">
        <f t="shared" si="10"/>
        <v>14.966687245602493</v>
      </c>
      <c r="S58" s="57">
        <f t="shared" si="11"/>
        <v>4.9249999999999989</v>
      </c>
      <c r="T58" s="57">
        <f t="shared" si="12"/>
        <v>10.007829346539534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65">
        <v>1640.2009229742253</v>
      </c>
      <c r="F59" s="63">
        <v>986.54415319339773</v>
      </c>
      <c r="G59" s="64">
        <f t="shared" si="4"/>
        <v>2626.7450761676228</v>
      </c>
      <c r="H59" s="65">
        <v>0</v>
      </c>
      <c r="I59" s="63">
        <v>0</v>
      </c>
      <c r="J59" s="64">
        <f t="shared" si="5"/>
        <v>0</v>
      </c>
      <c r="K59" s="65">
        <v>40</v>
      </c>
      <c r="L59" s="63">
        <v>40</v>
      </c>
      <c r="M59" s="64">
        <f t="shared" si="6"/>
        <v>80</v>
      </c>
      <c r="N59" s="30">
        <f t="shared" si="13"/>
        <v>0.16534283497724045</v>
      </c>
      <c r="O59" s="30">
        <f t="shared" si="0"/>
        <v>9.945001544288283E-2</v>
      </c>
      <c r="P59" s="31">
        <f t="shared" si="1"/>
        <v>0.13239642521006162</v>
      </c>
      <c r="Q59" s="41"/>
      <c r="R59" s="57">
        <f t="shared" si="10"/>
        <v>41.005023074355634</v>
      </c>
      <c r="S59" s="57">
        <f t="shared" si="11"/>
        <v>24.663603829834944</v>
      </c>
      <c r="T59" s="57">
        <f t="shared" si="12"/>
        <v>32.834313452095287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1589.0406474962847</v>
      </c>
      <c r="F60" s="55">
        <v>993.21987984765087</v>
      </c>
      <c r="G60" s="56">
        <f t="shared" si="4"/>
        <v>2582.2605273439358</v>
      </c>
      <c r="H60" s="54">
        <v>0</v>
      </c>
      <c r="I60" s="55">
        <v>0</v>
      </c>
      <c r="J60" s="56">
        <f t="shared" ref="J60:J84" si="22">+H60+I60</f>
        <v>0</v>
      </c>
      <c r="K60" s="54">
        <v>40</v>
      </c>
      <c r="L60" s="55">
        <v>40</v>
      </c>
      <c r="M60" s="56">
        <f t="shared" ref="M60:M84" si="23">+K60+L60</f>
        <v>80</v>
      </c>
      <c r="N60" s="32">
        <f t="shared" si="13"/>
        <v>0.16018554914277064</v>
      </c>
      <c r="O60" s="32">
        <f t="shared" si="0"/>
        <v>0.10012297175883578</v>
      </c>
      <c r="P60" s="33">
        <f t="shared" si="1"/>
        <v>0.13015426045080322</v>
      </c>
      <c r="Q60" s="41"/>
      <c r="R60" s="57">
        <f t="shared" si="10"/>
        <v>39.726016187407119</v>
      </c>
      <c r="S60" s="57">
        <f t="shared" si="11"/>
        <v>24.830496996191272</v>
      </c>
      <c r="T60" s="57">
        <f t="shared" si="12"/>
        <v>32.278256591799199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1493.2521997526633</v>
      </c>
      <c r="F61" s="55">
        <v>968.57690188635991</v>
      </c>
      <c r="G61" s="56">
        <f t="shared" si="4"/>
        <v>2461.8291016390231</v>
      </c>
      <c r="H61" s="54">
        <v>0</v>
      </c>
      <c r="I61" s="55">
        <v>0</v>
      </c>
      <c r="J61" s="56">
        <f t="shared" si="22"/>
        <v>0</v>
      </c>
      <c r="K61" s="54">
        <v>40</v>
      </c>
      <c r="L61" s="55">
        <v>40</v>
      </c>
      <c r="M61" s="56">
        <f t="shared" si="23"/>
        <v>80</v>
      </c>
      <c r="N61" s="32">
        <f t="shared" si="13"/>
        <v>0.15052945562022815</v>
      </c>
      <c r="O61" s="32">
        <f t="shared" si="0"/>
        <v>9.7638800593383049E-2</v>
      </c>
      <c r="P61" s="33">
        <f t="shared" si="1"/>
        <v>0.12408412810680559</v>
      </c>
      <c r="Q61" s="41"/>
      <c r="R61" s="57">
        <f t="shared" si="10"/>
        <v>37.33130499381658</v>
      </c>
      <c r="S61" s="57">
        <f t="shared" si="11"/>
        <v>24.214422547158996</v>
      </c>
      <c r="T61" s="57">
        <f t="shared" si="12"/>
        <v>30.772863770487788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1414.1072583413609</v>
      </c>
      <c r="F62" s="55">
        <v>965.30112611907816</v>
      </c>
      <c r="G62" s="56">
        <f t="shared" si="4"/>
        <v>2379.4083844604393</v>
      </c>
      <c r="H62" s="54">
        <v>0</v>
      </c>
      <c r="I62" s="55">
        <v>0</v>
      </c>
      <c r="J62" s="56">
        <f t="shared" si="22"/>
        <v>0</v>
      </c>
      <c r="K62" s="54">
        <v>40</v>
      </c>
      <c r="L62" s="55">
        <v>40</v>
      </c>
      <c r="M62" s="56">
        <f t="shared" si="23"/>
        <v>80</v>
      </c>
      <c r="N62" s="32">
        <f t="shared" si="13"/>
        <v>0.14255113491344365</v>
      </c>
      <c r="O62" s="32">
        <f t="shared" si="0"/>
        <v>9.730858126200384E-2</v>
      </c>
      <c r="P62" s="33">
        <f t="shared" si="1"/>
        <v>0.11992985808772376</v>
      </c>
      <c r="Q62" s="41"/>
      <c r="R62" s="57">
        <f t="shared" si="10"/>
        <v>35.352681458534022</v>
      </c>
      <c r="S62" s="57">
        <f t="shared" si="11"/>
        <v>24.132528152976953</v>
      </c>
      <c r="T62" s="57">
        <f t="shared" si="12"/>
        <v>29.742604805755491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1312.0664384558556</v>
      </c>
      <c r="F63" s="55">
        <v>927.13746696835256</v>
      </c>
      <c r="G63" s="56">
        <f t="shared" si="4"/>
        <v>2239.2039054242082</v>
      </c>
      <c r="H63" s="54">
        <v>0</v>
      </c>
      <c r="I63" s="55">
        <v>0</v>
      </c>
      <c r="J63" s="56">
        <f t="shared" si="22"/>
        <v>0</v>
      </c>
      <c r="K63" s="54">
        <v>40</v>
      </c>
      <c r="L63" s="55">
        <v>40</v>
      </c>
      <c r="M63" s="56">
        <f t="shared" si="23"/>
        <v>80</v>
      </c>
      <c r="N63" s="32">
        <f t="shared" si="13"/>
        <v>0.13226476194111447</v>
      </c>
      <c r="O63" s="32">
        <f t="shared" si="0"/>
        <v>9.3461438202454894E-2</v>
      </c>
      <c r="P63" s="33">
        <f t="shared" si="1"/>
        <v>0.11286310007178468</v>
      </c>
      <c r="Q63" s="41"/>
      <c r="R63" s="57">
        <f t="shared" si="10"/>
        <v>32.801660961396394</v>
      </c>
      <c r="S63" s="57">
        <f t="shared" si="11"/>
        <v>23.178436674208815</v>
      </c>
      <c r="T63" s="57">
        <f t="shared" si="12"/>
        <v>27.990048817802602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1180.2637240136924</v>
      </c>
      <c r="F64" s="55">
        <v>896.8935236480944</v>
      </c>
      <c r="G64" s="56">
        <f t="shared" si="4"/>
        <v>2077.1572476617866</v>
      </c>
      <c r="H64" s="54">
        <v>0</v>
      </c>
      <c r="I64" s="55">
        <v>0</v>
      </c>
      <c r="J64" s="56">
        <f t="shared" si="22"/>
        <v>0</v>
      </c>
      <c r="K64" s="54">
        <v>41</v>
      </c>
      <c r="L64" s="55">
        <v>40</v>
      </c>
      <c r="M64" s="56">
        <f t="shared" si="23"/>
        <v>81</v>
      </c>
      <c r="N64" s="3">
        <f t="shared" si="13"/>
        <v>0.11607629071731829</v>
      </c>
      <c r="O64" s="3">
        <f t="shared" si="0"/>
        <v>9.0412653593557907E-2</v>
      </c>
      <c r="P64" s="4">
        <f t="shared" si="1"/>
        <v>0.10340288966854773</v>
      </c>
      <c r="Q64" s="41"/>
      <c r="R64" s="57">
        <f t="shared" si="10"/>
        <v>28.786920097894935</v>
      </c>
      <c r="S64" s="57">
        <f t="shared" si="11"/>
        <v>22.422338091202359</v>
      </c>
      <c r="T64" s="57">
        <f t="shared" si="12"/>
        <v>25.643916637799833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1023.544227291165</v>
      </c>
      <c r="F65" s="55">
        <v>841.49785996460116</v>
      </c>
      <c r="G65" s="56">
        <f t="shared" si="4"/>
        <v>1865.0420872557661</v>
      </c>
      <c r="H65" s="54">
        <v>0</v>
      </c>
      <c r="I65" s="55">
        <v>0</v>
      </c>
      <c r="J65" s="56">
        <f t="shared" si="22"/>
        <v>0</v>
      </c>
      <c r="K65" s="54">
        <v>45</v>
      </c>
      <c r="L65" s="55">
        <v>40</v>
      </c>
      <c r="M65" s="56">
        <f t="shared" si="23"/>
        <v>85</v>
      </c>
      <c r="N65" s="3">
        <f t="shared" si="13"/>
        <v>9.1715432552971779E-2</v>
      </c>
      <c r="O65" s="3">
        <f t="shared" si="0"/>
        <v>8.4828413302883182E-2</v>
      </c>
      <c r="P65" s="4">
        <f t="shared" si="1"/>
        <v>8.8474482317635966E-2</v>
      </c>
      <c r="Q65" s="41"/>
      <c r="R65" s="57">
        <f t="shared" si="10"/>
        <v>22.745427273137</v>
      </c>
      <c r="S65" s="57">
        <f t="shared" si="11"/>
        <v>21.037446499115028</v>
      </c>
      <c r="T65" s="57">
        <f t="shared" si="12"/>
        <v>21.941671614773718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401.44711531347383</v>
      </c>
      <c r="F66" s="55">
        <v>327.86123710576612</v>
      </c>
      <c r="G66" s="56">
        <f t="shared" si="4"/>
        <v>729.30835241924001</v>
      </c>
      <c r="H66" s="54">
        <v>0</v>
      </c>
      <c r="I66" s="55">
        <v>0</v>
      </c>
      <c r="J66" s="56">
        <f t="shared" si="22"/>
        <v>0</v>
      </c>
      <c r="K66" s="54">
        <v>41</v>
      </c>
      <c r="L66" s="55">
        <v>40</v>
      </c>
      <c r="M66" s="56">
        <f t="shared" si="23"/>
        <v>81</v>
      </c>
      <c r="N66" s="3">
        <f t="shared" si="13"/>
        <v>3.9481423614621737E-2</v>
      </c>
      <c r="O66" s="3">
        <f t="shared" si="0"/>
        <v>3.3050527934049001E-2</v>
      </c>
      <c r="P66" s="4">
        <f t="shared" si="1"/>
        <v>3.6305672661252487E-2</v>
      </c>
      <c r="Q66" s="41"/>
      <c r="R66" s="57">
        <f t="shared" si="10"/>
        <v>9.7913930564261911</v>
      </c>
      <c r="S66" s="57">
        <f t="shared" si="11"/>
        <v>8.1965309276441527</v>
      </c>
      <c r="T66" s="57">
        <f t="shared" si="12"/>
        <v>9.0038068199906167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379.46257188027704</v>
      </c>
      <c r="F67" s="55">
        <v>281.86400242327585</v>
      </c>
      <c r="G67" s="56">
        <f t="shared" si="4"/>
        <v>661.32657430355289</v>
      </c>
      <c r="H67" s="54">
        <v>0</v>
      </c>
      <c r="I67" s="55">
        <v>0</v>
      </c>
      <c r="J67" s="56">
        <f t="shared" si="22"/>
        <v>0</v>
      </c>
      <c r="K67" s="54">
        <v>41</v>
      </c>
      <c r="L67" s="55">
        <v>40</v>
      </c>
      <c r="M67" s="56">
        <f t="shared" si="23"/>
        <v>81</v>
      </c>
      <c r="N67" s="3">
        <f t="shared" si="13"/>
        <v>3.7319293064543374E-2</v>
      </c>
      <c r="O67" s="3">
        <f t="shared" si="0"/>
        <v>2.8413709921701193E-2</v>
      </c>
      <c r="P67" s="4">
        <f t="shared" si="1"/>
        <v>3.2921474228571931E-2</v>
      </c>
      <c r="Q67" s="41"/>
      <c r="R67" s="57">
        <f t="shared" si="10"/>
        <v>9.2551846800067565</v>
      </c>
      <c r="S67" s="57">
        <f t="shared" si="11"/>
        <v>7.0466000605818966</v>
      </c>
      <c r="T67" s="57">
        <f t="shared" si="12"/>
        <v>8.1645256086858389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363.2484304672372</v>
      </c>
      <c r="F68" s="55">
        <v>263.92165444334603</v>
      </c>
      <c r="G68" s="56">
        <f t="shared" si="4"/>
        <v>627.17008491058323</v>
      </c>
      <c r="H68" s="54">
        <v>0</v>
      </c>
      <c r="I68" s="55">
        <v>0</v>
      </c>
      <c r="J68" s="56">
        <f t="shared" si="22"/>
        <v>0</v>
      </c>
      <c r="K68" s="54">
        <v>41</v>
      </c>
      <c r="L68" s="55">
        <v>40</v>
      </c>
      <c r="M68" s="56">
        <f t="shared" si="23"/>
        <v>81</v>
      </c>
      <c r="N68" s="3">
        <f t="shared" si="13"/>
        <v>3.572466861400838E-2</v>
      </c>
      <c r="O68" s="3">
        <f t="shared" si="0"/>
        <v>2.6605005488240525E-2</v>
      </c>
      <c r="P68" s="4">
        <f t="shared" si="1"/>
        <v>3.1221131267950182E-2</v>
      </c>
      <c r="Q68" s="41"/>
      <c r="R68" s="57">
        <f t="shared" si="10"/>
        <v>8.8597178162740775</v>
      </c>
      <c r="S68" s="57">
        <f t="shared" si="11"/>
        <v>6.5980413610836504</v>
      </c>
      <c r="T68" s="57">
        <f t="shared" si="12"/>
        <v>7.7428405544516448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59">
        <v>702.48</v>
      </c>
      <c r="E69" s="66">
        <v>175.20269266649177</v>
      </c>
      <c r="F69" s="60">
        <v>216.99999999999989</v>
      </c>
      <c r="G69" s="61">
        <f t="shared" si="4"/>
        <v>392.20269266649166</v>
      </c>
      <c r="H69" s="66">
        <v>0</v>
      </c>
      <c r="I69" s="60">
        <v>0</v>
      </c>
      <c r="J69" s="61">
        <f t="shared" si="22"/>
        <v>0</v>
      </c>
      <c r="K69" s="66">
        <v>41</v>
      </c>
      <c r="L69" s="60">
        <v>40</v>
      </c>
      <c r="M69" s="61">
        <f t="shared" si="23"/>
        <v>81</v>
      </c>
      <c r="N69" s="6">
        <f t="shared" si="13"/>
        <v>1.7230791961692738E-2</v>
      </c>
      <c r="O69" s="6">
        <f t="shared" si="0"/>
        <v>2.1874999999999988E-2</v>
      </c>
      <c r="P69" s="7">
        <f t="shared" si="1"/>
        <v>1.9524228029992614E-2</v>
      </c>
      <c r="Q69" s="41"/>
      <c r="R69" s="57">
        <f t="shared" si="10"/>
        <v>4.273236406499799</v>
      </c>
      <c r="S69" s="57">
        <f t="shared" si="11"/>
        <v>5.4249999999999972</v>
      </c>
      <c r="T69" s="57">
        <f t="shared" si="12"/>
        <v>4.8420085514381688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65">
        <v>610.00000000000034</v>
      </c>
      <c r="F70" s="63">
        <v>1940.6348998749236</v>
      </c>
      <c r="G70" s="64">
        <f t="shared" si="4"/>
        <v>2550.634899874924</v>
      </c>
      <c r="H70" s="65">
        <v>80</v>
      </c>
      <c r="I70" s="63">
        <v>82</v>
      </c>
      <c r="J70" s="64">
        <f t="shared" si="22"/>
        <v>162</v>
      </c>
      <c r="K70" s="65">
        <v>0</v>
      </c>
      <c r="L70" s="63">
        <v>0</v>
      </c>
      <c r="M70" s="64">
        <f t="shared" si="23"/>
        <v>0</v>
      </c>
      <c r="N70" s="15">
        <f t="shared" si="13"/>
        <v>3.5300925925925944E-2</v>
      </c>
      <c r="O70" s="15">
        <f t="shared" si="0"/>
        <v>0.10956610771651557</v>
      </c>
      <c r="P70" s="16">
        <f t="shared" si="1"/>
        <v>7.2891943869310818E-2</v>
      </c>
      <c r="Q70" s="41"/>
      <c r="R70" s="57">
        <f t="shared" si="10"/>
        <v>7.6250000000000044</v>
      </c>
      <c r="S70" s="57">
        <f t="shared" si="11"/>
        <v>23.666279266767361</v>
      </c>
      <c r="T70" s="57">
        <f t="shared" si="12"/>
        <v>15.744659875771136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4">
        <v>871.02340589506116</v>
      </c>
      <c r="F71" s="55">
        <v>2806.3252226847471</v>
      </c>
      <c r="G71" s="56">
        <f t="shared" ref="G71:G84" si="24">+E71+F71</f>
        <v>3677.3486285798081</v>
      </c>
      <c r="H71" s="54">
        <v>80</v>
      </c>
      <c r="I71" s="55">
        <v>82</v>
      </c>
      <c r="J71" s="56">
        <f t="shared" si="22"/>
        <v>162</v>
      </c>
      <c r="K71" s="54">
        <v>0</v>
      </c>
      <c r="L71" s="55">
        <v>0</v>
      </c>
      <c r="M71" s="56">
        <f t="shared" si="23"/>
        <v>0</v>
      </c>
      <c r="N71" s="3">
        <f t="shared" si="13"/>
        <v>5.0406447100408633E-2</v>
      </c>
      <c r="O71" s="3">
        <f t="shared" si="0"/>
        <v>0.15844202928436918</v>
      </c>
      <c r="P71" s="4">
        <f t="shared" si="1"/>
        <v>0.10509112450216644</v>
      </c>
      <c r="Q71" s="41"/>
      <c r="R71" s="57">
        <f t="shared" ref="R71:R86" si="25">+E71/(H71+K71)</f>
        <v>10.887792573688264</v>
      </c>
      <c r="S71" s="57">
        <f t="shared" ref="S71:S86" si="26">+F71/(I71+L71)</f>
        <v>34.223478325423748</v>
      </c>
      <c r="T71" s="57">
        <f t="shared" ref="T71:T86" si="27">+G71/(J71+M71)</f>
        <v>22.699682892467951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4">
        <v>2425.0876538256343</v>
      </c>
      <c r="F72" s="55">
        <v>4447.4309381447783</v>
      </c>
      <c r="G72" s="56">
        <f t="shared" si="24"/>
        <v>6872.5185919704127</v>
      </c>
      <c r="H72" s="54">
        <v>80</v>
      </c>
      <c r="I72" s="55">
        <v>82</v>
      </c>
      <c r="J72" s="56">
        <f t="shared" si="22"/>
        <v>162</v>
      </c>
      <c r="K72" s="54">
        <v>0</v>
      </c>
      <c r="L72" s="55">
        <v>0</v>
      </c>
      <c r="M72" s="56">
        <f t="shared" si="23"/>
        <v>0</v>
      </c>
      <c r="N72" s="3">
        <f t="shared" si="13"/>
        <v>0.14034072070750198</v>
      </c>
      <c r="O72" s="3">
        <f t="shared" si="0"/>
        <v>0.25109704935325083</v>
      </c>
      <c r="P72" s="4">
        <f t="shared" si="1"/>
        <v>0.19640256607139953</v>
      </c>
      <c r="Q72" s="41"/>
      <c r="R72" s="57">
        <f t="shared" si="25"/>
        <v>30.31359567282043</v>
      </c>
      <c r="S72" s="57">
        <f t="shared" si="26"/>
        <v>54.236962660302176</v>
      </c>
      <c r="T72" s="57">
        <f t="shared" si="27"/>
        <v>42.422954271422299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4">
        <v>2647.7883114716215</v>
      </c>
      <c r="F73" s="55">
        <v>5204.6379715255371</v>
      </c>
      <c r="G73" s="56">
        <f t="shared" si="24"/>
        <v>7852.4262829971585</v>
      </c>
      <c r="H73" s="54">
        <v>80</v>
      </c>
      <c r="I73" s="55">
        <v>82</v>
      </c>
      <c r="J73" s="56">
        <f t="shared" si="22"/>
        <v>162</v>
      </c>
      <c r="K73" s="54">
        <v>0</v>
      </c>
      <c r="L73" s="55">
        <v>0</v>
      </c>
      <c r="M73" s="56">
        <f t="shared" si="23"/>
        <v>0</v>
      </c>
      <c r="N73" s="3">
        <f t="shared" ref="N73" si="28">+E73/(H73*216+K73*248)</f>
        <v>0.15322849024720031</v>
      </c>
      <c r="O73" s="3">
        <f t="shared" ref="O73" si="29">+F73/(I73*216+L73*248)</f>
        <v>0.2938481239569522</v>
      </c>
      <c r="P73" s="4">
        <f t="shared" ref="P73" si="30">+G73/(J73*216+M73*248)</f>
        <v>0.22440632953238335</v>
      </c>
      <c r="Q73" s="41"/>
      <c r="R73" s="57">
        <f t="shared" si="25"/>
        <v>33.097353893395265</v>
      </c>
      <c r="S73" s="57">
        <f t="shared" si="26"/>
        <v>63.471194774701672</v>
      </c>
      <c r="T73" s="57">
        <f t="shared" si="27"/>
        <v>48.471767178994803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4">
        <v>2852.822190777857</v>
      </c>
      <c r="F74" s="55">
        <v>5886.8147661160046</v>
      </c>
      <c r="G74" s="56">
        <f t="shared" si="24"/>
        <v>8739.6369568938608</v>
      </c>
      <c r="H74" s="54">
        <v>80</v>
      </c>
      <c r="I74" s="55">
        <v>82</v>
      </c>
      <c r="J74" s="56">
        <f t="shared" si="22"/>
        <v>162</v>
      </c>
      <c r="K74" s="54">
        <v>0</v>
      </c>
      <c r="L74" s="55">
        <v>0</v>
      </c>
      <c r="M74" s="56">
        <f t="shared" si="23"/>
        <v>0</v>
      </c>
      <c r="N74" s="3">
        <f t="shared" si="13"/>
        <v>0.165093876781126</v>
      </c>
      <c r="O74" s="3">
        <f t="shared" si="0"/>
        <v>0.33236307396770576</v>
      </c>
      <c r="P74" s="4">
        <f t="shared" si="1"/>
        <v>0.24976100128297499</v>
      </c>
      <c r="Q74" s="41"/>
      <c r="R74" s="57">
        <f t="shared" si="25"/>
        <v>35.660277384723216</v>
      </c>
      <c r="S74" s="57">
        <f t="shared" si="26"/>
        <v>71.790423977024446</v>
      </c>
      <c r="T74" s="57">
        <f t="shared" si="27"/>
        <v>53.948376277122598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4">
        <v>3085.970264662657</v>
      </c>
      <c r="F75" s="55">
        <v>6097.924103085099</v>
      </c>
      <c r="G75" s="56">
        <f t="shared" si="24"/>
        <v>9183.8943677477564</v>
      </c>
      <c r="H75" s="54">
        <v>80</v>
      </c>
      <c r="I75" s="55">
        <v>82</v>
      </c>
      <c r="J75" s="56">
        <f t="shared" si="22"/>
        <v>162</v>
      </c>
      <c r="K75" s="54">
        <v>0</v>
      </c>
      <c r="L75" s="55">
        <v>0</v>
      </c>
      <c r="M75" s="56">
        <f t="shared" si="23"/>
        <v>0</v>
      </c>
      <c r="N75" s="3">
        <f t="shared" si="13"/>
        <v>0.17858624216797783</v>
      </c>
      <c r="O75" s="3">
        <f t="shared" si="0"/>
        <v>0.34428207447409093</v>
      </c>
      <c r="P75" s="4">
        <f t="shared" si="1"/>
        <v>0.26245697210070179</v>
      </c>
      <c r="Q75" s="41"/>
      <c r="R75" s="57">
        <f t="shared" si="25"/>
        <v>38.574628308283209</v>
      </c>
      <c r="S75" s="57">
        <f t="shared" si="26"/>
        <v>74.364928086403651</v>
      </c>
      <c r="T75" s="57">
        <f t="shared" si="27"/>
        <v>56.690705973751584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4">
        <v>5073.7254840110054</v>
      </c>
      <c r="F76" s="55">
        <v>6418.8795500221813</v>
      </c>
      <c r="G76" s="56">
        <f t="shared" si="24"/>
        <v>11492.605034033186</v>
      </c>
      <c r="H76" s="54">
        <v>80</v>
      </c>
      <c r="I76" s="55">
        <v>84</v>
      </c>
      <c r="J76" s="56">
        <f t="shared" si="22"/>
        <v>164</v>
      </c>
      <c r="K76" s="54">
        <v>0</v>
      </c>
      <c r="L76" s="55">
        <v>0</v>
      </c>
      <c r="M76" s="56">
        <f t="shared" si="23"/>
        <v>0</v>
      </c>
      <c r="N76" s="3">
        <f t="shared" si="13"/>
        <v>0.29361837291730353</v>
      </c>
      <c r="O76" s="3">
        <f t="shared" si="0"/>
        <v>0.35377422564055233</v>
      </c>
      <c r="P76" s="4">
        <f t="shared" si="1"/>
        <v>0.32442990723896753</v>
      </c>
      <c r="Q76" s="41"/>
      <c r="R76" s="57">
        <f t="shared" si="25"/>
        <v>63.421568550137565</v>
      </c>
      <c r="S76" s="57">
        <f t="shared" si="26"/>
        <v>76.415232738359308</v>
      </c>
      <c r="T76" s="57">
        <f t="shared" si="27"/>
        <v>70.076859963616982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4">
        <v>6450.7507063386092</v>
      </c>
      <c r="F77" s="55">
        <v>6449.4875484640634</v>
      </c>
      <c r="G77" s="56">
        <f t="shared" si="24"/>
        <v>12900.238254802673</v>
      </c>
      <c r="H77" s="54">
        <v>80</v>
      </c>
      <c r="I77" s="55">
        <v>82</v>
      </c>
      <c r="J77" s="56">
        <f t="shared" si="22"/>
        <v>162</v>
      </c>
      <c r="K77" s="54">
        <v>0</v>
      </c>
      <c r="L77" s="55">
        <v>0</v>
      </c>
      <c r="M77" s="56">
        <f t="shared" si="23"/>
        <v>0</v>
      </c>
      <c r="N77" s="3">
        <f t="shared" si="13"/>
        <v>0.37330733254274356</v>
      </c>
      <c r="O77" s="3">
        <f t="shared" si="0"/>
        <v>0.36413095914995841</v>
      </c>
      <c r="P77" s="4">
        <f t="shared" si="1"/>
        <v>0.3686625015661486</v>
      </c>
      <c r="Q77" s="41"/>
      <c r="R77" s="57">
        <f t="shared" si="25"/>
        <v>80.634383829232618</v>
      </c>
      <c r="S77" s="57">
        <f t="shared" si="26"/>
        <v>78.652287176391013</v>
      </c>
      <c r="T77" s="57">
        <f t="shared" si="27"/>
        <v>79.631100338288107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4">
        <v>5562.0713927114548</v>
      </c>
      <c r="F78" s="55">
        <v>4495.0234251959519</v>
      </c>
      <c r="G78" s="56">
        <f t="shared" si="24"/>
        <v>10057.094817907408</v>
      </c>
      <c r="H78" s="54">
        <v>81</v>
      </c>
      <c r="I78" s="55">
        <v>80</v>
      </c>
      <c r="J78" s="56">
        <f t="shared" si="22"/>
        <v>161</v>
      </c>
      <c r="K78" s="54">
        <v>0</v>
      </c>
      <c r="L78" s="55">
        <v>0</v>
      </c>
      <c r="M78" s="56">
        <f t="shared" si="23"/>
        <v>0</v>
      </c>
      <c r="N78" s="3">
        <f t="shared" si="13"/>
        <v>0.31790531508410236</v>
      </c>
      <c r="O78" s="3">
        <f t="shared" si="0"/>
        <v>0.26012867043958054</v>
      </c>
      <c r="P78" s="4">
        <f t="shared" si="1"/>
        <v>0.28919642333527168</v>
      </c>
      <c r="Q78" s="41"/>
      <c r="R78" s="57">
        <f t="shared" si="25"/>
        <v>68.667548058166105</v>
      </c>
      <c r="S78" s="57">
        <f t="shared" si="26"/>
        <v>56.187792814949397</v>
      </c>
      <c r="T78" s="57">
        <f t="shared" si="27"/>
        <v>62.466427440418677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4">
        <v>5178.1883401147652</v>
      </c>
      <c r="F79" s="55">
        <v>4390.1412361332332</v>
      </c>
      <c r="G79" s="56">
        <f t="shared" si="24"/>
        <v>9568.3295762479975</v>
      </c>
      <c r="H79" s="54">
        <v>80</v>
      </c>
      <c r="I79" s="55">
        <v>80</v>
      </c>
      <c r="J79" s="56">
        <f t="shared" si="22"/>
        <v>160</v>
      </c>
      <c r="K79" s="54">
        <v>0</v>
      </c>
      <c r="L79" s="55">
        <v>0</v>
      </c>
      <c r="M79" s="56">
        <f t="shared" si="23"/>
        <v>0</v>
      </c>
      <c r="N79" s="3">
        <f t="shared" si="13"/>
        <v>0.29966367708997482</v>
      </c>
      <c r="O79" s="3">
        <f t="shared" si="0"/>
        <v>0.25405909931326581</v>
      </c>
      <c r="P79" s="4">
        <f t="shared" si="1"/>
        <v>0.27686138820162032</v>
      </c>
      <c r="Q79" s="41"/>
      <c r="R79" s="57">
        <f t="shared" si="25"/>
        <v>64.727354251434562</v>
      </c>
      <c r="S79" s="57">
        <f t="shared" si="26"/>
        <v>54.876765451665413</v>
      </c>
      <c r="T79" s="57">
        <f t="shared" si="27"/>
        <v>59.802059851549984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4">
        <v>3851.8814362905086</v>
      </c>
      <c r="F80" s="55">
        <v>3928.1143164930431</v>
      </c>
      <c r="G80" s="56">
        <f t="shared" si="24"/>
        <v>7779.9957527835522</v>
      </c>
      <c r="H80" s="54">
        <v>80</v>
      </c>
      <c r="I80" s="55">
        <v>80</v>
      </c>
      <c r="J80" s="56">
        <f t="shared" si="22"/>
        <v>160</v>
      </c>
      <c r="K80" s="54">
        <v>0</v>
      </c>
      <c r="L80" s="55">
        <v>0</v>
      </c>
      <c r="M80" s="56">
        <f t="shared" si="23"/>
        <v>0</v>
      </c>
      <c r="N80" s="3">
        <f t="shared" si="13"/>
        <v>0.22290980534088592</v>
      </c>
      <c r="O80" s="3">
        <f t="shared" si="0"/>
        <v>0.22732143035260666</v>
      </c>
      <c r="P80" s="4">
        <f t="shared" si="1"/>
        <v>0.2251156178467463</v>
      </c>
      <c r="Q80" s="41"/>
      <c r="R80" s="57">
        <f t="shared" si="25"/>
        <v>48.148517953631355</v>
      </c>
      <c r="S80" s="57">
        <f t="shared" si="26"/>
        <v>49.101428956163041</v>
      </c>
      <c r="T80" s="57">
        <f t="shared" si="27"/>
        <v>48.624973454897201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4">
        <v>3141.156138382039</v>
      </c>
      <c r="F81" s="55">
        <v>3395.0011538778649</v>
      </c>
      <c r="G81" s="56">
        <f t="shared" si="24"/>
        <v>6536.1572922599044</v>
      </c>
      <c r="H81" s="54">
        <v>80</v>
      </c>
      <c r="I81" s="55">
        <v>80</v>
      </c>
      <c r="J81" s="56">
        <f t="shared" si="22"/>
        <v>160</v>
      </c>
      <c r="K81" s="54">
        <v>0</v>
      </c>
      <c r="L81" s="55">
        <v>0</v>
      </c>
      <c r="M81" s="56">
        <f t="shared" si="23"/>
        <v>0</v>
      </c>
      <c r="N81" s="3">
        <f t="shared" si="13"/>
        <v>0.18177986911933097</v>
      </c>
      <c r="O81" s="3">
        <f t="shared" ref="O81:O86" si="31">+F81/(I81*216+L81*248)</f>
        <v>0.19646997418274681</v>
      </c>
      <c r="P81" s="4">
        <f t="shared" ref="P81:P86" si="32">+G81/(J81*216+M81*248)</f>
        <v>0.18912492165103889</v>
      </c>
      <c r="Q81" s="41"/>
      <c r="R81" s="57">
        <f t="shared" si="25"/>
        <v>39.264451729775487</v>
      </c>
      <c r="S81" s="57">
        <f t="shared" si="26"/>
        <v>42.43751442347331</v>
      </c>
      <c r="T81" s="57">
        <f t="shared" si="27"/>
        <v>40.850983076624402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4">
        <v>2462.8155274851219</v>
      </c>
      <c r="F82" s="55">
        <v>3204.4396728478969</v>
      </c>
      <c r="G82" s="56">
        <f t="shared" si="24"/>
        <v>5667.2552003330184</v>
      </c>
      <c r="H82" s="54">
        <v>80</v>
      </c>
      <c r="I82" s="55">
        <v>80</v>
      </c>
      <c r="J82" s="56">
        <f t="shared" si="22"/>
        <v>160</v>
      </c>
      <c r="K82" s="54">
        <v>0</v>
      </c>
      <c r="L82" s="55">
        <v>0</v>
      </c>
      <c r="M82" s="56">
        <f t="shared" si="23"/>
        <v>0</v>
      </c>
      <c r="N82" s="3">
        <f t="shared" ref="N82:N86" si="33">+E82/(H82*216+K82*248)</f>
        <v>0.14252404672946309</v>
      </c>
      <c r="O82" s="3">
        <f t="shared" si="31"/>
        <v>0.18544211069721625</v>
      </c>
      <c r="P82" s="4">
        <f t="shared" si="32"/>
        <v>0.16398307871333964</v>
      </c>
      <c r="Q82" s="41"/>
      <c r="R82" s="57">
        <f t="shared" si="25"/>
        <v>30.785194093564023</v>
      </c>
      <c r="S82" s="57">
        <f t="shared" si="26"/>
        <v>40.055495910598708</v>
      </c>
      <c r="T82" s="57">
        <f t="shared" si="27"/>
        <v>35.420345002081362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4">
        <v>1872.7503558390924</v>
      </c>
      <c r="F83" s="55">
        <v>2655.0813496427809</v>
      </c>
      <c r="G83" s="56">
        <f t="shared" si="24"/>
        <v>4527.8317054818735</v>
      </c>
      <c r="H83" s="54">
        <v>80</v>
      </c>
      <c r="I83" s="55">
        <v>80</v>
      </c>
      <c r="J83" s="56">
        <f t="shared" si="22"/>
        <v>160</v>
      </c>
      <c r="K83" s="54">
        <v>0</v>
      </c>
      <c r="L83" s="55">
        <v>0</v>
      </c>
      <c r="M83" s="56">
        <f t="shared" si="23"/>
        <v>0</v>
      </c>
      <c r="N83" s="3">
        <f t="shared" si="33"/>
        <v>0.10837675670365118</v>
      </c>
      <c r="O83" s="3">
        <f t="shared" si="31"/>
        <v>0.15365054106729056</v>
      </c>
      <c r="P83" s="4">
        <f t="shared" si="32"/>
        <v>0.13101364888547087</v>
      </c>
      <c r="Q83" s="41"/>
      <c r="R83" s="57">
        <f t="shared" si="25"/>
        <v>23.409379447988655</v>
      </c>
      <c r="S83" s="57">
        <f t="shared" si="26"/>
        <v>33.188516870534762</v>
      </c>
      <c r="T83" s="57">
        <f t="shared" si="27"/>
        <v>28.298948159261709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9">
        <v>351.77</v>
      </c>
      <c r="E84" s="66">
        <v>1186.6981033371228</v>
      </c>
      <c r="F84" s="60">
        <v>1623</v>
      </c>
      <c r="G84" s="61">
        <f t="shared" si="24"/>
        <v>2809.698103337123</v>
      </c>
      <c r="H84" s="66">
        <v>80</v>
      </c>
      <c r="I84" s="60">
        <v>80</v>
      </c>
      <c r="J84" s="61">
        <f t="shared" si="22"/>
        <v>160</v>
      </c>
      <c r="K84" s="66">
        <v>0</v>
      </c>
      <c r="L84" s="60">
        <v>0</v>
      </c>
      <c r="M84" s="61">
        <f t="shared" si="23"/>
        <v>0</v>
      </c>
      <c r="N84" s="6">
        <f t="shared" si="33"/>
        <v>6.8674658757935353E-2</v>
      </c>
      <c r="O84" s="6">
        <f t="shared" si="31"/>
        <v>9.392361111111111E-2</v>
      </c>
      <c r="P84" s="7">
        <f t="shared" si="32"/>
        <v>8.1299134934523232E-2</v>
      </c>
      <c r="Q84" s="41"/>
      <c r="R84" s="57">
        <f t="shared" si="25"/>
        <v>14.833726291714035</v>
      </c>
      <c r="S84" s="57">
        <f t="shared" si="26"/>
        <v>20.287500000000001</v>
      </c>
      <c r="T84" s="57">
        <f t="shared" si="27"/>
        <v>17.560613145857019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70">
        <v>430.27655272079909</v>
      </c>
      <c r="F85" s="63">
        <v>1634.6030431020029</v>
      </c>
      <c r="G85" s="64">
        <f t="shared" ref="G85:G86" si="34">+E85+F85</f>
        <v>2064.879595822802</v>
      </c>
      <c r="H85" s="70">
        <v>42</v>
      </c>
      <c r="I85" s="63">
        <v>40</v>
      </c>
      <c r="J85" s="64">
        <f t="shared" ref="J85:J86" si="35">+H85+I85</f>
        <v>82</v>
      </c>
      <c r="K85" s="70">
        <v>0</v>
      </c>
      <c r="L85" s="63">
        <v>0</v>
      </c>
      <c r="M85" s="64">
        <f t="shared" ref="M85:M86" si="36">+K85+L85</f>
        <v>0</v>
      </c>
      <c r="N85" s="3">
        <f t="shared" si="33"/>
        <v>4.7429073271693024E-2</v>
      </c>
      <c r="O85" s="3">
        <f t="shared" si="31"/>
        <v>0.18919016702569477</v>
      </c>
      <c r="P85" s="4">
        <f t="shared" si="32"/>
        <v>0.11658082632242558</v>
      </c>
      <c r="Q85" s="41"/>
      <c r="R85" s="57">
        <f t="shared" si="25"/>
        <v>10.244679826685692</v>
      </c>
      <c r="S85" s="57">
        <f t="shared" si="26"/>
        <v>40.865076077550071</v>
      </c>
      <c r="T85" s="57">
        <f t="shared" si="27"/>
        <v>25.181458485643926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71">
        <v>384.72650500090066</v>
      </c>
      <c r="F86" s="60">
        <v>1532.9999999999998</v>
      </c>
      <c r="G86" s="61">
        <f t="shared" si="34"/>
        <v>1917.7265050009005</v>
      </c>
      <c r="H86" s="71">
        <v>44</v>
      </c>
      <c r="I86" s="60">
        <v>40</v>
      </c>
      <c r="J86" s="61">
        <f t="shared" si="35"/>
        <v>84</v>
      </c>
      <c r="K86" s="71">
        <v>0</v>
      </c>
      <c r="L86" s="60">
        <v>0</v>
      </c>
      <c r="M86" s="61">
        <f t="shared" si="36"/>
        <v>0</v>
      </c>
      <c r="N86" s="6">
        <f t="shared" si="33"/>
        <v>4.0480482428545947E-2</v>
      </c>
      <c r="O86" s="6">
        <f t="shared" si="31"/>
        <v>0.17743055555555554</v>
      </c>
      <c r="P86" s="7">
        <f t="shared" si="32"/>
        <v>0.10569480296521717</v>
      </c>
      <c r="Q86" s="41"/>
      <c r="R86" s="57">
        <f t="shared" si="25"/>
        <v>8.7437842045659249</v>
      </c>
      <c r="S86" s="57">
        <f t="shared" si="26"/>
        <v>38.324999999999996</v>
      </c>
      <c r="T86" s="57">
        <f t="shared" si="27"/>
        <v>22.83007744048691</v>
      </c>
    </row>
    <row r="87" spans="2:20" ht="18.75" x14ac:dyDescent="0.3">
      <c r="B87" s="68" t="s">
        <v>104</v>
      </c>
      <c r="Q87" s="41"/>
    </row>
    <row r="88" spans="2:20" x14ac:dyDescent="0.25">
      <c r="B88" s="69"/>
    </row>
    <row r="90" spans="2:20" x14ac:dyDescent="0.25">
      <c r="C90" t="s">
        <v>110</v>
      </c>
      <c r="D90" s="1">
        <f>(SUMPRODUCT((G5:G86)*(D5:D86)))/1000</f>
        <v>285944.12069039041</v>
      </c>
    </row>
    <row r="91" spans="2:20" x14ac:dyDescent="0.25">
      <c r="C91" t="s">
        <v>112</v>
      </c>
      <c r="D91" s="77">
        <f>SUMPRODUCT(((((J5:J86)*216)+((M5:M86)*248))*((D5:D86))/1000))</f>
        <v>2221619.6600800003</v>
      </c>
    </row>
    <row r="92" spans="2:20" x14ac:dyDescent="0.25">
      <c r="C92" t="s">
        <v>111</v>
      </c>
      <c r="D92" s="39">
        <f>+D90/D91</f>
        <v>0.12870975434206122</v>
      </c>
    </row>
    <row r="93" spans="2:20" x14ac:dyDescent="0.25">
      <c r="C93"/>
      <c r="D93" s="78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7"/>
  <sheetViews>
    <sheetView topLeftCell="A82" workbookViewId="0">
      <selection activeCell="D92" sqref="D92"/>
    </sheetView>
  </sheetViews>
  <sheetFormatPr defaultRowHeight="15" x14ac:dyDescent="0.25"/>
  <cols>
    <col min="1" max="1" width="9.140625" style="49"/>
    <col min="2" max="2" width="20" style="49" customWidth="1"/>
    <col min="3" max="3" width="18" style="49" customWidth="1"/>
    <col min="4" max="16" width="10" style="49" customWidth="1"/>
    <col min="17" max="17" width="15.5703125" style="49" customWidth="1"/>
    <col min="18" max="16384" width="9.140625" style="49"/>
  </cols>
  <sheetData>
    <row r="1" spans="1:20" x14ac:dyDescent="0.25">
      <c r="P1" s="50"/>
      <c r="Q1" s="1"/>
    </row>
    <row r="2" spans="1:20" x14ac:dyDescent="0.25">
      <c r="A2" s="51"/>
      <c r="H2" s="118" t="s">
        <v>84</v>
      </c>
      <c r="I2" s="119"/>
      <c r="J2" s="119"/>
      <c r="K2" s="119"/>
      <c r="L2" s="119"/>
      <c r="M2" s="119"/>
      <c r="N2" s="119"/>
      <c r="O2" s="120"/>
      <c r="P2" s="93">
        <v>5.8295880412373519E-2</v>
      </c>
      <c r="Q2" s="1"/>
    </row>
    <row r="3" spans="1:20" ht="17.25" x14ac:dyDescent="0.25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86</v>
      </c>
      <c r="I3" s="116"/>
      <c r="J3" s="117"/>
      <c r="K3" s="115" t="s">
        <v>87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7" t="s">
        <v>2</v>
      </c>
      <c r="H4" s="25" t="s">
        <v>5</v>
      </c>
      <c r="I4" s="26" t="s">
        <v>6</v>
      </c>
      <c r="J4" s="47" t="s">
        <v>2</v>
      </c>
      <c r="K4" s="25" t="s">
        <v>5</v>
      </c>
      <c r="L4" s="26" t="s">
        <v>6</v>
      </c>
      <c r="M4" s="47" t="s">
        <v>2</v>
      </c>
      <c r="N4" s="25" t="s">
        <v>5</v>
      </c>
      <c r="O4" s="26" t="s">
        <v>6</v>
      </c>
      <c r="P4" s="47" t="s">
        <v>2</v>
      </c>
      <c r="Q4" s="39"/>
      <c r="R4" s="25" t="s">
        <v>5</v>
      </c>
      <c r="S4" s="26" t="s">
        <v>6</v>
      </c>
      <c r="T4" s="47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211</v>
      </c>
      <c r="F5" s="55">
        <v>105.7771942389206</v>
      </c>
      <c r="G5" s="56">
        <f>+E5+F5</f>
        <v>316.77719423892063</v>
      </c>
      <c r="H5" s="55">
        <v>40</v>
      </c>
      <c r="I5" s="55">
        <v>40</v>
      </c>
      <c r="J5" s="56">
        <f>+H5+I5</f>
        <v>80</v>
      </c>
      <c r="K5" s="55">
        <v>0</v>
      </c>
      <c r="L5" s="55">
        <v>0</v>
      </c>
      <c r="M5" s="56">
        <f>+K5+L5</f>
        <v>0</v>
      </c>
      <c r="N5" s="32">
        <f>+E5/(H5*216+K5*248)</f>
        <v>2.4421296296296295E-2</v>
      </c>
      <c r="O5" s="32">
        <f>+F5/(I5*216+L5*248)</f>
        <v>1.2242730814689884E-2</v>
      </c>
      <c r="P5" s="33">
        <f>+G5/(J5*216+M5*248)</f>
        <v>1.8332013555493094E-2</v>
      </c>
      <c r="Q5" s="41"/>
      <c r="R5" s="57">
        <f>+E5/(H5+K5)</f>
        <v>5.2750000000000004</v>
      </c>
      <c r="S5" s="57">
        <f>+F5/(I5+L5)</f>
        <v>2.6444298559730148</v>
      </c>
      <c r="T5" s="57">
        <f>+G5/(J5+M5)</f>
        <v>3.959714927986508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259.75984883667923</v>
      </c>
      <c r="F6" s="55">
        <v>198.77433209140898</v>
      </c>
      <c r="G6" s="56">
        <f t="shared" ref="G6:G70" si="0">+E6+F6</f>
        <v>458.53418092808818</v>
      </c>
      <c r="H6" s="55">
        <v>40</v>
      </c>
      <c r="I6" s="55">
        <v>40</v>
      </c>
      <c r="J6" s="56">
        <f t="shared" ref="J6:J70" si="1">+H6+I6</f>
        <v>80</v>
      </c>
      <c r="K6" s="55">
        <v>0</v>
      </c>
      <c r="L6" s="55">
        <v>0</v>
      </c>
      <c r="M6" s="56">
        <f t="shared" ref="M6:M16" si="2">+K6+L6</f>
        <v>0</v>
      </c>
      <c r="N6" s="32">
        <f t="shared" ref="N6:N16" si="3">+E6/(H6*216+K6*248)</f>
        <v>3.0064797319060095E-2</v>
      </c>
      <c r="O6" s="32">
        <f t="shared" ref="O6:O16" si="4">+F6/(I6*216+L6*248)</f>
        <v>2.3006288436505668E-2</v>
      </c>
      <c r="P6" s="33">
        <f t="shared" ref="P6:P16" si="5">+G6/(J6*216+M6*248)</f>
        <v>2.653554287778288E-2</v>
      </c>
      <c r="Q6" s="41"/>
      <c r="R6" s="57">
        <f t="shared" ref="R6:R70" si="6">+E6/(H6+K6)</f>
        <v>6.4939962209169808</v>
      </c>
      <c r="S6" s="57">
        <f t="shared" ref="S6:S70" si="7">+F6/(I6+L6)</f>
        <v>4.9693583022852241</v>
      </c>
      <c r="T6" s="57">
        <f t="shared" ref="T6:T70" si="8">+G6/(J6+M6)</f>
        <v>5.731677261601102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333.46573198083041</v>
      </c>
      <c r="F7" s="55">
        <v>280.60010604362679</v>
      </c>
      <c r="G7" s="56">
        <f>+E7+F7</f>
        <v>614.06583802445721</v>
      </c>
      <c r="H7" s="55">
        <v>40</v>
      </c>
      <c r="I7" s="55">
        <v>40</v>
      </c>
      <c r="J7" s="56">
        <f>+H7+I7</f>
        <v>80</v>
      </c>
      <c r="K7" s="55">
        <v>0</v>
      </c>
      <c r="L7" s="55">
        <v>0</v>
      </c>
      <c r="M7" s="56">
        <f t="shared" si="2"/>
        <v>0</v>
      </c>
      <c r="N7" s="32">
        <f t="shared" si="3"/>
        <v>3.8595570831114631E-2</v>
      </c>
      <c r="O7" s="32">
        <f t="shared" si="4"/>
        <v>3.2476864125419766E-2</v>
      </c>
      <c r="P7" s="33">
        <f t="shared" si="5"/>
        <v>3.5536217478267199E-2</v>
      </c>
      <c r="Q7" s="41"/>
      <c r="R7" s="57">
        <f t="shared" si="6"/>
        <v>8.3366432995207607</v>
      </c>
      <c r="S7" s="57">
        <f t="shared" si="7"/>
        <v>7.0150026510906702</v>
      </c>
      <c r="T7" s="57">
        <f t="shared" si="8"/>
        <v>7.6758229753057154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355.29718081397823</v>
      </c>
      <c r="F8" s="55">
        <v>325.7338318268699</v>
      </c>
      <c r="G8" s="56">
        <f t="shared" si="0"/>
        <v>681.03101264084808</v>
      </c>
      <c r="H8" s="55">
        <v>40</v>
      </c>
      <c r="I8" s="55">
        <v>40</v>
      </c>
      <c r="J8" s="56">
        <f t="shared" si="1"/>
        <v>80</v>
      </c>
      <c r="K8" s="55">
        <v>0</v>
      </c>
      <c r="L8" s="55">
        <v>0</v>
      </c>
      <c r="M8" s="56">
        <f t="shared" si="2"/>
        <v>0</v>
      </c>
      <c r="N8" s="32">
        <f t="shared" si="3"/>
        <v>4.1122358890506742E-2</v>
      </c>
      <c r="O8" s="32">
        <f t="shared" si="4"/>
        <v>3.7700674979961796E-2</v>
      </c>
      <c r="P8" s="33">
        <f t="shared" si="5"/>
        <v>3.9411516935234266E-2</v>
      </c>
      <c r="Q8" s="41"/>
      <c r="R8" s="57">
        <f t="shared" si="6"/>
        <v>8.8824295203494561</v>
      </c>
      <c r="S8" s="57">
        <f t="shared" si="7"/>
        <v>8.1433457956717472</v>
      </c>
      <c r="T8" s="57">
        <f t="shared" si="8"/>
        <v>8.5128876580106017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375.19133753904032</v>
      </c>
      <c r="F9" s="55">
        <v>432.71704530257432</v>
      </c>
      <c r="G9" s="56">
        <f t="shared" si="0"/>
        <v>807.90838284161464</v>
      </c>
      <c r="H9" s="55">
        <v>40</v>
      </c>
      <c r="I9" s="55">
        <v>40</v>
      </c>
      <c r="J9" s="56">
        <f t="shared" si="1"/>
        <v>80</v>
      </c>
      <c r="K9" s="55">
        <v>0</v>
      </c>
      <c r="L9" s="55">
        <v>0</v>
      </c>
      <c r="M9" s="56">
        <f t="shared" si="2"/>
        <v>0</v>
      </c>
      <c r="N9" s="32">
        <f t="shared" si="3"/>
        <v>4.3424923326277814E-2</v>
      </c>
      <c r="O9" s="32">
        <f t="shared" si="4"/>
        <v>5.0082991354464618E-2</v>
      </c>
      <c r="P9" s="33">
        <f t="shared" si="5"/>
        <v>4.6753957340371216E-2</v>
      </c>
      <c r="Q9" s="41"/>
      <c r="R9" s="57">
        <f t="shared" si="6"/>
        <v>9.3797834384760073</v>
      </c>
      <c r="S9" s="57">
        <f t="shared" si="7"/>
        <v>10.817926132564358</v>
      </c>
      <c r="T9" s="57">
        <f t="shared" si="8"/>
        <v>10.098854785520183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388.71812745377872</v>
      </c>
      <c r="F10" s="55">
        <v>503.67424333093834</v>
      </c>
      <c r="G10" s="56">
        <f t="shared" si="0"/>
        <v>892.39237078471706</v>
      </c>
      <c r="H10" s="55">
        <v>40</v>
      </c>
      <c r="I10" s="55">
        <v>40</v>
      </c>
      <c r="J10" s="56">
        <f t="shared" si="1"/>
        <v>80</v>
      </c>
      <c r="K10" s="55">
        <v>0</v>
      </c>
      <c r="L10" s="55">
        <v>0</v>
      </c>
      <c r="M10" s="56">
        <f t="shared" si="2"/>
        <v>0</v>
      </c>
      <c r="N10" s="32">
        <f t="shared" si="3"/>
        <v>4.4990524010854016E-2</v>
      </c>
      <c r="O10" s="32">
        <f t="shared" si="4"/>
        <v>5.8295630015154899E-2</v>
      </c>
      <c r="P10" s="33">
        <f t="shared" si="5"/>
        <v>5.1643077013004461E-2</v>
      </c>
      <c r="Q10" s="41"/>
      <c r="R10" s="57">
        <f t="shared" si="6"/>
        <v>9.7179531863444684</v>
      </c>
      <c r="S10" s="57">
        <f t="shared" si="7"/>
        <v>12.591856083273459</v>
      </c>
      <c r="T10" s="57">
        <f t="shared" si="8"/>
        <v>11.154904634808963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629.49877818397761</v>
      </c>
      <c r="F11" s="55">
        <v>563.74555356077428</v>
      </c>
      <c r="G11" s="56">
        <f t="shared" si="0"/>
        <v>1193.2443317447519</v>
      </c>
      <c r="H11" s="55">
        <v>40</v>
      </c>
      <c r="I11" s="55">
        <v>40</v>
      </c>
      <c r="J11" s="56">
        <f t="shared" si="1"/>
        <v>80</v>
      </c>
      <c r="K11" s="55">
        <v>0</v>
      </c>
      <c r="L11" s="55">
        <v>0</v>
      </c>
      <c r="M11" s="56">
        <f t="shared" si="2"/>
        <v>0</v>
      </c>
      <c r="N11" s="32">
        <f t="shared" si="3"/>
        <v>7.2858654882404811E-2</v>
      </c>
      <c r="O11" s="32">
        <f t="shared" si="4"/>
        <v>6.5248327958422947E-2</v>
      </c>
      <c r="P11" s="33">
        <f t="shared" si="5"/>
        <v>6.9053491420413879E-2</v>
      </c>
      <c r="Q11" s="41"/>
      <c r="R11" s="57">
        <f t="shared" si="6"/>
        <v>15.73746945459944</v>
      </c>
      <c r="S11" s="57">
        <f t="shared" si="7"/>
        <v>14.093638839019357</v>
      </c>
      <c r="T11" s="57">
        <f t="shared" si="8"/>
        <v>14.915554146809399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641.28143847333172</v>
      </c>
      <c r="F12" s="55">
        <v>590.35227710096956</v>
      </c>
      <c r="G12" s="56">
        <f t="shared" si="0"/>
        <v>1231.6337155743013</v>
      </c>
      <c r="H12" s="55">
        <v>40</v>
      </c>
      <c r="I12" s="55">
        <v>40</v>
      </c>
      <c r="J12" s="56">
        <f t="shared" si="1"/>
        <v>80</v>
      </c>
      <c r="K12" s="55">
        <v>0</v>
      </c>
      <c r="L12" s="55">
        <v>0</v>
      </c>
      <c r="M12" s="56">
        <f t="shared" si="2"/>
        <v>0</v>
      </c>
      <c r="N12" s="32">
        <f t="shared" si="3"/>
        <v>7.4222388712191167E-2</v>
      </c>
      <c r="O12" s="32">
        <f t="shared" si="4"/>
        <v>6.8327809849649257E-2</v>
      </c>
      <c r="P12" s="33">
        <f t="shared" si="5"/>
        <v>7.1275099280920212E-2</v>
      </c>
      <c r="Q12" s="41"/>
      <c r="R12" s="57">
        <f t="shared" si="6"/>
        <v>16.032035961833294</v>
      </c>
      <c r="S12" s="57">
        <f t="shared" si="7"/>
        <v>14.758806927524239</v>
      </c>
      <c r="T12" s="57">
        <f t="shared" si="8"/>
        <v>15.395421444678766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651.82637004609046</v>
      </c>
      <c r="F13" s="55">
        <v>603.07543110236998</v>
      </c>
      <c r="G13" s="56">
        <f t="shared" si="0"/>
        <v>1254.9018011484604</v>
      </c>
      <c r="H13" s="55">
        <v>40</v>
      </c>
      <c r="I13" s="55">
        <v>40</v>
      </c>
      <c r="J13" s="56">
        <f t="shared" si="1"/>
        <v>80</v>
      </c>
      <c r="K13" s="55">
        <v>0</v>
      </c>
      <c r="L13" s="55">
        <v>0</v>
      </c>
      <c r="M13" s="56">
        <f t="shared" si="2"/>
        <v>0</v>
      </c>
      <c r="N13" s="32">
        <f t="shared" si="3"/>
        <v>7.5442866903482689E-2</v>
      </c>
      <c r="O13" s="32">
        <f t="shared" si="4"/>
        <v>6.980039711832986E-2</v>
      </c>
      <c r="P13" s="33">
        <f t="shared" si="5"/>
        <v>7.2621632010906281E-2</v>
      </c>
      <c r="Q13" s="41"/>
      <c r="R13" s="57">
        <f t="shared" si="6"/>
        <v>16.295659251152262</v>
      </c>
      <c r="S13" s="57">
        <f t="shared" si="7"/>
        <v>15.07688577755925</v>
      </c>
      <c r="T13" s="57">
        <f t="shared" si="8"/>
        <v>15.686272514355755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657.30371750877498</v>
      </c>
      <c r="F14" s="55">
        <v>705.20978616288699</v>
      </c>
      <c r="G14" s="56">
        <f>+E14+F14</f>
        <v>1362.513503671662</v>
      </c>
      <c r="H14" s="55">
        <v>40</v>
      </c>
      <c r="I14" s="55">
        <v>40</v>
      </c>
      <c r="J14" s="56">
        <f>+H14+I14</f>
        <v>80</v>
      </c>
      <c r="K14" s="55">
        <v>0</v>
      </c>
      <c r="L14" s="55">
        <v>0</v>
      </c>
      <c r="M14" s="56">
        <f t="shared" si="2"/>
        <v>0</v>
      </c>
      <c r="N14" s="32">
        <f t="shared" si="3"/>
        <v>7.6076819156108214E-2</v>
      </c>
      <c r="O14" s="32">
        <f t="shared" si="4"/>
        <v>8.1621503028111914E-2</v>
      </c>
      <c r="P14" s="33">
        <f t="shared" si="5"/>
        <v>7.8849161092110071E-2</v>
      </c>
      <c r="Q14" s="41"/>
      <c r="R14" s="57">
        <f t="shared" si="6"/>
        <v>16.432592937719374</v>
      </c>
      <c r="S14" s="57">
        <f t="shared" si="7"/>
        <v>17.630244654072175</v>
      </c>
      <c r="T14" s="57">
        <f t="shared" si="8"/>
        <v>17.031418795895775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1311.8575130834438</v>
      </c>
      <c r="F15" s="55">
        <v>1256.921947776746</v>
      </c>
      <c r="G15" s="56">
        <f t="shared" si="0"/>
        <v>2568.7794608601898</v>
      </c>
      <c r="H15" s="55">
        <v>50</v>
      </c>
      <c r="I15" s="55">
        <v>77</v>
      </c>
      <c r="J15" s="56">
        <f t="shared" si="1"/>
        <v>127</v>
      </c>
      <c r="K15" s="55">
        <v>38</v>
      </c>
      <c r="L15" s="55">
        <v>57</v>
      </c>
      <c r="M15" s="56">
        <f t="shared" si="2"/>
        <v>95</v>
      </c>
      <c r="N15" s="32">
        <f t="shared" si="3"/>
        <v>6.4866372284584833E-2</v>
      </c>
      <c r="O15" s="32">
        <f t="shared" si="4"/>
        <v>4.085159736663891E-2</v>
      </c>
      <c r="P15" s="33">
        <f t="shared" si="5"/>
        <v>5.0376126860295536E-2</v>
      </c>
      <c r="Q15" s="41"/>
      <c r="R15" s="57">
        <f t="shared" si="6"/>
        <v>14.907471739584588</v>
      </c>
      <c r="S15" s="57">
        <f t="shared" si="7"/>
        <v>9.3800145356473585</v>
      </c>
      <c r="T15" s="57">
        <f t="shared" si="8"/>
        <v>11.571078652523378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2386.2937855214086</v>
      </c>
      <c r="F16" s="55">
        <v>2238.3605260347022</v>
      </c>
      <c r="G16" s="56">
        <f t="shared" si="0"/>
        <v>4624.6543115561108</v>
      </c>
      <c r="H16" s="55">
        <v>70</v>
      </c>
      <c r="I16" s="55">
        <v>77</v>
      </c>
      <c r="J16" s="56">
        <f t="shared" si="1"/>
        <v>147</v>
      </c>
      <c r="K16" s="55">
        <v>64</v>
      </c>
      <c r="L16" s="55">
        <v>114</v>
      </c>
      <c r="M16" s="56">
        <f t="shared" si="2"/>
        <v>178</v>
      </c>
      <c r="N16" s="32">
        <f t="shared" si="3"/>
        <v>7.6997089104330424E-2</v>
      </c>
      <c r="O16" s="32">
        <f t="shared" si="4"/>
        <v>4.9847686754736817E-2</v>
      </c>
      <c r="P16" s="33">
        <f t="shared" si="5"/>
        <v>6.0934098128440375E-2</v>
      </c>
      <c r="Q16" s="41"/>
      <c r="R16" s="57">
        <f t="shared" si="6"/>
        <v>17.808162578517976</v>
      </c>
      <c r="S16" s="57">
        <f t="shared" si="7"/>
        <v>11.71916505777331</v>
      </c>
      <c r="T16" s="57">
        <f t="shared" si="8"/>
        <v>14.229705574018803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2487.7423348400916</v>
      </c>
      <c r="F17" s="55">
        <v>2393.1659758514425</v>
      </c>
      <c r="G17" s="56">
        <f t="shared" si="0"/>
        <v>4880.9083106915341</v>
      </c>
      <c r="H17" s="55">
        <v>72</v>
      </c>
      <c r="I17" s="55">
        <v>77</v>
      </c>
      <c r="J17" s="56">
        <f t="shared" si="1"/>
        <v>149</v>
      </c>
      <c r="K17" s="55">
        <v>76</v>
      </c>
      <c r="L17" s="55">
        <v>114</v>
      </c>
      <c r="M17" s="56">
        <f t="shared" ref="M17:M70" si="9">+K17+L17</f>
        <v>190</v>
      </c>
      <c r="N17" s="32">
        <f t="shared" ref="N17:N81" si="10">+E17/(H17*216+K17*248)</f>
        <v>7.2318091129072434E-2</v>
      </c>
      <c r="O17" s="32">
        <f t="shared" ref="O17:O80" si="11">+F17/(I17*216+L17*248)</f>
        <v>5.3295162476648908E-2</v>
      </c>
      <c r="P17" s="33">
        <f t="shared" ref="P17:P80" si="12">+G17/(J17*216+M17*248)</f>
        <v>6.1546811140567113E-2</v>
      </c>
      <c r="Q17" s="41"/>
      <c r="R17" s="57">
        <f t="shared" si="6"/>
        <v>16.80906983000062</v>
      </c>
      <c r="S17" s="57">
        <f t="shared" si="7"/>
        <v>12.52966479503373</v>
      </c>
      <c r="T17" s="57">
        <f t="shared" si="8"/>
        <v>14.397959618559097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3133.8199573994207</v>
      </c>
      <c r="F18" s="55">
        <v>3065.6607299711582</v>
      </c>
      <c r="G18" s="56">
        <f t="shared" si="0"/>
        <v>6199.4806873705784</v>
      </c>
      <c r="H18" s="55">
        <v>61</v>
      </c>
      <c r="I18" s="55">
        <v>77</v>
      </c>
      <c r="J18" s="56">
        <f t="shared" si="1"/>
        <v>138</v>
      </c>
      <c r="K18" s="55">
        <v>76</v>
      </c>
      <c r="L18" s="55">
        <v>114</v>
      </c>
      <c r="M18" s="56">
        <f t="shared" si="9"/>
        <v>190</v>
      </c>
      <c r="N18" s="32">
        <f t="shared" si="10"/>
        <v>9.7858479808875243E-2</v>
      </c>
      <c r="O18" s="32">
        <f t="shared" si="11"/>
        <v>6.8271439737465661E-2</v>
      </c>
      <c r="P18" s="33">
        <f t="shared" si="12"/>
        <v>8.0588091297974451E-2</v>
      </c>
      <c r="Q18" s="41"/>
      <c r="R18" s="57">
        <f t="shared" si="6"/>
        <v>22.874598229192852</v>
      </c>
      <c r="S18" s="57">
        <f t="shared" si="7"/>
        <v>16.05057973806889</v>
      </c>
      <c r="T18" s="57">
        <f t="shared" si="8"/>
        <v>18.900855754178593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3721.6473426844432</v>
      </c>
      <c r="F19" s="55">
        <v>3564.787907934111</v>
      </c>
      <c r="G19" s="56">
        <f t="shared" si="0"/>
        <v>7286.4352506185542</v>
      </c>
      <c r="H19" s="55">
        <v>54</v>
      </c>
      <c r="I19" s="55">
        <v>76</v>
      </c>
      <c r="J19" s="56">
        <f t="shared" si="1"/>
        <v>130</v>
      </c>
      <c r="K19" s="55">
        <v>76</v>
      </c>
      <c r="L19" s="55">
        <v>114</v>
      </c>
      <c r="M19" s="56">
        <f t="shared" si="9"/>
        <v>190</v>
      </c>
      <c r="N19" s="32">
        <f t="shared" si="10"/>
        <v>0.1219732348808483</v>
      </c>
      <c r="O19" s="32">
        <f t="shared" si="11"/>
        <v>7.9770585122048668E-2</v>
      </c>
      <c r="P19" s="33">
        <f t="shared" si="12"/>
        <v>9.6894085779502051E-2</v>
      </c>
      <c r="Q19" s="41"/>
      <c r="R19" s="57">
        <f t="shared" si="6"/>
        <v>28.628056482188025</v>
      </c>
      <c r="S19" s="57">
        <f t="shared" si="7"/>
        <v>18.762041620705848</v>
      </c>
      <c r="T19" s="57">
        <f t="shared" si="8"/>
        <v>22.77011015818298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5353.0304766592581</v>
      </c>
      <c r="F20" s="55">
        <v>4979.7280915659703</v>
      </c>
      <c r="G20" s="56">
        <f t="shared" si="0"/>
        <v>10332.758568225228</v>
      </c>
      <c r="H20" s="55">
        <v>153</v>
      </c>
      <c r="I20" s="55">
        <v>183</v>
      </c>
      <c r="J20" s="56">
        <f t="shared" si="1"/>
        <v>336</v>
      </c>
      <c r="K20" s="55">
        <v>82</v>
      </c>
      <c r="L20" s="55">
        <v>123</v>
      </c>
      <c r="M20" s="56">
        <f t="shared" si="9"/>
        <v>205</v>
      </c>
      <c r="N20" s="32">
        <f t="shared" si="10"/>
        <v>0.10027406107933572</v>
      </c>
      <c r="O20" s="32">
        <f t="shared" si="11"/>
        <v>7.1106466923206116E-2</v>
      </c>
      <c r="P20" s="33">
        <f t="shared" si="12"/>
        <v>8.3723006483966647E-2</v>
      </c>
      <c r="Q20" s="41"/>
      <c r="R20" s="57">
        <f t="shared" si="6"/>
        <v>22.778853092167054</v>
      </c>
      <c r="S20" s="57">
        <f t="shared" si="7"/>
        <v>16.273621214267877</v>
      </c>
      <c r="T20" s="57">
        <f t="shared" si="8"/>
        <v>19.099368887662159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5213.6071628160425</v>
      </c>
      <c r="F21" s="55">
        <v>5029.8583867628931</v>
      </c>
      <c r="G21" s="56">
        <f t="shared" si="0"/>
        <v>10243.465549578936</v>
      </c>
      <c r="H21" s="55">
        <v>167</v>
      </c>
      <c r="I21" s="55">
        <v>182</v>
      </c>
      <c r="J21" s="56">
        <f t="shared" si="1"/>
        <v>349</v>
      </c>
      <c r="K21" s="55">
        <v>82</v>
      </c>
      <c r="L21" s="55">
        <v>123</v>
      </c>
      <c r="M21" s="56">
        <f t="shared" si="9"/>
        <v>205</v>
      </c>
      <c r="N21" s="32">
        <f t="shared" si="10"/>
        <v>9.2426733137428066E-2</v>
      </c>
      <c r="O21" s="32">
        <f t="shared" si="11"/>
        <v>7.2044493909174015E-2</v>
      </c>
      <c r="P21" s="33">
        <f t="shared" si="12"/>
        <v>8.1153073500910569E-2</v>
      </c>
      <c r="Q21" s="41"/>
      <c r="R21" s="57">
        <f t="shared" si="6"/>
        <v>20.938181376771254</v>
      </c>
      <c r="S21" s="57">
        <f t="shared" si="7"/>
        <v>16.491338972993091</v>
      </c>
      <c r="T21" s="57">
        <f t="shared" si="8"/>
        <v>18.490010017290498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4930.2933968260504</v>
      </c>
      <c r="F22" s="55">
        <v>5079.1161370148184</v>
      </c>
      <c r="G22" s="56">
        <f t="shared" si="0"/>
        <v>10009.40953384087</v>
      </c>
      <c r="H22" s="55">
        <v>167</v>
      </c>
      <c r="I22" s="55">
        <v>171</v>
      </c>
      <c r="J22" s="56">
        <f t="shared" si="1"/>
        <v>338</v>
      </c>
      <c r="K22" s="55">
        <v>82</v>
      </c>
      <c r="L22" s="55">
        <v>123</v>
      </c>
      <c r="M22" s="56">
        <f t="shared" si="9"/>
        <v>205</v>
      </c>
      <c r="N22" s="32">
        <f t="shared" si="10"/>
        <v>8.7404151837080737E-2</v>
      </c>
      <c r="O22" s="32">
        <f t="shared" si="11"/>
        <v>7.531310997946053E-2</v>
      </c>
      <c r="P22" s="33">
        <f t="shared" si="12"/>
        <v>8.0820114445456281E-2</v>
      </c>
      <c r="Q22" s="41"/>
      <c r="R22" s="57">
        <f t="shared" si="6"/>
        <v>19.800375087654821</v>
      </c>
      <c r="S22" s="57">
        <f t="shared" si="7"/>
        <v>17.275905227941561</v>
      </c>
      <c r="T22" s="57">
        <f t="shared" si="8"/>
        <v>18.433535053113939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4378.4163313745894</v>
      </c>
      <c r="F23" s="55">
        <v>4403.3329253676338</v>
      </c>
      <c r="G23" s="56">
        <f t="shared" si="0"/>
        <v>8781.7492567422232</v>
      </c>
      <c r="H23" s="55">
        <v>167</v>
      </c>
      <c r="I23" s="55">
        <v>163</v>
      </c>
      <c r="J23" s="56">
        <f t="shared" si="1"/>
        <v>330</v>
      </c>
      <c r="K23" s="55">
        <v>82</v>
      </c>
      <c r="L23" s="55">
        <v>123</v>
      </c>
      <c r="M23" s="56">
        <f t="shared" si="9"/>
        <v>205</v>
      </c>
      <c r="N23" s="32">
        <f t="shared" si="10"/>
        <v>7.7620485239231832E-2</v>
      </c>
      <c r="O23" s="32">
        <f t="shared" si="11"/>
        <v>6.7009570936322649E-2</v>
      </c>
      <c r="P23" s="33">
        <f t="shared" si="12"/>
        <v>7.1910819331331671E-2</v>
      </c>
      <c r="Q23" s="41"/>
      <c r="R23" s="57">
        <f t="shared" si="6"/>
        <v>17.584001330821643</v>
      </c>
      <c r="S23" s="57">
        <f t="shared" si="7"/>
        <v>15.396268969816902</v>
      </c>
      <c r="T23" s="57">
        <f t="shared" si="8"/>
        <v>16.414484592041539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4115.4998883849239</v>
      </c>
      <c r="F24" s="55">
        <v>4086.0189408904162</v>
      </c>
      <c r="G24" s="56">
        <f t="shared" si="0"/>
        <v>8201.518829275341</v>
      </c>
      <c r="H24" s="55">
        <v>186</v>
      </c>
      <c r="I24" s="55">
        <v>163</v>
      </c>
      <c r="J24" s="56">
        <f t="shared" si="1"/>
        <v>349</v>
      </c>
      <c r="K24" s="55">
        <v>82</v>
      </c>
      <c r="L24" s="55">
        <v>123</v>
      </c>
      <c r="M24" s="56">
        <f t="shared" si="9"/>
        <v>205</v>
      </c>
      <c r="N24" s="32">
        <f t="shared" si="10"/>
        <v>6.8011301698587448E-2</v>
      </c>
      <c r="O24" s="32">
        <f t="shared" si="11"/>
        <v>6.2180711907877044E-2</v>
      </c>
      <c r="P24" s="33">
        <f t="shared" si="12"/>
        <v>6.4975906557194679E-2</v>
      </c>
      <c r="Q24" s="41"/>
      <c r="R24" s="57">
        <f t="shared" si="6"/>
        <v>15.356342867107925</v>
      </c>
      <c r="S24" s="57">
        <f t="shared" si="7"/>
        <v>14.286779513602854</v>
      </c>
      <c r="T24" s="57">
        <f t="shared" si="8"/>
        <v>14.804185612410363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3815.6967883434359</v>
      </c>
      <c r="F25" s="55">
        <v>4116.8564088943058</v>
      </c>
      <c r="G25" s="56">
        <f t="shared" si="0"/>
        <v>7932.5531972377412</v>
      </c>
      <c r="H25" s="55">
        <v>186</v>
      </c>
      <c r="I25" s="55">
        <v>163</v>
      </c>
      <c r="J25" s="56">
        <f t="shared" si="1"/>
        <v>349</v>
      </c>
      <c r="K25" s="55">
        <v>83</v>
      </c>
      <c r="L25" s="55">
        <v>121</v>
      </c>
      <c r="M25" s="56">
        <f t="shared" si="9"/>
        <v>204</v>
      </c>
      <c r="N25" s="32">
        <f t="shared" si="10"/>
        <v>6.2799486312433109E-2</v>
      </c>
      <c r="O25" s="32">
        <f t="shared" si="11"/>
        <v>6.3126478301249789E-2</v>
      </c>
      <c r="P25" s="33">
        <f t="shared" si="12"/>
        <v>6.2968765457212014E-2</v>
      </c>
      <c r="Q25" s="41"/>
      <c r="R25" s="57">
        <f t="shared" si="6"/>
        <v>14.184746425068536</v>
      </c>
      <c r="S25" s="57">
        <f t="shared" si="7"/>
        <v>14.495973270754599</v>
      </c>
      <c r="T25" s="57">
        <f t="shared" si="8"/>
        <v>14.344580826831358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3552.2730067705102</v>
      </c>
      <c r="F26" s="55">
        <v>4025.879140257096</v>
      </c>
      <c r="G26" s="56">
        <f t="shared" si="0"/>
        <v>7578.1521470276057</v>
      </c>
      <c r="H26" s="55">
        <v>186</v>
      </c>
      <c r="I26" s="55">
        <v>163</v>
      </c>
      <c r="J26" s="56">
        <f t="shared" si="1"/>
        <v>349</v>
      </c>
      <c r="K26" s="55">
        <v>83</v>
      </c>
      <c r="L26" s="55">
        <v>121</v>
      </c>
      <c r="M26" s="56">
        <f t="shared" si="9"/>
        <v>204</v>
      </c>
      <c r="N26" s="32">
        <f t="shared" si="10"/>
        <v>5.8464006036381008E-2</v>
      </c>
      <c r="O26" s="32">
        <f t="shared" si="11"/>
        <v>6.1731463755168914E-2</v>
      </c>
      <c r="P26" s="33">
        <f t="shared" si="12"/>
        <v>6.0155522853778544E-2</v>
      </c>
      <c r="Q26" s="41"/>
      <c r="R26" s="57">
        <f t="shared" si="6"/>
        <v>13.205475861600409</v>
      </c>
      <c r="S26" s="57">
        <f t="shared" si="7"/>
        <v>14.175630775553154</v>
      </c>
      <c r="T26" s="57">
        <f t="shared" si="8"/>
        <v>13.703710934950463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3597.3549987161164</v>
      </c>
      <c r="F27" s="55">
        <v>2518.5164839784329</v>
      </c>
      <c r="G27" s="56">
        <f t="shared" si="0"/>
        <v>6115.8714826945488</v>
      </c>
      <c r="H27" s="55">
        <v>186</v>
      </c>
      <c r="I27" s="55">
        <v>163</v>
      </c>
      <c r="J27" s="56">
        <f t="shared" si="1"/>
        <v>349</v>
      </c>
      <c r="K27" s="55">
        <v>83</v>
      </c>
      <c r="L27" s="55">
        <v>102</v>
      </c>
      <c r="M27" s="56">
        <f t="shared" si="9"/>
        <v>185</v>
      </c>
      <c r="N27" s="32">
        <f t="shared" si="10"/>
        <v>5.9205974304083545E-2</v>
      </c>
      <c r="O27" s="32">
        <f t="shared" si="11"/>
        <v>4.162561952893086E-2</v>
      </c>
      <c r="P27" s="33">
        <f t="shared" si="12"/>
        <v>5.0434353828791308E-2</v>
      </c>
      <c r="Q27" s="41"/>
      <c r="R27" s="57">
        <f t="shared" si="6"/>
        <v>13.37306690972534</v>
      </c>
      <c r="S27" s="57">
        <f t="shared" si="7"/>
        <v>9.5038357885978595</v>
      </c>
      <c r="T27" s="57">
        <f t="shared" si="8"/>
        <v>11.452942851487919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941.98527185869125</v>
      </c>
      <c r="F28" s="55">
        <v>647.85528033167463</v>
      </c>
      <c r="G28" s="56">
        <f t="shared" si="0"/>
        <v>1589.840552190366</v>
      </c>
      <c r="H28" s="55">
        <v>124</v>
      </c>
      <c r="I28" s="55">
        <v>123</v>
      </c>
      <c r="J28" s="56">
        <f t="shared" si="1"/>
        <v>247</v>
      </c>
      <c r="K28" s="55">
        <v>0</v>
      </c>
      <c r="L28" s="55">
        <v>0</v>
      </c>
      <c r="M28" s="56">
        <f t="shared" si="9"/>
        <v>0</v>
      </c>
      <c r="N28" s="32">
        <f t="shared" si="10"/>
        <v>3.5169701010255794E-2</v>
      </c>
      <c r="O28" s="32">
        <f t="shared" si="11"/>
        <v>2.4384796760451469E-2</v>
      </c>
      <c r="P28" s="33">
        <f t="shared" si="12"/>
        <v>2.9799080675332996E-2</v>
      </c>
      <c r="Q28" s="41"/>
      <c r="R28" s="57">
        <f t="shared" si="6"/>
        <v>7.5966554182152519</v>
      </c>
      <c r="S28" s="57">
        <f t="shared" si="7"/>
        <v>5.2671161002575175</v>
      </c>
      <c r="T28" s="57">
        <f t="shared" si="8"/>
        <v>6.4366014258719275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841.80033395462783</v>
      </c>
      <c r="F29" s="55">
        <v>650.33228564405601</v>
      </c>
      <c r="G29" s="56">
        <f t="shared" si="0"/>
        <v>1492.132619598684</v>
      </c>
      <c r="H29" s="55">
        <v>124</v>
      </c>
      <c r="I29" s="55">
        <v>123</v>
      </c>
      <c r="J29" s="56">
        <f t="shared" si="1"/>
        <v>247</v>
      </c>
      <c r="K29" s="55">
        <v>0</v>
      </c>
      <c r="L29" s="55">
        <v>0</v>
      </c>
      <c r="M29" s="56">
        <f t="shared" si="9"/>
        <v>0</v>
      </c>
      <c r="N29" s="32">
        <f t="shared" si="10"/>
        <v>3.1429223937971471E-2</v>
      </c>
      <c r="O29" s="32">
        <f t="shared" si="11"/>
        <v>2.4478029420507981E-2</v>
      </c>
      <c r="P29" s="33">
        <f t="shared" si="12"/>
        <v>2.7967697923202202E-2</v>
      </c>
      <c r="Q29" s="41"/>
      <c r="R29" s="57">
        <f t="shared" si="6"/>
        <v>6.7887123706018375</v>
      </c>
      <c r="S29" s="57">
        <f t="shared" si="7"/>
        <v>5.2872543548297237</v>
      </c>
      <c r="T29" s="57">
        <f t="shared" si="8"/>
        <v>6.0410227514116759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818.59365947978245</v>
      </c>
      <c r="F30" s="55">
        <v>652.14524937497424</v>
      </c>
      <c r="G30" s="56">
        <f t="shared" si="0"/>
        <v>1470.7389088547566</v>
      </c>
      <c r="H30" s="55">
        <v>125</v>
      </c>
      <c r="I30" s="55">
        <v>104</v>
      </c>
      <c r="J30" s="56">
        <f t="shared" si="1"/>
        <v>229</v>
      </c>
      <c r="K30" s="55">
        <v>0</v>
      </c>
      <c r="L30" s="55">
        <v>0</v>
      </c>
      <c r="M30" s="56">
        <f t="shared" si="9"/>
        <v>0</v>
      </c>
      <c r="N30" s="32">
        <f t="shared" si="10"/>
        <v>3.0318283684436387E-2</v>
      </c>
      <c r="O30" s="32">
        <f t="shared" si="11"/>
        <v>2.9030682397390234E-2</v>
      </c>
      <c r="P30" s="33">
        <f t="shared" si="12"/>
        <v>2.9733521527873941E-2</v>
      </c>
      <c r="Q30" s="41"/>
      <c r="R30" s="57">
        <f t="shared" si="6"/>
        <v>6.5487492758382597</v>
      </c>
      <c r="S30" s="57">
        <f t="shared" si="7"/>
        <v>6.2706273978362912</v>
      </c>
      <c r="T30" s="57">
        <f t="shared" si="8"/>
        <v>6.4224406500207714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753.24692106670375</v>
      </c>
      <c r="F31" s="55">
        <v>633.50966937892065</v>
      </c>
      <c r="G31" s="56">
        <f t="shared" si="0"/>
        <v>1386.7565904456244</v>
      </c>
      <c r="H31" s="55">
        <v>131</v>
      </c>
      <c r="I31" s="55">
        <v>104</v>
      </c>
      <c r="J31" s="56">
        <f t="shared" si="1"/>
        <v>235</v>
      </c>
      <c r="K31" s="55">
        <v>0</v>
      </c>
      <c r="L31" s="55">
        <v>0</v>
      </c>
      <c r="M31" s="56">
        <f t="shared" si="9"/>
        <v>0</v>
      </c>
      <c r="N31" s="32">
        <f t="shared" si="10"/>
        <v>2.6620261558761089E-2</v>
      </c>
      <c r="O31" s="32">
        <f t="shared" si="11"/>
        <v>2.8201107077053093E-2</v>
      </c>
      <c r="P31" s="33">
        <f t="shared" si="12"/>
        <v>2.7319869788132868E-2</v>
      </c>
      <c r="Q31" s="41"/>
      <c r="R31" s="57">
        <f t="shared" si="6"/>
        <v>5.749976496692395</v>
      </c>
      <c r="S31" s="57">
        <f t="shared" si="7"/>
        <v>6.0914391286434677</v>
      </c>
      <c r="T31" s="57">
        <f t="shared" si="8"/>
        <v>5.9010918742366991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661.25498833872621</v>
      </c>
      <c r="F32" s="55">
        <v>606.66419013385928</v>
      </c>
      <c r="G32" s="56">
        <f t="shared" si="0"/>
        <v>1267.9191784725854</v>
      </c>
      <c r="H32" s="55">
        <v>144</v>
      </c>
      <c r="I32" s="55">
        <v>102</v>
      </c>
      <c r="J32" s="56">
        <f t="shared" si="1"/>
        <v>246</v>
      </c>
      <c r="K32" s="55">
        <v>0</v>
      </c>
      <c r="L32" s="55">
        <v>0</v>
      </c>
      <c r="M32" s="56">
        <f t="shared" si="9"/>
        <v>0</v>
      </c>
      <c r="N32" s="32">
        <f t="shared" si="10"/>
        <v>2.1259483935787235E-2</v>
      </c>
      <c r="O32" s="32">
        <f t="shared" si="11"/>
        <v>2.753559323410763E-2</v>
      </c>
      <c r="P32" s="33">
        <f t="shared" si="12"/>
        <v>2.3861773157042031E-2</v>
      </c>
      <c r="Q32" s="41"/>
      <c r="R32" s="57">
        <f t="shared" si="6"/>
        <v>4.5920485301300431</v>
      </c>
      <c r="S32" s="57">
        <f t="shared" si="7"/>
        <v>5.9476881385672478</v>
      </c>
      <c r="T32" s="57">
        <f t="shared" si="8"/>
        <v>5.1541430019210788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474.72498361312194</v>
      </c>
      <c r="F33" s="55">
        <v>507.27359010755623</v>
      </c>
      <c r="G33" s="56">
        <f t="shared" si="0"/>
        <v>981.99857372067822</v>
      </c>
      <c r="H33" s="55">
        <v>144</v>
      </c>
      <c r="I33" s="55">
        <v>102</v>
      </c>
      <c r="J33" s="56">
        <f t="shared" si="1"/>
        <v>246</v>
      </c>
      <c r="K33" s="55">
        <v>0</v>
      </c>
      <c r="L33" s="55">
        <v>0</v>
      </c>
      <c r="M33" s="56">
        <f t="shared" si="9"/>
        <v>0</v>
      </c>
      <c r="N33" s="32">
        <f t="shared" si="10"/>
        <v>1.5262505903199651E-2</v>
      </c>
      <c r="O33" s="32">
        <f t="shared" si="11"/>
        <v>2.3024400422456254E-2</v>
      </c>
      <c r="P33" s="33">
        <f t="shared" si="12"/>
        <v>1.8480852411184096E-2</v>
      </c>
      <c r="Q33" s="41"/>
      <c r="R33" s="57">
        <f t="shared" si="6"/>
        <v>3.2967012750911246</v>
      </c>
      <c r="S33" s="57">
        <f t="shared" si="7"/>
        <v>4.9732704912505517</v>
      </c>
      <c r="T33" s="57">
        <f t="shared" si="8"/>
        <v>3.991864120815765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243.64547844647873</v>
      </c>
      <c r="F34" s="55">
        <v>221.68020368894292</v>
      </c>
      <c r="G34" s="56">
        <f t="shared" si="0"/>
        <v>465.32568213542163</v>
      </c>
      <c r="H34" s="55">
        <v>146</v>
      </c>
      <c r="I34" s="55">
        <v>102</v>
      </c>
      <c r="J34" s="56">
        <f t="shared" si="1"/>
        <v>248</v>
      </c>
      <c r="K34" s="55">
        <v>0</v>
      </c>
      <c r="L34" s="55">
        <v>0</v>
      </c>
      <c r="M34" s="56">
        <f t="shared" si="9"/>
        <v>0</v>
      </c>
      <c r="N34" s="32">
        <f t="shared" si="10"/>
        <v>7.7259474393226385E-3</v>
      </c>
      <c r="O34" s="32">
        <f t="shared" si="11"/>
        <v>1.0061737640202566E-2</v>
      </c>
      <c r="P34" s="33">
        <f t="shared" si="12"/>
        <v>8.6866353445232535E-3</v>
      </c>
      <c r="Q34" s="41"/>
      <c r="R34" s="57">
        <f t="shared" si="6"/>
        <v>1.6688046468936899</v>
      </c>
      <c r="S34" s="57">
        <f t="shared" si="7"/>
        <v>2.1733353302837544</v>
      </c>
      <c r="T34" s="57">
        <f t="shared" si="8"/>
        <v>1.8763132344170228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142.71986286876864</v>
      </c>
      <c r="F35" s="55">
        <v>153.85263383687183</v>
      </c>
      <c r="G35" s="56">
        <f t="shared" si="0"/>
        <v>296.57249670564045</v>
      </c>
      <c r="H35" s="55">
        <v>146</v>
      </c>
      <c r="I35" s="55">
        <v>102</v>
      </c>
      <c r="J35" s="56">
        <f t="shared" si="1"/>
        <v>248</v>
      </c>
      <c r="K35" s="55">
        <v>0</v>
      </c>
      <c r="L35" s="55">
        <v>0</v>
      </c>
      <c r="M35" s="56">
        <f t="shared" si="9"/>
        <v>0</v>
      </c>
      <c r="N35" s="32">
        <f t="shared" si="10"/>
        <v>4.5256171635200612E-3</v>
      </c>
      <c r="O35" s="32">
        <f t="shared" si="11"/>
        <v>6.9831442373307837E-3</v>
      </c>
      <c r="P35" s="33">
        <f t="shared" si="12"/>
        <v>5.5363742664583417E-3</v>
      </c>
      <c r="Q35" s="41"/>
      <c r="R35" s="57">
        <f t="shared" si="6"/>
        <v>0.97753330732033317</v>
      </c>
      <c r="S35" s="57">
        <f t="shared" si="7"/>
        <v>1.5083591552634494</v>
      </c>
      <c r="T35" s="57">
        <f t="shared" si="8"/>
        <v>1.1958568415550017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59">
        <v>708.96</v>
      </c>
      <c r="E36" s="66">
        <v>32.064291345710402</v>
      </c>
      <c r="F36" s="60">
        <v>31</v>
      </c>
      <c r="G36" s="61">
        <f t="shared" si="0"/>
        <v>63.064291345710402</v>
      </c>
      <c r="H36" s="60">
        <v>146</v>
      </c>
      <c r="I36" s="60">
        <v>120</v>
      </c>
      <c r="J36" s="61">
        <f t="shared" si="1"/>
        <v>266</v>
      </c>
      <c r="K36" s="60">
        <v>0</v>
      </c>
      <c r="L36" s="60">
        <v>0</v>
      </c>
      <c r="M36" s="61">
        <f t="shared" si="9"/>
        <v>0</v>
      </c>
      <c r="N36" s="34">
        <f t="shared" si="10"/>
        <v>1.0167520086792998E-3</v>
      </c>
      <c r="O36" s="34">
        <f t="shared" si="11"/>
        <v>1.1959876543209877E-3</v>
      </c>
      <c r="P36" s="35">
        <f t="shared" si="12"/>
        <v>1.0976101946830689E-3</v>
      </c>
      <c r="Q36" s="41"/>
      <c r="R36" s="57">
        <f t="shared" si="6"/>
        <v>0.21961843387472879</v>
      </c>
      <c r="S36" s="57">
        <f t="shared" si="7"/>
        <v>0.25833333333333336</v>
      </c>
      <c r="T36" s="57">
        <f t="shared" si="8"/>
        <v>0.23708380205154286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65">
        <v>1398.2911525972684</v>
      </c>
      <c r="F37" s="63">
        <v>1318.8016462068153</v>
      </c>
      <c r="G37" s="64">
        <f t="shared" si="0"/>
        <v>2717.0927988040839</v>
      </c>
      <c r="H37" s="63">
        <v>63</v>
      </c>
      <c r="I37" s="63">
        <v>42</v>
      </c>
      <c r="J37" s="64">
        <f t="shared" si="1"/>
        <v>105</v>
      </c>
      <c r="K37" s="63">
        <v>41</v>
      </c>
      <c r="L37" s="63">
        <v>54</v>
      </c>
      <c r="M37" s="64">
        <f t="shared" si="9"/>
        <v>95</v>
      </c>
      <c r="N37" s="30">
        <f t="shared" si="10"/>
        <v>5.8811034345443658E-2</v>
      </c>
      <c r="O37" s="30">
        <f t="shared" si="11"/>
        <v>5.8707338239263503E-2</v>
      </c>
      <c r="P37" s="31">
        <f t="shared" si="12"/>
        <v>5.8760657413583127E-2</v>
      </c>
      <c r="Q37" s="41"/>
      <c r="R37" s="57">
        <f t="shared" si="6"/>
        <v>13.445107236512197</v>
      </c>
      <c r="S37" s="57">
        <f t="shared" si="7"/>
        <v>13.73751714798766</v>
      </c>
      <c r="T37" s="57">
        <f t="shared" si="8"/>
        <v>13.58546399402042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4">
        <v>1350.0683359566628</v>
      </c>
      <c r="F38" s="55">
        <v>1337.0539048687365</v>
      </c>
      <c r="G38" s="56">
        <f t="shared" si="0"/>
        <v>2687.1222408253993</v>
      </c>
      <c r="H38" s="55">
        <v>63</v>
      </c>
      <c r="I38" s="55">
        <v>42</v>
      </c>
      <c r="J38" s="56">
        <f t="shared" ref="J38:J47" si="13">+H38+I38</f>
        <v>105</v>
      </c>
      <c r="K38" s="55">
        <v>45</v>
      </c>
      <c r="L38" s="55">
        <v>41</v>
      </c>
      <c r="M38" s="56">
        <f t="shared" ref="M38:M47" si="14">+K38+L38</f>
        <v>86</v>
      </c>
      <c r="N38" s="32">
        <f t="shared" si="10"/>
        <v>5.4508572995666298E-2</v>
      </c>
      <c r="O38" s="32">
        <f t="shared" si="11"/>
        <v>6.9493446198998776E-2</v>
      </c>
      <c r="P38" s="33">
        <f t="shared" si="12"/>
        <v>6.1059858226354284E-2</v>
      </c>
      <c r="Q38" s="41"/>
      <c r="R38" s="57">
        <f t="shared" si="6"/>
        <v>12.500632740339471</v>
      </c>
      <c r="S38" s="57">
        <f t="shared" si="7"/>
        <v>16.109083191189598</v>
      </c>
      <c r="T38" s="57">
        <f t="shared" si="8"/>
        <v>14.068702831546593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4">
        <v>1331.3997970244523</v>
      </c>
      <c r="F39" s="55">
        <v>1341.0970274998995</v>
      </c>
      <c r="G39" s="56">
        <f t="shared" si="0"/>
        <v>2672.4968245243517</v>
      </c>
      <c r="H39" s="55">
        <v>63</v>
      </c>
      <c r="I39" s="55">
        <v>42</v>
      </c>
      <c r="J39" s="56">
        <f t="shared" si="13"/>
        <v>105</v>
      </c>
      <c r="K39" s="55">
        <v>60</v>
      </c>
      <c r="L39" s="55">
        <v>40</v>
      </c>
      <c r="M39" s="56">
        <f t="shared" si="14"/>
        <v>100</v>
      </c>
      <c r="N39" s="32">
        <f t="shared" si="10"/>
        <v>4.6735460440341624E-2</v>
      </c>
      <c r="O39" s="32">
        <f t="shared" si="11"/>
        <v>7.0613786199447109E-2</v>
      </c>
      <c r="P39" s="33">
        <f t="shared" si="12"/>
        <v>5.6286790743983822E-2</v>
      </c>
      <c r="Q39" s="41"/>
      <c r="R39" s="57">
        <f t="shared" si="6"/>
        <v>10.824388593694733</v>
      </c>
      <c r="S39" s="57">
        <f t="shared" si="7"/>
        <v>16.354841798779262</v>
      </c>
      <c r="T39" s="57">
        <f t="shared" si="8"/>
        <v>13.036569875728546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4">
        <v>1321.1020859889875</v>
      </c>
      <c r="F40" s="55">
        <v>1266.2940156990244</v>
      </c>
      <c r="G40" s="56">
        <f t="shared" si="0"/>
        <v>2587.3961016880121</v>
      </c>
      <c r="H40" s="55">
        <v>63</v>
      </c>
      <c r="I40" s="55">
        <v>42</v>
      </c>
      <c r="J40" s="56">
        <f t="shared" si="13"/>
        <v>105</v>
      </c>
      <c r="K40" s="55">
        <v>60</v>
      </c>
      <c r="L40" s="55">
        <v>40</v>
      </c>
      <c r="M40" s="56">
        <f t="shared" si="14"/>
        <v>100</v>
      </c>
      <c r="N40" s="32">
        <f t="shared" si="10"/>
        <v>4.637398504594873E-2</v>
      </c>
      <c r="O40" s="32">
        <f t="shared" si="11"/>
        <v>6.6675127195609959E-2</v>
      </c>
      <c r="P40" s="33">
        <f t="shared" si="12"/>
        <v>5.4494441905813228E-2</v>
      </c>
      <c r="Q40" s="41"/>
      <c r="R40" s="57">
        <f t="shared" si="6"/>
        <v>10.740667365764127</v>
      </c>
      <c r="S40" s="57">
        <f t="shared" si="7"/>
        <v>15.442609947549078</v>
      </c>
      <c r="T40" s="57">
        <f t="shared" si="8"/>
        <v>12.621444398478108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4">
        <v>1284.2375678007845</v>
      </c>
      <c r="F41" s="55">
        <v>1232.7299156857753</v>
      </c>
      <c r="G41" s="56">
        <f t="shared" si="0"/>
        <v>2516.96748348656</v>
      </c>
      <c r="H41" s="55">
        <v>63</v>
      </c>
      <c r="I41" s="55">
        <v>42</v>
      </c>
      <c r="J41" s="56">
        <f t="shared" si="13"/>
        <v>105</v>
      </c>
      <c r="K41" s="55">
        <v>60</v>
      </c>
      <c r="L41" s="55">
        <v>40</v>
      </c>
      <c r="M41" s="56">
        <f t="shared" si="14"/>
        <v>100</v>
      </c>
      <c r="N41" s="32">
        <f t="shared" si="10"/>
        <v>4.5079948322128069E-2</v>
      </c>
      <c r="O41" s="32">
        <f t="shared" si="11"/>
        <v>6.490785149988286E-2</v>
      </c>
      <c r="P41" s="33">
        <f t="shared" si="12"/>
        <v>5.3011109593229994E-2</v>
      </c>
      <c r="Q41" s="41"/>
      <c r="R41" s="57">
        <f t="shared" si="6"/>
        <v>10.440955835778736</v>
      </c>
      <c r="S41" s="57">
        <f t="shared" si="7"/>
        <v>15.033291654704577</v>
      </c>
      <c r="T41" s="57">
        <f t="shared" si="8"/>
        <v>12.277890163349074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4">
        <v>945.4849607788899</v>
      </c>
      <c r="F42" s="55">
        <v>763.35790281633331</v>
      </c>
      <c r="G42" s="56">
        <f t="shared" si="0"/>
        <v>1708.8428635952232</v>
      </c>
      <c r="H42" s="55">
        <v>0</v>
      </c>
      <c r="I42" s="55">
        <v>0</v>
      </c>
      <c r="J42" s="56">
        <f t="shared" si="13"/>
        <v>0</v>
      </c>
      <c r="K42" s="55">
        <v>60</v>
      </c>
      <c r="L42" s="55">
        <v>40</v>
      </c>
      <c r="M42" s="56">
        <f t="shared" si="14"/>
        <v>100</v>
      </c>
      <c r="N42" s="32">
        <f t="shared" si="10"/>
        <v>6.3540655966323245E-2</v>
      </c>
      <c r="O42" s="32">
        <f t="shared" si="11"/>
        <v>7.6951401493581983E-2</v>
      </c>
      <c r="P42" s="33">
        <f t="shared" si="12"/>
        <v>6.8904954177226738E-2</v>
      </c>
      <c r="Q42" s="41"/>
      <c r="R42" s="57">
        <f t="shared" si="6"/>
        <v>15.758082679648165</v>
      </c>
      <c r="S42" s="57">
        <f t="shared" si="7"/>
        <v>19.083947570408334</v>
      </c>
      <c r="T42" s="57">
        <f t="shared" si="8"/>
        <v>17.088428635952233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4">
        <v>856.85816587281829</v>
      </c>
      <c r="F43" s="55">
        <v>777.46634756595495</v>
      </c>
      <c r="G43" s="56">
        <f t="shared" si="0"/>
        <v>1634.3245134387732</v>
      </c>
      <c r="H43" s="55">
        <v>0</v>
      </c>
      <c r="I43" s="55">
        <v>0</v>
      </c>
      <c r="J43" s="56">
        <f t="shared" si="13"/>
        <v>0</v>
      </c>
      <c r="K43" s="55">
        <v>60</v>
      </c>
      <c r="L43" s="55">
        <v>40</v>
      </c>
      <c r="M43" s="56">
        <f t="shared" si="14"/>
        <v>100</v>
      </c>
      <c r="N43" s="32">
        <f t="shared" si="10"/>
        <v>5.7584554158119507E-2</v>
      </c>
      <c r="O43" s="32">
        <f t="shared" si="11"/>
        <v>7.8373623746568033E-2</v>
      </c>
      <c r="P43" s="33">
        <f t="shared" si="12"/>
        <v>6.5900181993498924E-2</v>
      </c>
      <c r="Q43" s="41"/>
      <c r="R43" s="57">
        <f t="shared" si="6"/>
        <v>14.280969431213638</v>
      </c>
      <c r="S43" s="57">
        <f t="shared" si="7"/>
        <v>19.436658689148874</v>
      </c>
      <c r="T43" s="57">
        <f t="shared" si="8"/>
        <v>16.343245134387733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4">
        <v>851.70662238723094</v>
      </c>
      <c r="F44" s="55">
        <v>766.18691769351744</v>
      </c>
      <c r="G44" s="56">
        <f t="shared" si="0"/>
        <v>1617.8935400807484</v>
      </c>
      <c r="H44" s="55">
        <v>0</v>
      </c>
      <c r="I44" s="55">
        <v>0</v>
      </c>
      <c r="J44" s="56">
        <f t="shared" si="13"/>
        <v>0</v>
      </c>
      <c r="K44" s="55">
        <v>60</v>
      </c>
      <c r="L44" s="55">
        <v>40</v>
      </c>
      <c r="M44" s="56">
        <f t="shared" si="14"/>
        <v>100</v>
      </c>
      <c r="N44" s="32">
        <f t="shared" si="10"/>
        <v>5.7238348278711756E-2</v>
      </c>
      <c r="O44" s="32">
        <f t="shared" si="11"/>
        <v>7.7236584444911036E-2</v>
      </c>
      <c r="P44" s="33">
        <f t="shared" si="12"/>
        <v>6.5237642745191463E-2</v>
      </c>
      <c r="Q44" s="41"/>
      <c r="R44" s="57">
        <f t="shared" si="6"/>
        <v>14.195110373120515</v>
      </c>
      <c r="S44" s="57">
        <f t="shared" si="7"/>
        <v>19.154672942337935</v>
      </c>
      <c r="T44" s="57">
        <f t="shared" si="8"/>
        <v>16.178935400807482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4">
        <v>796.19974904889489</v>
      </c>
      <c r="F45" s="55">
        <v>761.18955155435401</v>
      </c>
      <c r="G45" s="56">
        <f t="shared" si="0"/>
        <v>1557.389300603249</v>
      </c>
      <c r="H45" s="55">
        <v>0</v>
      </c>
      <c r="I45" s="55">
        <v>0</v>
      </c>
      <c r="J45" s="56">
        <f t="shared" si="13"/>
        <v>0</v>
      </c>
      <c r="K45" s="55">
        <v>60</v>
      </c>
      <c r="L45" s="55">
        <v>40</v>
      </c>
      <c r="M45" s="56">
        <f t="shared" si="14"/>
        <v>100</v>
      </c>
      <c r="N45" s="32">
        <f t="shared" si="10"/>
        <v>5.3508047651135413E-2</v>
      </c>
      <c r="O45" s="32">
        <f t="shared" si="11"/>
        <v>7.6732817697011499E-2</v>
      </c>
      <c r="P45" s="33">
        <f t="shared" si="12"/>
        <v>6.2797955669485844E-2</v>
      </c>
      <c r="Q45" s="41"/>
      <c r="R45" s="57">
        <f t="shared" si="6"/>
        <v>13.269995817481581</v>
      </c>
      <c r="S45" s="57">
        <f t="shared" si="7"/>
        <v>19.02973878885885</v>
      </c>
      <c r="T45" s="57">
        <f t="shared" si="8"/>
        <v>15.57389300603249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4">
        <v>791.62590038593248</v>
      </c>
      <c r="F46" s="55">
        <v>758.19075604490331</v>
      </c>
      <c r="G46" s="56">
        <f t="shared" si="0"/>
        <v>1549.8166564308358</v>
      </c>
      <c r="H46" s="55">
        <v>0</v>
      </c>
      <c r="I46" s="55">
        <v>0</v>
      </c>
      <c r="J46" s="56">
        <f t="shared" si="13"/>
        <v>0</v>
      </c>
      <c r="K46" s="55">
        <v>60</v>
      </c>
      <c r="L46" s="55">
        <v>40</v>
      </c>
      <c r="M46" s="56">
        <f t="shared" si="14"/>
        <v>100</v>
      </c>
      <c r="N46" s="32">
        <f t="shared" si="10"/>
        <v>5.3200665348516966E-2</v>
      </c>
      <c r="O46" s="32">
        <f t="shared" si="11"/>
        <v>7.6430519762591062E-2</v>
      </c>
      <c r="P46" s="33">
        <f t="shared" si="12"/>
        <v>6.2492607114146607E-2</v>
      </c>
      <c r="Q46" s="41"/>
      <c r="R46" s="57">
        <f t="shared" si="6"/>
        <v>13.193765006432209</v>
      </c>
      <c r="S46" s="57">
        <f t="shared" si="7"/>
        <v>18.954768901122584</v>
      </c>
      <c r="T46" s="57">
        <f t="shared" si="8"/>
        <v>15.498166564308358</v>
      </c>
    </row>
    <row r="47" spans="2:20" x14ac:dyDescent="0.25">
      <c r="B47" s="52" t="str">
        <f>'Média Mensal'!B47</f>
        <v>Modivas Centro</v>
      </c>
      <c r="C47" s="52" t="s">
        <v>105</v>
      </c>
      <c r="D47" s="53">
        <v>852.51</v>
      </c>
      <c r="E47" s="54">
        <v>781.38277021806186</v>
      </c>
      <c r="F47" s="55">
        <v>756.48930932603537</v>
      </c>
      <c r="G47" s="56">
        <f t="shared" si="0"/>
        <v>1537.8720795440972</v>
      </c>
      <c r="H47" s="55">
        <v>0</v>
      </c>
      <c r="I47" s="55">
        <v>0</v>
      </c>
      <c r="J47" s="56">
        <f t="shared" si="13"/>
        <v>0</v>
      </c>
      <c r="K47" s="55">
        <v>60</v>
      </c>
      <c r="L47" s="55">
        <v>40</v>
      </c>
      <c r="M47" s="56">
        <f t="shared" si="14"/>
        <v>100</v>
      </c>
      <c r="N47" s="32">
        <f t="shared" si="10"/>
        <v>5.251228294476222E-2</v>
      </c>
      <c r="O47" s="32">
        <f t="shared" si="11"/>
        <v>7.6259002956253569E-2</v>
      </c>
      <c r="P47" s="33">
        <f t="shared" si="12"/>
        <v>6.2010970949358757E-2</v>
      </c>
      <c r="Q47" s="41"/>
      <c r="R47" s="57">
        <f t="shared" ref="R47:T48" si="15">+E47/(H47+K47)</f>
        <v>13.023046170301031</v>
      </c>
      <c r="S47" s="57">
        <f t="shared" si="15"/>
        <v>18.912232733150883</v>
      </c>
      <c r="T47" s="57">
        <f t="shared" si="15"/>
        <v>15.378720795440973</v>
      </c>
    </row>
    <row r="48" spans="2:20" x14ac:dyDescent="0.25">
      <c r="B48" s="52" t="s">
        <v>105</v>
      </c>
      <c r="C48" s="52" t="str">
        <f>'Média Mensal'!C48</f>
        <v>Mindelo</v>
      </c>
      <c r="D48" s="53">
        <v>1834.12</v>
      </c>
      <c r="E48" s="54">
        <v>750.61411758380655</v>
      </c>
      <c r="F48" s="55">
        <v>731.96358655549989</v>
      </c>
      <c r="G48" s="56">
        <f t="shared" si="0"/>
        <v>1482.5777041393064</v>
      </c>
      <c r="H48" s="55">
        <v>0</v>
      </c>
      <c r="I48" s="55">
        <v>0</v>
      </c>
      <c r="J48" s="56">
        <f t="shared" ref="J48:J58" si="16">+H48+I48</f>
        <v>0</v>
      </c>
      <c r="K48" s="55">
        <v>60</v>
      </c>
      <c r="L48" s="55">
        <v>40</v>
      </c>
      <c r="M48" s="56">
        <f t="shared" ref="M48:M58" si="17">+K48+L48</f>
        <v>100</v>
      </c>
      <c r="N48" s="32">
        <f>+E48/(H48*216+K48*248)</f>
        <v>5.0444497149449367E-2</v>
      </c>
      <c r="O48" s="32">
        <f t="shared" ref="O48" si="18">+F48/(I48*216+L48*248)</f>
        <v>7.37866518705141E-2</v>
      </c>
      <c r="P48" s="33">
        <f t="shared" ref="P48" si="19">+G48/(J48*216+M48*248)</f>
        <v>5.9781359037875258E-2</v>
      </c>
      <c r="Q48" s="41"/>
      <c r="R48" s="57">
        <f t="shared" si="15"/>
        <v>12.510235293063442</v>
      </c>
      <c r="S48" s="57">
        <f t="shared" si="15"/>
        <v>18.299089663887496</v>
      </c>
      <c r="T48" s="57">
        <f t="shared" si="15"/>
        <v>14.825777041393064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4">
        <v>721.20035199971881</v>
      </c>
      <c r="F49" s="55">
        <v>680.13666941987481</v>
      </c>
      <c r="G49" s="56">
        <f t="shared" si="0"/>
        <v>1401.3370214195936</v>
      </c>
      <c r="H49" s="55">
        <v>0</v>
      </c>
      <c r="I49" s="55">
        <v>0</v>
      </c>
      <c r="J49" s="56">
        <f t="shared" si="16"/>
        <v>0</v>
      </c>
      <c r="K49" s="55">
        <v>60</v>
      </c>
      <c r="L49" s="55">
        <v>40</v>
      </c>
      <c r="M49" s="56">
        <f t="shared" si="17"/>
        <v>100</v>
      </c>
      <c r="N49" s="32">
        <f t="shared" si="10"/>
        <v>4.8467765591378949E-2</v>
      </c>
      <c r="O49" s="32">
        <f t="shared" si="11"/>
        <v>6.8562164256035771E-2</v>
      </c>
      <c r="P49" s="33">
        <f t="shared" si="12"/>
        <v>5.6505525057241678E-2</v>
      </c>
      <c r="Q49" s="41"/>
      <c r="R49" s="57">
        <f t="shared" si="6"/>
        <v>12.020005866661981</v>
      </c>
      <c r="S49" s="57">
        <f t="shared" si="7"/>
        <v>17.00341673549687</v>
      </c>
      <c r="T49" s="57">
        <f t="shared" si="8"/>
        <v>14.013370214195936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4">
        <v>713.96167557647084</v>
      </c>
      <c r="F50" s="55">
        <v>659.13709205875909</v>
      </c>
      <c r="G50" s="56">
        <f t="shared" si="0"/>
        <v>1373.0987676352299</v>
      </c>
      <c r="H50" s="55">
        <v>0</v>
      </c>
      <c r="I50" s="55">
        <v>0</v>
      </c>
      <c r="J50" s="56">
        <f t="shared" si="16"/>
        <v>0</v>
      </c>
      <c r="K50" s="55">
        <v>61</v>
      </c>
      <c r="L50" s="55">
        <v>49</v>
      </c>
      <c r="M50" s="56">
        <f t="shared" si="17"/>
        <v>110</v>
      </c>
      <c r="N50" s="32">
        <f t="shared" si="10"/>
        <v>4.719471678850283E-2</v>
      </c>
      <c r="O50" s="32">
        <f t="shared" si="11"/>
        <v>5.4241037858686558E-2</v>
      </c>
      <c r="P50" s="33">
        <f t="shared" si="12"/>
        <v>5.0333532537948311E-2</v>
      </c>
      <c r="Q50" s="41"/>
      <c r="R50" s="57">
        <f t="shared" si="6"/>
        <v>11.704289763548703</v>
      </c>
      <c r="S50" s="57">
        <f t="shared" si="7"/>
        <v>13.451777388954268</v>
      </c>
      <c r="T50" s="57">
        <f t="shared" si="8"/>
        <v>12.482716069411181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4">
        <v>637.61514036391509</v>
      </c>
      <c r="F51" s="55">
        <v>623.46914685110755</v>
      </c>
      <c r="G51" s="56">
        <f t="shared" si="0"/>
        <v>1261.0842872150226</v>
      </c>
      <c r="H51" s="55">
        <v>0</v>
      </c>
      <c r="I51" s="55">
        <v>0</v>
      </c>
      <c r="J51" s="56">
        <f t="shared" si="16"/>
        <v>0</v>
      </c>
      <c r="K51" s="55">
        <v>61</v>
      </c>
      <c r="L51" s="55">
        <v>60</v>
      </c>
      <c r="M51" s="56">
        <f t="shared" si="17"/>
        <v>121</v>
      </c>
      <c r="N51" s="32">
        <f t="shared" si="10"/>
        <v>4.2148012980163609E-2</v>
      </c>
      <c r="O51" s="32">
        <f t="shared" si="11"/>
        <v>4.1899808256122821E-2</v>
      </c>
      <c r="P51" s="33">
        <f t="shared" si="12"/>
        <v>4.2024936257498757E-2</v>
      </c>
      <c r="Q51" s="41"/>
      <c r="R51" s="57">
        <f t="shared" si="6"/>
        <v>10.452707219080576</v>
      </c>
      <c r="S51" s="57">
        <f t="shared" si="7"/>
        <v>10.39115244751846</v>
      </c>
      <c r="T51" s="57">
        <f t="shared" si="8"/>
        <v>10.42218419185969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4">
        <v>634.38338544826161</v>
      </c>
      <c r="F52" s="55">
        <v>597.46945975925883</v>
      </c>
      <c r="G52" s="56">
        <f t="shared" si="0"/>
        <v>1231.8528452075204</v>
      </c>
      <c r="H52" s="55">
        <v>0</v>
      </c>
      <c r="I52" s="55">
        <v>0</v>
      </c>
      <c r="J52" s="56">
        <f t="shared" si="16"/>
        <v>0</v>
      </c>
      <c r="K52" s="55">
        <v>61</v>
      </c>
      <c r="L52" s="55">
        <v>60</v>
      </c>
      <c r="M52" s="56">
        <f t="shared" si="17"/>
        <v>121</v>
      </c>
      <c r="N52" s="32">
        <f t="shared" si="10"/>
        <v>4.193438560604585E-2</v>
      </c>
      <c r="O52" s="32">
        <f t="shared" si="11"/>
        <v>4.0152517456939436E-2</v>
      </c>
      <c r="P52" s="33">
        <f t="shared" si="12"/>
        <v>4.1050814623017878E-2</v>
      </c>
      <c r="Q52" s="41"/>
      <c r="R52" s="57">
        <f t="shared" si="6"/>
        <v>10.39972763029937</v>
      </c>
      <c r="S52" s="57">
        <f t="shared" si="7"/>
        <v>9.9578243293209798</v>
      </c>
      <c r="T52" s="57">
        <f t="shared" si="8"/>
        <v>10.180602026508433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4">
        <v>604.96209981135951</v>
      </c>
      <c r="F53" s="55">
        <v>580.46980175818271</v>
      </c>
      <c r="G53" s="56">
        <f t="shared" si="0"/>
        <v>1185.4319015695423</v>
      </c>
      <c r="H53" s="55">
        <v>0</v>
      </c>
      <c r="I53" s="55">
        <v>0</v>
      </c>
      <c r="J53" s="56">
        <f t="shared" si="16"/>
        <v>0</v>
      </c>
      <c r="K53" s="55">
        <v>63</v>
      </c>
      <c r="L53" s="55">
        <v>43</v>
      </c>
      <c r="M53" s="56">
        <f t="shared" si="17"/>
        <v>106</v>
      </c>
      <c r="N53" s="32">
        <f t="shared" si="10"/>
        <v>3.8720052471285168E-2</v>
      </c>
      <c r="O53" s="32">
        <f t="shared" si="11"/>
        <v>5.4432652077849093E-2</v>
      </c>
      <c r="P53" s="33">
        <f t="shared" si="12"/>
        <v>4.5094031556966764E-2</v>
      </c>
      <c r="Q53" s="41"/>
      <c r="R53" s="57">
        <f t="shared" si="6"/>
        <v>9.6025730128787217</v>
      </c>
      <c r="S53" s="57">
        <f t="shared" si="7"/>
        <v>13.499297715306575</v>
      </c>
      <c r="T53" s="57">
        <f t="shared" si="8"/>
        <v>11.183319826127757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4">
        <v>598.06009009729451</v>
      </c>
      <c r="F54" s="55">
        <v>498.59818295739331</v>
      </c>
      <c r="G54" s="56">
        <f t="shared" si="0"/>
        <v>1096.6582730546879</v>
      </c>
      <c r="H54" s="55">
        <v>0</v>
      </c>
      <c r="I54" s="55">
        <v>0</v>
      </c>
      <c r="J54" s="56">
        <f t="shared" si="16"/>
        <v>0</v>
      </c>
      <c r="K54" s="55">
        <v>78</v>
      </c>
      <c r="L54" s="55">
        <v>41</v>
      </c>
      <c r="M54" s="56">
        <f t="shared" si="17"/>
        <v>119</v>
      </c>
      <c r="N54" s="32">
        <f t="shared" si="10"/>
        <v>3.0917084889231519E-2</v>
      </c>
      <c r="O54" s="32">
        <f t="shared" si="11"/>
        <v>4.9036013272757015E-2</v>
      </c>
      <c r="P54" s="33">
        <f t="shared" si="12"/>
        <v>3.715974088691678E-2</v>
      </c>
      <c r="Q54" s="41"/>
      <c r="R54" s="57">
        <f t="shared" si="6"/>
        <v>7.6674370525294169</v>
      </c>
      <c r="S54" s="57">
        <f t="shared" si="7"/>
        <v>12.16093129164374</v>
      </c>
      <c r="T54" s="57">
        <f t="shared" si="8"/>
        <v>9.2156157399553607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4">
        <v>415.32916318451572</v>
      </c>
      <c r="F55" s="55">
        <v>348.86901629072679</v>
      </c>
      <c r="G55" s="56">
        <f t="shared" si="0"/>
        <v>764.19817947524257</v>
      </c>
      <c r="H55" s="55">
        <v>0</v>
      </c>
      <c r="I55" s="55">
        <v>0</v>
      </c>
      <c r="J55" s="56">
        <f t="shared" si="16"/>
        <v>0</v>
      </c>
      <c r="K55" s="55">
        <v>81</v>
      </c>
      <c r="L55" s="55">
        <v>41</v>
      </c>
      <c r="M55" s="56">
        <f t="shared" si="17"/>
        <v>122</v>
      </c>
      <c r="N55" s="32">
        <f t="shared" si="10"/>
        <v>2.0675486020734553E-2</v>
      </c>
      <c r="O55" s="32">
        <f t="shared" si="11"/>
        <v>3.4310485473124194E-2</v>
      </c>
      <c r="P55" s="33">
        <f t="shared" si="12"/>
        <v>2.525773993506222E-2</v>
      </c>
      <c r="Q55" s="41"/>
      <c r="R55" s="57">
        <f t="shared" si="6"/>
        <v>5.1275205331421692</v>
      </c>
      <c r="S55" s="57">
        <f t="shared" si="7"/>
        <v>8.5090003973348001</v>
      </c>
      <c r="T55" s="57">
        <f t="shared" si="8"/>
        <v>6.2639195038954307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4">
        <v>402.56392534276858</v>
      </c>
      <c r="F56" s="55">
        <v>323.86901629072679</v>
      </c>
      <c r="G56" s="56">
        <f t="shared" si="0"/>
        <v>726.43294163349537</v>
      </c>
      <c r="H56" s="55">
        <v>0</v>
      </c>
      <c r="I56" s="55">
        <v>0</v>
      </c>
      <c r="J56" s="56">
        <f t="shared" si="16"/>
        <v>0</v>
      </c>
      <c r="K56" s="55">
        <v>81</v>
      </c>
      <c r="L56" s="55">
        <v>41</v>
      </c>
      <c r="M56" s="56">
        <f t="shared" si="17"/>
        <v>122</v>
      </c>
      <c r="N56" s="32">
        <f t="shared" si="10"/>
        <v>2.0040020178353674E-2</v>
      </c>
      <c r="O56" s="32">
        <f t="shared" si="11"/>
        <v>3.1851791531346062E-2</v>
      </c>
      <c r="P56" s="33">
        <f t="shared" si="12"/>
        <v>2.4009549895342919E-2</v>
      </c>
      <c r="Q56" s="41"/>
      <c r="R56" s="57">
        <f t="shared" si="6"/>
        <v>4.9699250042317109</v>
      </c>
      <c r="S56" s="57">
        <f t="shared" si="7"/>
        <v>7.8992442997738239</v>
      </c>
      <c r="T56" s="57">
        <f t="shared" si="8"/>
        <v>5.9543683740450444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4">
        <v>298.69348646092527</v>
      </c>
      <c r="F57" s="55">
        <v>239.93984962406012</v>
      </c>
      <c r="G57" s="56">
        <f t="shared" si="0"/>
        <v>538.63333608498533</v>
      </c>
      <c r="H57" s="55">
        <v>0</v>
      </c>
      <c r="I57" s="55">
        <v>0</v>
      </c>
      <c r="J57" s="56">
        <f t="shared" si="16"/>
        <v>0</v>
      </c>
      <c r="K57" s="55">
        <v>81</v>
      </c>
      <c r="L57" s="55">
        <v>41</v>
      </c>
      <c r="M57" s="56">
        <f t="shared" si="17"/>
        <v>122</v>
      </c>
      <c r="N57" s="32">
        <f t="shared" si="10"/>
        <v>1.4869249624697593E-2</v>
      </c>
      <c r="O57" s="32">
        <f t="shared" si="11"/>
        <v>2.3597546186473261E-2</v>
      </c>
      <c r="P57" s="33">
        <f t="shared" si="12"/>
        <v>1.7802529616769744E-2</v>
      </c>
      <c r="Q57" s="41"/>
      <c r="R57" s="57">
        <f t="shared" si="6"/>
        <v>3.6875739069250035</v>
      </c>
      <c r="S57" s="57">
        <f t="shared" si="7"/>
        <v>5.8521914542453688</v>
      </c>
      <c r="T57" s="57">
        <f t="shared" si="8"/>
        <v>4.4150273449588964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6">
        <v>288.97972478750285</v>
      </c>
      <c r="F58" s="60">
        <v>202</v>
      </c>
      <c r="G58" s="61">
        <f t="shared" si="0"/>
        <v>490.97972478750285</v>
      </c>
      <c r="H58" s="55">
        <v>0</v>
      </c>
      <c r="I58" s="55">
        <v>0</v>
      </c>
      <c r="J58" s="56">
        <f t="shared" si="16"/>
        <v>0</v>
      </c>
      <c r="K58" s="55">
        <v>81</v>
      </c>
      <c r="L58" s="55">
        <v>40</v>
      </c>
      <c r="M58" s="56">
        <f t="shared" si="17"/>
        <v>121</v>
      </c>
      <c r="N58" s="34">
        <f t="shared" si="10"/>
        <v>1.4385689206864937E-2</v>
      </c>
      <c r="O58" s="34">
        <f t="shared" si="11"/>
        <v>2.0362903225806452E-2</v>
      </c>
      <c r="P58" s="35">
        <f t="shared" si="12"/>
        <v>1.6361627725523287E-2</v>
      </c>
      <c r="Q58" s="41"/>
      <c r="R58" s="57">
        <f t="shared" si="6"/>
        <v>3.5676509233025042</v>
      </c>
      <c r="S58" s="57">
        <f t="shared" si="7"/>
        <v>5.05</v>
      </c>
      <c r="T58" s="57">
        <f t="shared" si="8"/>
        <v>4.0576836759297752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65">
        <v>989.00790914821778</v>
      </c>
      <c r="F59" s="63">
        <v>575.39351017105082</v>
      </c>
      <c r="G59" s="64">
        <f t="shared" si="0"/>
        <v>1564.4014193192686</v>
      </c>
      <c r="H59" s="65">
        <v>0</v>
      </c>
      <c r="I59" s="63">
        <v>0</v>
      </c>
      <c r="J59" s="64">
        <f t="shared" ref="J59" si="20">+H59+I59</f>
        <v>0</v>
      </c>
      <c r="K59" s="65">
        <v>42</v>
      </c>
      <c r="L59" s="63">
        <v>42</v>
      </c>
      <c r="M59" s="64">
        <f t="shared" ref="M59" si="21">+K59+L59</f>
        <v>84</v>
      </c>
      <c r="N59" s="30">
        <f t="shared" si="10"/>
        <v>9.4950836131741337E-2</v>
      </c>
      <c r="O59" s="30">
        <f t="shared" si="11"/>
        <v>5.5241312420415786E-2</v>
      </c>
      <c r="P59" s="31">
        <f t="shared" si="12"/>
        <v>7.5096074276078562E-2</v>
      </c>
      <c r="Q59" s="41"/>
      <c r="R59" s="57">
        <f t="shared" si="6"/>
        <v>23.54780736067185</v>
      </c>
      <c r="S59" s="57">
        <f t="shared" si="7"/>
        <v>13.699845480263114</v>
      </c>
      <c r="T59" s="57">
        <f t="shared" si="8"/>
        <v>18.623826420467484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935.30526731954774</v>
      </c>
      <c r="F60" s="55">
        <v>573.40030963059144</v>
      </c>
      <c r="G60" s="56">
        <f t="shared" si="0"/>
        <v>1508.7055769501392</v>
      </c>
      <c r="H60" s="54">
        <v>0</v>
      </c>
      <c r="I60" s="55">
        <v>0</v>
      </c>
      <c r="J60" s="56">
        <f t="shared" ref="J60:J69" si="22">+H60+I60</f>
        <v>0</v>
      </c>
      <c r="K60" s="54">
        <v>42</v>
      </c>
      <c r="L60" s="55">
        <v>42</v>
      </c>
      <c r="M60" s="56">
        <f t="shared" ref="M60:M69" si="23">+K60+L60</f>
        <v>84</v>
      </c>
      <c r="N60" s="32">
        <f t="shared" si="10"/>
        <v>8.9795052546039533E-2</v>
      </c>
      <c r="O60" s="32">
        <f t="shared" si="11"/>
        <v>5.5049952921523752E-2</v>
      </c>
      <c r="P60" s="33">
        <f t="shared" si="12"/>
        <v>7.2422502733781646E-2</v>
      </c>
      <c r="Q60" s="41"/>
      <c r="R60" s="57">
        <f t="shared" si="6"/>
        <v>22.269173031417804</v>
      </c>
      <c r="S60" s="57">
        <f t="shared" si="7"/>
        <v>13.652388324537892</v>
      </c>
      <c r="T60" s="57">
        <f t="shared" si="8"/>
        <v>17.960780677977848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863.03636092056092</v>
      </c>
      <c r="F61" s="55">
        <v>590.48274141507159</v>
      </c>
      <c r="G61" s="56">
        <f t="shared" si="0"/>
        <v>1453.5191023356324</v>
      </c>
      <c r="H61" s="54">
        <v>0</v>
      </c>
      <c r="I61" s="55">
        <v>0</v>
      </c>
      <c r="J61" s="56">
        <f t="shared" si="22"/>
        <v>0</v>
      </c>
      <c r="K61" s="54">
        <v>44</v>
      </c>
      <c r="L61" s="55">
        <v>42</v>
      </c>
      <c r="M61" s="56">
        <f t="shared" si="23"/>
        <v>86</v>
      </c>
      <c r="N61" s="32">
        <f t="shared" si="10"/>
        <v>7.9090575597558735E-2</v>
      </c>
      <c r="O61" s="32">
        <f t="shared" si="11"/>
        <v>5.6689971334012247E-2</v>
      </c>
      <c r="P61" s="33">
        <f t="shared" si="12"/>
        <v>6.8150745608384869E-2</v>
      </c>
      <c r="Q61" s="41"/>
      <c r="R61" s="57">
        <f t="shared" si="6"/>
        <v>19.614462748194565</v>
      </c>
      <c r="S61" s="57">
        <f t="shared" si="7"/>
        <v>14.059112890835038</v>
      </c>
      <c r="T61" s="57">
        <f t="shared" si="8"/>
        <v>16.901384910879447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869.79610809678388</v>
      </c>
      <c r="F62" s="55">
        <v>579.07061195877861</v>
      </c>
      <c r="G62" s="56">
        <f t="shared" si="0"/>
        <v>1448.8667200555624</v>
      </c>
      <c r="H62" s="54">
        <v>0</v>
      </c>
      <c r="I62" s="55">
        <v>0</v>
      </c>
      <c r="J62" s="56">
        <f t="shared" si="22"/>
        <v>0</v>
      </c>
      <c r="K62" s="54">
        <v>44</v>
      </c>
      <c r="L62" s="55">
        <v>42</v>
      </c>
      <c r="M62" s="56">
        <f t="shared" si="23"/>
        <v>86</v>
      </c>
      <c r="N62" s="32">
        <f t="shared" si="10"/>
        <v>7.9710053894499991E-2</v>
      </c>
      <c r="O62" s="32">
        <f t="shared" si="11"/>
        <v>5.5594336785597026E-2</v>
      </c>
      <c r="P62" s="33">
        <f t="shared" si="12"/>
        <v>6.7932610655268302E-2</v>
      </c>
      <c r="Q62" s="41"/>
      <c r="R62" s="57">
        <f t="shared" si="6"/>
        <v>19.768093365835998</v>
      </c>
      <c r="S62" s="57">
        <f t="shared" si="7"/>
        <v>13.787395522828062</v>
      </c>
      <c r="T62" s="57">
        <f t="shared" si="8"/>
        <v>16.847287442506538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824.4851956838163</v>
      </c>
      <c r="F63" s="55">
        <v>575.13037367978222</v>
      </c>
      <c r="G63" s="56">
        <f t="shared" si="0"/>
        <v>1399.6155693635985</v>
      </c>
      <c r="H63" s="54">
        <v>0</v>
      </c>
      <c r="I63" s="55">
        <v>0</v>
      </c>
      <c r="J63" s="56">
        <f t="shared" si="22"/>
        <v>0</v>
      </c>
      <c r="K63" s="54">
        <v>44</v>
      </c>
      <c r="L63" s="55">
        <v>42</v>
      </c>
      <c r="M63" s="56">
        <f t="shared" si="23"/>
        <v>86</v>
      </c>
      <c r="N63" s="32">
        <f t="shared" si="10"/>
        <v>7.5557660894777889E-2</v>
      </c>
      <c r="O63" s="32">
        <f t="shared" si="11"/>
        <v>5.5216049700439924E-2</v>
      </c>
      <c r="P63" s="33">
        <f t="shared" si="12"/>
        <v>6.5623385660333766E-2</v>
      </c>
      <c r="Q63" s="41"/>
      <c r="R63" s="57">
        <f t="shared" si="6"/>
        <v>18.738299901904917</v>
      </c>
      <c r="S63" s="57">
        <f t="shared" si="7"/>
        <v>13.693580325709101</v>
      </c>
      <c r="T63" s="57">
        <f t="shared" si="8"/>
        <v>16.274599643762773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726.56545359681627</v>
      </c>
      <c r="F64" s="55">
        <v>585.90380841254466</v>
      </c>
      <c r="G64" s="56">
        <f t="shared" si="0"/>
        <v>1312.469262009361</v>
      </c>
      <c r="H64" s="54">
        <v>0</v>
      </c>
      <c r="I64" s="55">
        <v>0</v>
      </c>
      <c r="J64" s="56">
        <f t="shared" si="22"/>
        <v>0</v>
      </c>
      <c r="K64" s="54">
        <v>44</v>
      </c>
      <c r="L64" s="55">
        <v>42</v>
      </c>
      <c r="M64" s="56">
        <f t="shared" si="23"/>
        <v>86</v>
      </c>
      <c r="N64" s="3">
        <f t="shared" si="10"/>
        <v>6.6584077492376853E-2</v>
      </c>
      <c r="O64" s="3">
        <f t="shared" si="11"/>
        <v>5.6250365631004669E-2</v>
      </c>
      <c r="P64" s="4">
        <f t="shared" si="12"/>
        <v>6.1537381001939284E-2</v>
      </c>
      <c r="Q64" s="41"/>
      <c r="R64" s="57">
        <f t="shared" si="6"/>
        <v>16.512851218109461</v>
      </c>
      <c r="S64" s="57">
        <f t="shared" si="7"/>
        <v>13.950090676489159</v>
      </c>
      <c r="T64" s="57">
        <f t="shared" si="8"/>
        <v>15.261270488480942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670.71051221951984</v>
      </c>
      <c r="F65" s="55">
        <v>559.97900790614017</v>
      </c>
      <c r="G65" s="56">
        <f t="shared" si="0"/>
        <v>1230.68952012566</v>
      </c>
      <c r="H65" s="54">
        <v>0</v>
      </c>
      <c r="I65" s="55">
        <v>0</v>
      </c>
      <c r="J65" s="56">
        <f t="shared" si="22"/>
        <v>0</v>
      </c>
      <c r="K65" s="54">
        <v>59</v>
      </c>
      <c r="L65" s="55">
        <v>42</v>
      </c>
      <c r="M65" s="56">
        <f t="shared" si="23"/>
        <v>101</v>
      </c>
      <c r="N65" s="3">
        <f t="shared" si="10"/>
        <v>4.5838607997506824E-2</v>
      </c>
      <c r="O65" s="3">
        <f t="shared" si="11"/>
        <v>5.3761425490220831E-2</v>
      </c>
      <c r="P65" s="4">
        <f t="shared" si="12"/>
        <v>4.9133244974675028E-2</v>
      </c>
      <c r="Q65" s="41"/>
      <c r="R65" s="57">
        <f t="shared" si="6"/>
        <v>11.367974783381692</v>
      </c>
      <c r="S65" s="57">
        <f t="shared" si="7"/>
        <v>13.332833521574766</v>
      </c>
      <c r="T65" s="57">
        <f t="shared" si="8"/>
        <v>12.185044753719406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267.1352848325152</v>
      </c>
      <c r="F66" s="55">
        <v>419.10258447325475</v>
      </c>
      <c r="G66" s="56">
        <f t="shared" si="0"/>
        <v>686.23786930576989</v>
      </c>
      <c r="H66" s="54">
        <v>0</v>
      </c>
      <c r="I66" s="55">
        <v>0</v>
      </c>
      <c r="J66" s="56">
        <f t="shared" si="22"/>
        <v>0</v>
      </c>
      <c r="K66" s="54">
        <v>63</v>
      </c>
      <c r="L66" s="55">
        <v>42</v>
      </c>
      <c r="M66" s="56">
        <f t="shared" si="23"/>
        <v>105</v>
      </c>
      <c r="N66" s="3">
        <f t="shared" si="10"/>
        <v>1.709775248544004E-2</v>
      </c>
      <c r="O66" s="3">
        <f t="shared" si="11"/>
        <v>4.0236423240519847E-2</v>
      </c>
      <c r="P66" s="4">
        <f t="shared" si="12"/>
        <v>2.6353220787471963E-2</v>
      </c>
      <c r="Q66" s="41"/>
      <c r="R66" s="57">
        <f t="shared" si="6"/>
        <v>4.2402426163891302</v>
      </c>
      <c r="S66" s="57">
        <f t="shared" si="7"/>
        <v>9.9786329636489235</v>
      </c>
      <c r="T66" s="57">
        <f t="shared" si="8"/>
        <v>6.535598755293047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250.41235571689867</v>
      </c>
      <c r="F67" s="55">
        <v>381.12182406912359</v>
      </c>
      <c r="G67" s="56">
        <f t="shared" si="0"/>
        <v>631.53417978602226</v>
      </c>
      <c r="H67" s="54">
        <v>0</v>
      </c>
      <c r="I67" s="55">
        <v>0</v>
      </c>
      <c r="J67" s="56">
        <f t="shared" si="22"/>
        <v>0</v>
      </c>
      <c r="K67" s="54">
        <v>63</v>
      </c>
      <c r="L67" s="55">
        <v>42</v>
      </c>
      <c r="M67" s="56">
        <f t="shared" si="23"/>
        <v>105</v>
      </c>
      <c r="N67" s="3">
        <f t="shared" si="10"/>
        <v>1.602741652053883E-2</v>
      </c>
      <c r="O67" s="3">
        <f t="shared" si="11"/>
        <v>3.6590036872995738E-2</v>
      </c>
      <c r="P67" s="4">
        <f t="shared" si="12"/>
        <v>2.4252464661521592E-2</v>
      </c>
      <c r="Q67" s="41"/>
      <c r="R67" s="57">
        <f t="shared" si="6"/>
        <v>3.9747992970936297</v>
      </c>
      <c r="S67" s="57">
        <f t="shared" si="7"/>
        <v>9.0743291445029435</v>
      </c>
      <c r="T67" s="57">
        <f t="shared" si="8"/>
        <v>6.0146112360573545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245.79099493454277</v>
      </c>
      <c r="F68" s="55">
        <v>351.12249370440418</v>
      </c>
      <c r="G68" s="56">
        <f t="shared" si="0"/>
        <v>596.913488638947</v>
      </c>
      <c r="H68" s="54">
        <v>0</v>
      </c>
      <c r="I68" s="55">
        <v>0</v>
      </c>
      <c r="J68" s="56">
        <f t="shared" si="22"/>
        <v>0</v>
      </c>
      <c r="K68" s="54">
        <v>63</v>
      </c>
      <c r="L68" s="55">
        <v>42</v>
      </c>
      <c r="M68" s="56">
        <f t="shared" si="23"/>
        <v>105</v>
      </c>
      <c r="N68" s="3">
        <f t="shared" si="10"/>
        <v>1.5731630500162748E-2</v>
      </c>
      <c r="O68" s="3">
        <f t="shared" si="11"/>
        <v>3.3709916830299939E-2</v>
      </c>
      <c r="P68" s="4">
        <f t="shared" si="12"/>
        <v>2.2922945032217628E-2</v>
      </c>
      <c r="Q68" s="41"/>
      <c r="R68" s="57">
        <f t="shared" si="6"/>
        <v>3.9014443640403615</v>
      </c>
      <c r="S68" s="57">
        <f t="shared" si="7"/>
        <v>8.3600593739143854</v>
      </c>
      <c r="T68" s="57">
        <f t="shared" si="8"/>
        <v>5.6848903679899712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59">
        <v>702.48</v>
      </c>
      <c r="E69" s="66">
        <v>128.88623992412823</v>
      </c>
      <c r="F69" s="60">
        <v>203</v>
      </c>
      <c r="G69" s="61">
        <f t="shared" si="0"/>
        <v>331.88623992412823</v>
      </c>
      <c r="H69" s="66">
        <v>0</v>
      </c>
      <c r="I69" s="60">
        <v>0</v>
      </c>
      <c r="J69" s="61">
        <f t="shared" si="22"/>
        <v>0</v>
      </c>
      <c r="K69" s="66">
        <v>63</v>
      </c>
      <c r="L69" s="60">
        <v>62</v>
      </c>
      <c r="M69" s="61">
        <f t="shared" si="23"/>
        <v>125</v>
      </c>
      <c r="N69" s="6">
        <f t="shared" si="10"/>
        <v>8.2492473069718537E-3</v>
      </c>
      <c r="O69" s="6">
        <f t="shared" si="11"/>
        <v>1.3202393340270551E-2</v>
      </c>
      <c r="P69" s="7">
        <f t="shared" si="12"/>
        <v>1.0706007739488007E-2</v>
      </c>
      <c r="Q69" s="41"/>
      <c r="R69" s="57">
        <f t="shared" si="6"/>
        <v>2.0458133321290197</v>
      </c>
      <c r="S69" s="57">
        <f t="shared" si="7"/>
        <v>3.274193548387097</v>
      </c>
      <c r="T69" s="57">
        <f t="shared" si="8"/>
        <v>2.655089919393026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65">
        <v>691</v>
      </c>
      <c r="F70" s="63">
        <v>1008.5287551725877</v>
      </c>
      <c r="G70" s="64">
        <f t="shared" si="0"/>
        <v>1699.5287551725878</v>
      </c>
      <c r="H70" s="65">
        <v>102</v>
      </c>
      <c r="I70" s="63">
        <v>122</v>
      </c>
      <c r="J70" s="64">
        <f t="shared" si="1"/>
        <v>224</v>
      </c>
      <c r="K70" s="65">
        <v>0</v>
      </c>
      <c r="L70" s="63">
        <v>0</v>
      </c>
      <c r="M70" s="64">
        <f t="shared" si="9"/>
        <v>0</v>
      </c>
      <c r="N70" s="15">
        <f t="shared" si="10"/>
        <v>3.1363471314451705E-2</v>
      </c>
      <c r="O70" s="15">
        <f t="shared" si="11"/>
        <v>3.8271431207217203E-2</v>
      </c>
      <c r="P70" s="16">
        <f t="shared" si="12"/>
        <v>3.5125842327475773E-2</v>
      </c>
      <c r="Q70" s="41"/>
      <c r="R70" s="57">
        <f t="shared" si="6"/>
        <v>6.7745098039215685</v>
      </c>
      <c r="S70" s="57">
        <f t="shared" si="7"/>
        <v>8.2666291407589156</v>
      </c>
      <c r="T70" s="57">
        <f t="shared" si="8"/>
        <v>7.5871819427347669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4">
        <v>949.25716744717533</v>
      </c>
      <c r="F71" s="55">
        <v>1480.710589999921</v>
      </c>
      <c r="G71" s="56">
        <f t="shared" ref="G71:G84" si="24">+E71+F71</f>
        <v>2429.9677574470961</v>
      </c>
      <c r="H71" s="54">
        <v>102</v>
      </c>
      <c r="I71" s="55">
        <v>120</v>
      </c>
      <c r="J71" s="56">
        <f t="shared" ref="J71:J84" si="25">+H71+I71</f>
        <v>222</v>
      </c>
      <c r="K71" s="54">
        <v>0</v>
      </c>
      <c r="L71" s="55">
        <v>0</v>
      </c>
      <c r="M71" s="56">
        <f t="shared" ref="M71:M84" si="26">+K71+L71</f>
        <v>0</v>
      </c>
      <c r="N71" s="3">
        <f t="shared" si="10"/>
        <v>4.3085383417173898E-2</v>
      </c>
      <c r="O71" s="3">
        <f t="shared" si="11"/>
        <v>5.7126180169750039E-2</v>
      </c>
      <c r="P71" s="4">
        <f t="shared" si="12"/>
        <v>5.0675003283431268E-2</v>
      </c>
      <c r="Q71" s="41"/>
      <c r="R71" s="57">
        <f t="shared" ref="R71:R86" si="27">+E71/(H71+K71)</f>
        <v>9.3064428181095629</v>
      </c>
      <c r="S71" s="57">
        <f t="shared" ref="S71:S86" si="28">+F71/(I71+L71)</f>
        <v>12.339254916666009</v>
      </c>
      <c r="T71" s="57">
        <f t="shared" ref="T71:T86" si="29">+G71/(J71+M71)</f>
        <v>10.945800709221153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4">
        <v>1429.7372214001261</v>
      </c>
      <c r="F72" s="55">
        <v>2357.6304979340589</v>
      </c>
      <c r="G72" s="56">
        <f t="shared" si="24"/>
        <v>3787.367719334185</v>
      </c>
      <c r="H72" s="54">
        <v>102</v>
      </c>
      <c r="I72" s="55">
        <v>120</v>
      </c>
      <c r="J72" s="56">
        <f t="shared" si="25"/>
        <v>222</v>
      </c>
      <c r="K72" s="54">
        <v>0</v>
      </c>
      <c r="L72" s="55">
        <v>0</v>
      </c>
      <c r="M72" s="56">
        <f t="shared" si="26"/>
        <v>0</v>
      </c>
      <c r="N72" s="3">
        <f t="shared" si="10"/>
        <v>6.4893664733121192E-2</v>
      </c>
      <c r="O72" s="3">
        <f t="shared" si="11"/>
        <v>9.0957966741283133E-2</v>
      </c>
      <c r="P72" s="4">
        <f t="shared" si="12"/>
        <v>7.8982476629424953E-2</v>
      </c>
      <c r="Q72" s="41"/>
      <c r="R72" s="57">
        <f t="shared" si="27"/>
        <v>14.017031582354178</v>
      </c>
      <c r="S72" s="57">
        <f t="shared" si="28"/>
        <v>19.646920816117156</v>
      </c>
      <c r="T72" s="57">
        <f t="shared" si="29"/>
        <v>17.060214951955789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4">
        <v>1544.9399712648269</v>
      </c>
      <c r="F73" s="55">
        <v>2799.7876134630824</v>
      </c>
      <c r="G73" s="56">
        <f t="shared" si="24"/>
        <v>4344.7275847279088</v>
      </c>
      <c r="H73" s="54">
        <v>102</v>
      </c>
      <c r="I73" s="55">
        <v>120</v>
      </c>
      <c r="J73" s="56">
        <f t="shared" si="25"/>
        <v>222</v>
      </c>
      <c r="K73" s="54">
        <v>0</v>
      </c>
      <c r="L73" s="55">
        <v>0</v>
      </c>
      <c r="M73" s="56">
        <f t="shared" si="26"/>
        <v>0</v>
      </c>
      <c r="N73" s="3">
        <f t="shared" ref="N73" si="30">+E73/(H73*216+K73*248)</f>
        <v>7.0122547715360695E-2</v>
      </c>
      <c r="O73" s="3">
        <f t="shared" ref="O73" si="31">+F73/(I73*216+L73*248)</f>
        <v>0.10801649743298929</v>
      </c>
      <c r="P73" s="4">
        <f t="shared" ref="P73" si="32">+G73/(J73*216+M73*248)</f>
        <v>9.0605763778943707E-2</v>
      </c>
      <c r="Q73" s="41"/>
      <c r="R73" s="57">
        <f t="shared" si="27"/>
        <v>15.14647030651791</v>
      </c>
      <c r="S73" s="57">
        <f t="shared" si="28"/>
        <v>23.331563445525685</v>
      </c>
      <c r="T73" s="57">
        <f t="shared" si="29"/>
        <v>19.570844976251841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4">
        <v>1570.3028795566661</v>
      </c>
      <c r="F74" s="55">
        <v>3176.0579570571958</v>
      </c>
      <c r="G74" s="56">
        <f t="shared" si="24"/>
        <v>4746.3608366138615</v>
      </c>
      <c r="H74" s="54">
        <v>102</v>
      </c>
      <c r="I74" s="55">
        <v>120</v>
      </c>
      <c r="J74" s="56">
        <f t="shared" si="25"/>
        <v>222</v>
      </c>
      <c r="K74" s="54">
        <v>0</v>
      </c>
      <c r="L74" s="55">
        <v>0</v>
      </c>
      <c r="M74" s="56">
        <f t="shared" si="26"/>
        <v>0</v>
      </c>
      <c r="N74" s="3">
        <f t="shared" si="10"/>
        <v>7.1273732732237929E-2</v>
      </c>
      <c r="O74" s="3">
        <f t="shared" si="11"/>
        <v>0.12253310019510787</v>
      </c>
      <c r="P74" s="4">
        <f t="shared" si="12"/>
        <v>9.8981498928383829E-2</v>
      </c>
      <c r="Q74" s="41"/>
      <c r="R74" s="57">
        <f t="shared" si="27"/>
        <v>15.395126270163393</v>
      </c>
      <c r="S74" s="57">
        <f t="shared" si="28"/>
        <v>26.467149642143298</v>
      </c>
      <c r="T74" s="57">
        <f t="shared" si="29"/>
        <v>21.380003768530909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4">
        <v>1571.8737625056033</v>
      </c>
      <c r="F75" s="55">
        <v>3318.7392066364414</v>
      </c>
      <c r="G75" s="56">
        <f t="shared" si="24"/>
        <v>4890.6129691420447</v>
      </c>
      <c r="H75" s="54">
        <v>102</v>
      </c>
      <c r="I75" s="55">
        <v>120</v>
      </c>
      <c r="J75" s="56">
        <f t="shared" si="25"/>
        <v>222</v>
      </c>
      <c r="K75" s="54">
        <v>0</v>
      </c>
      <c r="L75" s="55">
        <v>0</v>
      </c>
      <c r="M75" s="56">
        <f t="shared" si="26"/>
        <v>0</v>
      </c>
      <c r="N75" s="3">
        <f t="shared" si="10"/>
        <v>7.13450327934642E-2</v>
      </c>
      <c r="O75" s="3">
        <f t="shared" si="11"/>
        <v>0.12803777803381333</v>
      </c>
      <c r="P75" s="4">
        <f t="shared" si="12"/>
        <v>0.10198975995040967</v>
      </c>
      <c r="Q75" s="41"/>
      <c r="R75" s="57">
        <f t="shared" si="27"/>
        <v>15.410527083388267</v>
      </c>
      <c r="S75" s="57">
        <f t="shared" si="28"/>
        <v>27.65616005530368</v>
      </c>
      <c r="T75" s="57">
        <f t="shared" si="29"/>
        <v>22.029788149288489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4">
        <v>2475.649002378671</v>
      </c>
      <c r="F76" s="55">
        <v>3327.1917698360717</v>
      </c>
      <c r="G76" s="56">
        <f t="shared" si="24"/>
        <v>5802.8407722147422</v>
      </c>
      <c r="H76" s="54">
        <v>102</v>
      </c>
      <c r="I76" s="55">
        <v>102</v>
      </c>
      <c r="J76" s="56">
        <f t="shared" si="25"/>
        <v>204</v>
      </c>
      <c r="K76" s="54">
        <v>0</v>
      </c>
      <c r="L76" s="55">
        <v>0</v>
      </c>
      <c r="M76" s="56">
        <f t="shared" si="26"/>
        <v>0</v>
      </c>
      <c r="N76" s="3">
        <f t="shared" si="10"/>
        <v>0.11236605856838558</v>
      </c>
      <c r="O76" s="3">
        <f t="shared" si="11"/>
        <v>0.15101632942247964</v>
      </c>
      <c r="P76" s="4">
        <f t="shared" si="12"/>
        <v>0.13169119399543261</v>
      </c>
      <c r="Q76" s="41"/>
      <c r="R76" s="57">
        <f t="shared" si="27"/>
        <v>24.271068650771284</v>
      </c>
      <c r="S76" s="57">
        <f t="shared" si="28"/>
        <v>32.619527155255604</v>
      </c>
      <c r="T76" s="57">
        <f t="shared" si="29"/>
        <v>28.445297903013444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4">
        <v>3657.3233264746964</v>
      </c>
      <c r="F77" s="55">
        <v>3241.3626689742628</v>
      </c>
      <c r="G77" s="56">
        <f t="shared" si="24"/>
        <v>6898.6859954489591</v>
      </c>
      <c r="H77" s="54">
        <v>102</v>
      </c>
      <c r="I77" s="55">
        <v>100</v>
      </c>
      <c r="J77" s="56">
        <f t="shared" si="25"/>
        <v>202</v>
      </c>
      <c r="K77" s="54">
        <v>0</v>
      </c>
      <c r="L77" s="55">
        <v>0</v>
      </c>
      <c r="M77" s="56">
        <f t="shared" si="26"/>
        <v>0</v>
      </c>
      <c r="N77" s="3">
        <f t="shared" si="10"/>
        <v>0.16600051409198877</v>
      </c>
      <c r="O77" s="3">
        <f t="shared" si="11"/>
        <v>0.15006308652658623</v>
      </c>
      <c r="P77" s="4">
        <f t="shared" si="12"/>
        <v>0.15811069846555187</v>
      </c>
      <c r="Q77" s="41"/>
      <c r="R77" s="57">
        <f t="shared" si="27"/>
        <v>35.856111043869575</v>
      </c>
      <c r="S77" s="57">
        <f t="shared" si="28"/>
        <v>32.413626689742628</v>
      </c>
      <c r="T77" s="57">
        <f t="shared" si="29"/>
        <v>34.151910868559206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4">
        <v>3610.2944459517785</v>
      </c>
      <c r="F78" s="55">
        <v>2090.5216156247375</v>
      </c>
      <c r="G78" s="56">
        <f t="shared" si="24"/>
        <v>5700.8160615765155</v>
      </c>
      <c r="H78" s="54">
        <v>121</v>
      </c>
      <c r="I78" s="55">
        <v>100</v>
      </c>
      <c r="J78" s="56">
        <f t="shared" si="25"/>
        <v>221</v>
      </c>
      <c r="K78" s="54">
        <v>0</v>
      </c>
      <c r="L78" s="55">
        <v>0</v>
      </c>
      <c r="M78" s="56">
        <f t="shared" si="26"/>
        <v>0</v>
      </c>
      <c r="N78" s="3">
        <f t="shared" si="10"/>
        <v>0.13813492676583175</v>
      </c>
      <c r="O78" s="3">
        <f t="shared" si="11"/>
        <v>9.6783408130774878E-2</v>
      </c>
      <c r="P78" s="4">
        <f t="shared" si="12"/>
        <v>0.11942383236082862</v>
      </c>
      <c r="Q78" s="41"/>
      <c r="R78" s="57">
        <f t="shared" si="27"/>
        <v>29.837144181419657</v>
      </c>
      <c r="S78" s="57">
        <f t="shared" si="28"/>
        <v>20.905216156247374</v>
      </c>
      <c r="T78" s="57">
        <f t="shared" si="29"/>
        <v>25.795547789938983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4">
        <v>3390.9000459177951</v>
      </c>
      <c r="F79" s="55">
        <v>2103.4724963431604</v>
      </c>
      <c r="G79" s="56">
        <f t="shared" si="24"/>
        <v>5494.372542260955</v>
      </c>
      <c r="H79" s="54">
        <v>122</v>
      </c>
      <c r="I79" s="55">
        <v>100</v>
      </c>
      <c r="J79" s="56">
        <f t="shared" si="25"/>
        <v>222</v>
      </c>
      <c r="K79" s="54">
        <v>0</v>
      </c>
      <c r="L79" s="55">
        <v>0</v>
      </c>
      <c r="M79" s="56">
        <f t="shared" si="26"/>
        <v>0</v>
      </c>
      <c r="N79" s="3">
        <f t="shared" si="10"/>
        <v>0.12867714199748767</v>
      </c>
      <c r="O79" s="3">
        <f t="shared" si="11"/>
        <v>9.738298594181298E-2</v>
      </c>
      <c r="P79" s="4">
        <f t="shared" si="12"/>
        <v>0.1145806753057423</v>
      </c>
      <c r="Q79" s="41"/>
      <c r="R79" s="57">
        <f t="shared" si="27"/>
        <v>27.794262671457336</v>
      </c>
      <c r="S79" s="57">
        <f t="shared" si="28"/>
        <v>21.034724963431604</v>
      </c>
      <c r="T79" s="57">
        <f t="shared" si="29"/>
        <v>24.749425866040337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4">
        <v>2644.2841719637554</v>
      </c>
      <c r="F80" s="55">
        <v>1875.0068163767874</v>
      </c>
      <c r="G80" s="56">
        <f t="shared" si="24"/>
        <v>4519.2909883405428</v>
      </c>
      <c r="H80" s="54">
        <v>122</v>
      </c>
      <c r="I80" s="55">
        <v>100</v>
      </c>
      <c r="J80" s="56">
        <f t="shared" si="25"/>
        <v>222</v>
      </c>
      <c r="K80" s="54">
        <v>0</v>
      </c>
      <c r="L80" s="55">
        <v>0</v>
      </c>
      <c r="M80" s="56">
        <f t="shared" si="26"/>
        <v>0</v>
      </c>
      <c r="N80" s="3">
        <f t="shared" si="10"/>
        <v>0.10034472419413158</v>
      </c>
      <c r="O80" s="3">
        <f t="shared" si="11"/>
        <v>8.6805871128554965E-2</v>
      </c>
      <c r="P80" s="4">
        <f t="shared" si="12"/>
        <v>9.424614173216013E-2</v>
      </c>
      <c r="Q80" s="41"/>
      <c r="R80" s="57">
        <f t="shared" si="27"/>
        <v>21.67446042593242</v>
      </c>
      <c r="S80" s="57">
        <f t="shared" si="28"/>
        <v>18.750068163767875</v>
      </c>
      <c r="T80" s="57">
        <f t="shared" si="29"/>
        <v>20.357166614146589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4">
        <v>2250.6772227632478</v>
      </c>
      <c r="F81" s="55">
        <v>1756.0599542686891</v>
      </c>
      <c r="G81" s="56">
        <f t="shared" si="24"/>
        <v>4006.7371770319369</v>
      </c>
      <c r="H81" s="54">
        <v>122</v>
      </c>
      <c r="I81" s="55">
        <v>100</v>
      </c>
      <c r="J81" s="56">
        <f t="shared" si="25"/>
        <v>222</v>
      </c>
      <c r="K81" s="54">
        <v>0</v>
      </c>
      <c r="L81" s="55">
        <v>0</v>
      </c>
      <c r="M81" s="56">
        <f t="shared" si="26"/>
        <v>0</v>
      </c>
      <c r="N81" s="3">
        <f t="shared" si="10"/>
        <v>8.5408212764239821E-2</v>
      </c>
      <c r="O81" s="3">
        <f t="shared" ref="O81:O86" si="33">+F81/(I81*216+L81*248)</f>
        <v>8.1299071956883753E-2</v>
      </c>
      <c r="P81" s="4">
        <f t="shared" ref="P81:P86" si="34">+G81/(J81*216+M81*248)</f>
        <v>8.355724843660195E-2</v>
      </c>
      <c r="Q81" s="41"/>
      <c r="R81" s="57">
        <f t="shared" si="27"/>
        <v>18.448173957075802</v>
      </c>
      <c r="S81" s="57">
        <f t="shared" si="28"/>
        <v>17.560599542686891</v>
      </c>
      <c r="T81" s="57">
        <f t="shared" si="29"/>
        <v>18.048365662306022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4">
        <v>1760.2700100565862</v>
      </c>
      <c r="F82" s="55">
        <v>1603.2368436892425</v>
      </c>
      <c r="G82" s="56">
        <f t="shared" si="24"/>
        <v>3363.5068537458287</v>
      </c>
      <c r="H82" s="54">
        <v>122</v>
      </c>
      <c r="I82" s="55">
        <v>100</v>
      </c>
      <c r="J82" s="56">
        <f t="shared" si="25"/>
        <v>222</v>
      </c>
      <c r="K82" s="54">
        <v>0</v>
      </c>
      <c r="L82" s="55">
        <v>0</v>
      </c>
      <c r="M82" s="56">
        <f t="shared" si="26"/>
        <v>0</v>
      </c>
      <c r="N82" s="3">
        <f t="shared" ref="N82:N86" si="35">+E82/(H82*216+K82*248)</f>
        <v>6.6798345858249328E-2</v>
      </c>
      <c r="O82" s="3">
        <f t="shared" si="33"/>
        <v>7.4223927948576046E-2</v>
      </c>
      <c r="P82" s="4">
        <f t="shared" si="34"/>
        <v>7.0143202655693793E-2</v>
      </c>
      <c r="Q82" s="41"/>
      <c r="R82" s="57">
        <f t="shared" si="27"/>
        <v>14.428442705381855</v>
      </c>
      <c r="S82" s="57">
        <f t="shared" si="28"/>
        <v>16.032368436892426</v>
      </c>
      <c r="T82" s="57">
        <f t="shared" si="29"/>
        <v>15.150931773629859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4">
        <v>1346.9749941543062</v>
      </c>
      <c r="F83" s="55">
        <v>1222.5421007820178</v>
      </c>
      <c r="G83" s="56">
        <f t="shared" si="24"/>
        <v>2569.5170949363237</v>
      </c>
      <c r="H83" s="54">
        <v>122</v>
      </c>
      <c r="I83" s="55">
        <v>100</v>
      </c>
      <c r="J83" s="56">
        <f t="shared" si="25"/>
        <v>222</v>
      </c>
      <c r="K83" s="54">
        <v>0</v>
      </c>
      <c r="L83" s="55">
        <v>0</v>
      </c>
      <c r="M83" s="56">
        <f t="shared" si="26"/>
        <v>0</v>
      </c>
      <c r="N83" s="3">
        <f t="shared" si="35"/>
        <v>5.1114715928745683E-2</v>
      </c>
      <c r="O83" s="3">
        <f t="shared" si="33"/>
        <v>5.6599171332500822E-2</v>
      </c>
      <c r="P83" s="4">
        <f t="shared" si="34"/>
        <v>5.3585191335842587E-2</v>
      </c>
      <c r="Q83" s="41"/>
      <c r="R83" s="57">
        <f t="shared" si="27"/>
        <v>11.040778640609068</v>
      </c>
      <c r="S83" s="57">
        <f t="shared" si="28"/>
        <v>12.225421007820177</v>
      </c>
      <c r="T83" s="57">
        <f t="shared" si="29"/>
        <v>11.574401328541999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9">
        <v>351.77</v>
      </c>
      <c r="E84" s="66">
        <v>851.68755876236469</v>
      </c>
      <c r="F84" s="60">
        <v>906.99999999999989</v>
      </c>
      <c r="G84" s="61">
        <f t="shared" si="24"/>
        <v>1758.6875587623645</v>
      </c>
      <c r="H84" s="66">
        <v>122</v>
      </c>
      <c r="I84" s="60">
        <v>100</v>
      </c>
      <c r="J84" s="61">
        <f t="shared" si="25"/>
        <v>222</v>
      </c>
      <c r="K84" s="66">
        <v>0</v>
      </c>
      <c r="L84" s="60">
        <v>0</v>
      </c>
      <c r="M84" s="61">
        <f t="shared" si="26"/>
        <v>0</v>
      </c>
      <c r="N84" s="6">
        <f t="shared" si="35"/>
        <v>3.2319655387157128E-2</v>
      </c>
      <c r="O84" s="6">
        <f t="shared" si="33"/>
        <v>4.1990740740740738E-2</v>
      </c>
      <c r="P84" s="7">
        <f t="shared" si="34"/>
        <v>3.6676000141023617E-2</v>
      </c>
      <c r="Q84" s="41"/>
      <c r="R84" s="57">
        <f t="shared" si="27"/>
        <v>6.9810455636259396</v>
      </c>
      <c r="S84" s="57">
        <f t="shared" si="28"/>
        <v>9.0699999999999985</v>
      </c>
      <c r="T84" s="57">
        <f t="shared" si="29"/>
        <v>7.9220160304611014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70">
        <v>387.10743636420227</v>
      </c>
      <c r="F85" s="63">
        <v>523.15499929248892</v>
      </c>
      <c r="G85" s="64">
        <f t="shared" ref="G85:G86" si="36">+E85+F85</f>
        <v>910.2624356566912</v>
      </c>
      <c r="H85" s="70">
        <v>65</v>
      </c>
      <c r="I85" s="63">
        <v>42</v>
      </c>
      <c r="J85" s="97">
        <f t="shared" ref="J85" si="37">+H85+I85</f>
        <v>107</v>
      </c>
      <c r="K85" s="70">
        <v>0</v>
      </c>
      <c r="L85" s="98">
        <v>0</v>
      </c>
      <c r="M85" s="99">
        <f t="shared" ref="M85" si="38">+K85+L85</f>
        <v>0</v>
      </c>
      <c r="N85" s="3">
        <f t="shared" si="35"/>
        <v>2.7571754726795034E-2</v>
      </c>
      <c r="O85" s="3">
        <f t="shared" si="33"/>
        <v>5.7666997276508918E-2</v>
      </c>
      <c r="P85" s="4">
        <f t="shared" si="34"/>
        <v>3.9384840587430393E-2</v>
      </c>
      <c r="Q85" s="41"/>
      <c r="R85" s="57">
        <f t="shared" si="27"/>
        <v>5.9554990209877277</v>
      </c>
      <c r="S85" s="57">
        <f t="shared" si="28"/>
        <v>12.456071411725926</v>
      </c>
      <c r="T85" s="57">
        <f t="shared" si="29"/>
        <v>8.5071255668849641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71">
        <v>362.12862777160012</v>
      </c>
      <c r="F86" s="60">
        <v>414.99999999999989</v>
      </c>
      <c r="G86" s="61">
        <f t="shared" si="36"/>
        <v>777.12862777160001</v>
      </c>
      <c r="H86" s="71">
        <v>65</v>
      </c>
      <c r="I86" s="60">
        <v>82</v>
      </c>
      <c r="J86" s="100">
        <f t="shared" ref="J86" si="39">+H86+I86</f>
        <v>147</v>
      </c>
      <c r="K86" s="71">
        <v>0</v>
      </c>
      <c r="L86" s="101">
        <v>0</v>
      </c>
      <c r="M86" s="100">
        <f t="shared" ref="M86" si="40">+K86+L86</f>
        <v>0</v>
      </c>
      <c r="N86" s="6">
        <f t="shared" si="35"/>
        <v>2.5792637305669525E-2</v>
      </c>
      <c r="O86" s="6">
        <f t="shared" si="33"/>
        <v>2.3430442637759705E-2</v>
      </c>
      <c r="P86" s="7">
        <f t="shared" si="34"/>
        <v>2.4474950484114386E-2</v>
      </c>
      <c r="Q86" s="41"/>
      <c r="R86" s="57">
        <f t="shared" si="27"/>
        <v>5.5712096580246175</v>
      </c>
      <c r="S86" s="57">
        <f t="shared" si="28"/>
        <v>5.0609756097560963</v>
      </c>
      <c r="T86" s="57">
        <f t="shared" si="29"/>
        <v>5.2865893045687073</v>
      </c>
    </row>
    <row r="87" spans="2:20" ht="17.25" x14ac:dyDescent="0.25">
      <c r="B87" s="68" t="s">
        <v>106</v>
      </c>
      <c r="Q87" s="41"/>
    </row>
    <row r="88" spans="2:20" x14ac:dyDescent="0.25">
      <c r="B88" s="69"/>
    </row>
    <row r="90" spans="2:20" x14ac:dyDescent="0.25">
      <c r="C90" s="92" t="s">
        <v>114</v>
      </c>
      <c r="D90" s="1">
        <f>(SUMPRODUCT((G5:G86)*(D5:D86)))/1000</f>
        <v>167877.74689583166</v>
      </c>
    </row>
    <row r="91" spans="2:20" x14ac:dyDescent="0.25">
      <c r="C91" s="91" t="s">
        <v>113</v>
      </c>
      <c r="D91" s="1">
        <f>SUMPRODUCT((((J5:J86)*216)+((M5:M86)*248))*(D5:D86)/1000)</f>
        <v>2879753.1782399998</v>
      </c>
    </row>
    <row r="92" spans="2:20" x14ac:dyDescent="0.25">
      <c r="C92" s="89" t="s">
        <v>115</v>
      </c>
      <c r="D92" s="94">
        <f>+D90/D91</f>
        <v>5.8295880412373539E-2</v>
      </c>
      <c r="H92" s="76"/>
    </row>
    <row r="93" spans="2:20" x14ac:dyDescent="0.25">
      <c r="C93"/>
      <c r="D93" s="81">
        <f>+D92-P2</f>
        <v>0</v>
      </c>
    </row>
    <row r="95" spans="2:20" x14ac:dyDescent="0.25">
      <c r="C95" s="87"/>
      <c r="D95" s="88"/>
    </row>
    <row r="96" spans="2:20" x14ac:dyDescent="0.25">
      <c r="C96" s="90"/>
      <c r="D96" s="95"/>
      <c r="E96" s="96"/>
    </row>
    <row r="97" spans="3:4" x14ac:dyDescent="0.25">
      <c r="C97"/>
      <c r="D97" s="76"/>
    </row>
  </sheetData>
  <dataConsolidate>
    <dataRefs count="6">
      <dataRef ref="G590" sheet="1" r:id="rId1"/>
      <dataRef ref="G590" sheet="2" r:id="rId2"/>
      <dataRef ref="G590" sheet="24" r:id="rId3"/>
      <dataRef ref="G590" sheet="3" r:id="rId4"/>
      <dataRef ref="G590" sheet="4" r:id="rId5"/>
      <dataRef ref="G590" sheet="5" r:id="rId6"/>
    </dataRefs>
  </dataConsolidate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3"/>
  <sheetViews>
    <sheetView topLeftCell="A82" workbookViewId="0">
      <selection activeCell="L79" sqref="L78:L79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4.42578125" style="49" bestFit="1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8" t="s">
        <v>84</v>
      </c>
      <c r="I2" s="119"/>
      <c r="J2" s="119"/>
      <c r="K2" s="119"/>
      <c r="L2" s="119"/>
      <c r="M2" s="119"/>
      <c r="N2" s="119"/>
      <c r="O2" s="120"/>
      <c r="P2" s="93">
        <v>0.18390507869185038</v>
      </c>
    </row>
    <row r="3" spans="1:20" ht="18" x14ac:dyDescent="0.25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107</v>
      </c>
      <c r="I3" s="116"/>
      <c r="J3" s="117"/>
      <c r="K3" s="115" t="s">
        <v>108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7" t="s">
        <v>2</v>
      </c>
      <c r="H4" s="25" t="s">
        <v>5</v>
      </c>
      <c r="I4" s="26" t="s">
        <v>6</v>
      </c>
      <c r="J4" s="47" t="s">
        <v>2</v>
      </c>
      <c r="K4" s="25" t="s">
        <v>5</v>
      </c>
      <c r="L4" s="26" t="s">
        <v>6</v>
      </c>
      <c r="M4" s="47" t="s">
        <v>2</v>
      </c>
      <c r="N4" s="25" t="s">
        <v>5</v>
      </c>
      <c r="O4" s="26" t="s">
        <v>6</v>
      </c>
      <c r="P4" s="47" t="s">
        <v>2</v>
      </c>
      <c r="R4" s="25" t="s">
        <v>5</v>
      </c>
      <c r="S4" s="26" t="s">
        <v>6</v>
      </c>
      <c r="T4" s="47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314.00000000000011</v>
      </c>
      <c r="F5" s="55">
        <v>140.58676945549166</v>
      </c>
      <c r="G5" s="56">
        <f>+E5+F5</f>
        <v>454.58676945549178</v>
      </c>
      <c r="H5" s="55">
        <v>40</v>
      </c>
      <c r="I5" s="55">
        <v>0</v>
      </c>
      <c r="J5" s="56">
        <f>+H5+I5</f>
        <v>40</v>
      </c>
      <c r="K5" s="55">
        <v>0</v>
      </c>
      <c r="L5" s="55">
        <v>0</v>
      </c>
      <c r="M5" s="56">
        <f>+K5+L5</f>
        <v>0</v>
      </c>
      <c r="N5" s="32">
        <f>+E5/(H5*216+K5*248)</f>
        <v>3.6342592592592607E-2</v>
      </c>
      <c r="O5" s="32" t="e">
        <f>+F5/(I5*216+L5*248)</f>
        <v>#DIV/0!</v>
      </c>
      <c r="P5" s="33">
        <f>+G5/(J5*216+M5*248)</f>
        <v>5.2614209427718953E-2</v>
      </c>
      <c r="Q5" s="41"/>
      <c r="R5" s="57">
        <f>+E5/(H5+K5)</f>
        <v>7.8500000000000032</v>
      </c>
      <c r="S5" s="57" t="e">
        <f t="shared" ref="S5" si="0">+F5/(I5+L5)</f>
        <v>#DIV/0!</v>
      </c>
      <c r="T5" s="57">
        <f>+G5/(J5+M5)</f>
        <v>11.364669236387295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534.39407259127131</v>
      </c>
      <c r="F6" s="55">
        <v>218.92256385074893</v>
      </c>
      <c r="G6" s="56">
        <f t="shared" ref="G6:G70" si="1">+E6+F6</f>
        <v>753.31663644202024</v>
      </c>
      <c r="H6" s="55">
        <v>40</v>
      </c>
      <c r="I6" s="55">
        <v>15</v>
      </c>
      <c r="J6" s="56">
        <f t="shared" ref="J6:J47" si="2">+H6+I6</f>
        <v>55</v>
      </c>
      <c r="K6" s="55">
        <v>0</v>
      </c>
      <c r="L6" s="55">
        <v>0</v>
      </c>
      <c r="M6" s="56">
        <f t="shared" ref="M6:M47" si="3">+K6+L6</f>
        <v>0</v>
      </c>
      <c r="N6" s="32">
        <f t="shared" ref="N6:N16" si="4">+E6/(H6*216+K6*248)</f>
        <v>6.1851165809174921E-2</v>
      </c>
      <c r="O6" s="32">
        <f t="shared" ref="O6:O16" si="5">+F6/(I6*216+L6*248)</f>
        <v>6.7568692546527448E-2</v>
      </c>
      <c r="P6" s="33">
        <f t="shared" ref="P6:P16" si="6">+G6/(J6*216+M6*248)</f>
        <v>6.3410491282998332E-2</v>
      </c>
      <c r="Q6" s="41"/>
      <c r="R6" s="57">
        <f t="shared" ref="R6:R70" si="7">+E6/(H6+K6)</f>
        <v>13.359851814781782</v>
      </c>
      <c r="S6" s="57">
        <f t="shared" ref="S6:S70" si="8">+F6/(I6+L6)</f>
        <v>14.594837590049929</v>
      </c>
      <c r="T6" s="57">
        <f t="shared" ref="T6:T70" si="9">+G6/(J6+M6)</f>
        <v>13.696666117127641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838.19020590608682</v>
      </c>
      <c r="F7" s="55">
        <v>246.45246192749605</v>
      </c>
      <c r="G7" s="56">
        <f t="shared" si="1"/>
        <v>1084.6426678335829</v>
      </c>
      <c r="H7" s="55">
        <v>40</v>
      </c>
      <c r="I7" s="55">
        <v>20</v>
      </c>
      <c r="J7" s="56">
        <f t="shared" si="2"/>
        <v>60</v>
      </c>
      <c r="K7" s="55">
        <v>0</v>
      </c>
      <c r="L7" s="55">
        <v>0</v>
      </c>
      <c r="M7" s="56">
        <f t="shared" si="3"/>
        <v>0</v>
      </c>
      <c r="N7" s="32">
        <f t="shared" si="4"/>
        <v>9.7012755313204496E-2</v>
      </c>
      <c r="O7" s="32">
        <f t="shared" si="5"/>
        <v>5.7049181001735193E-2</v>
      </c>
      <c r="P7" s="33">
        <f t="shared" si="6"/>
        <v>8.3691563876048064E-2</v>
      </c>
      <c r="Q7" s="41"/>
      <c r="R7" s="57">
        <f t="shared" si="7"/>
        <v>20.954755147652172</v>
      </c>
      <c r="S7" s="57">
        <f t="shared" si="8"/>
        <v>12.322623096374802</v>
      </c>
      <c r="T7" s="57">
        <f t="shared" si="9"/>
        <v>18.077377797226383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1045.8246373692739</v>
      </c>
      <c r="F8" s="55">
        <v>290.46725238404218</v>
      </c>
      <c r="G8" s="56">
        <f t="shared" si="1"/>
        <v>1336.2918897533161</v>
      </c>
      <c r="H8" s="55">
        <v>40</v>
      </c>
      <c r="I8" s="55">
        <v>20</v>
      </c>
      <c r="J8" s="56">
        <f t="shared" si="2"/>
        <v>60</v>
      </c>
      <c r="K8" s="55">
        <v>0</v>
      </c>
      <c r="L8" s="55">
        <v>0</v>
      </c>
      <c r="M8" s="56">
        <f t="shared" si="3"/>
        <v>0</v>
      </c>
      <c r="N8" s="32">
        <f t="shared" si="4"/>
        <v>0.12104451821403633</v>
      </c>
      <c r="O8" s="32">
        <f t="shared" si="5"/>
        <v>6.7237789903713471E-2</v>
      </c>
      <c r="P8" s="33">
        <f t="shared" si="6"/>
        <v>0.10310894211059538</v>
      </c>
      <c r="Q8" s="41"/>
      <c r="R8" s="57">
        <f t="shared" si="7"/>
        <v>26.145615934231849</v>
      </c>
      <c r="S8" s="57">
        <f t="shared" si="8"/>
        <v>14.523362619202109</v>
      </c>
      <c r="T8" s="57">
        <f t="shared" si="9"/>
        <v>22.271531495888603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1419.8352166138009</v>
      </c>
      <c r="F9" s="55">
        <v>385.76219186892678</v>
      </c>
      <c r="G9" s="56">
        <f t="shared" si="1"/>
        <v>1805.5974084827276</v>
      </c>
      <c r="H9" s="55">
        <v>40</v>
      </c>
      <c r="I9" s="55">
        <v>20</v>
      </c>
      <c r="J9" s="56">
        <f t="shared" si="2"/>
        <v>60</v>
      </c>
      <c r="K9" s="55">
        <v>0</v>
      </c>
      <c r="L9" s="55">
        <v>0</v>
      </c>
      <c r="M9" s="56">
        <f t="shared" si="3"/>
        <v>0</v>
      </c>
      <c r="N9" s="32">
        <f t="shared" si="4"/>
        <v>0.16433277970067139</v>
      </c>
      <c r="O9" s="32">
        <f t="shared" si="5"/>
        <v>8.9296803673362679E-2</v>
      </c>
      <c r="P9" s="33">
        <f t="shared" si="6"/>
        <v>0.1393207876915685</v>
      </c>
      <c r="Q9" s="41"/>
      <c r="R9" s="57">
        <f t="shared" si="7"/>
        <v>35.49588041534502</v>
      </c>
      <c r="S9" s="57">
        <f t="shared" si="8"/>
        <v>19.28810959344634</v>
      </c>
      <c r="T9" s="57">
        <f t="shared" si="9"/>
        <v>30.093290141378795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1624.5111695531209</v>
      </c>
      <c r="F10" s="55">
        <v>454.25912327439829</v>
      </c>
      <c r="G10" s="56">
        <f t="shared" si="1"/>
        <v>2078.7702928275194</v>
      </c>
      <c r="H10" s="55">
        <v>40</v>
      </c>
      <c r="I10" s="55">
        <v>20</v>
      </c>
      <c r="J10" s="56">
        <f t="shared" si="2"/>
        <v>60</v>
      </c>
      <c r="K10" s="55">
        <v>0</v>
      </c>
      <c r="L10" s="55">
        <v>0</v>
      </c>
      <c r="M10" s="56">
        <f t="shared" si="3"/>
        <v>0</v>
      </c>
      <c r="N10" s="32">
        <f t="shared" si="4"/>
        <v>0.18802212610568528</v>
      </c>
      <c r="O10" s="32">
        <f t="shared" si="5"/>
        <v>0.10515257483203665</v>
      </c>
      <c r="P10" s="33">
        <f t="shared" si="6"/>
        <v>0.16039894234780241</v>
      </c>
      <c r="Q10" s="41"/>
      <c r="R10" s="57">
        <f t="shared" si="7"/>
        <v>40.612779238828026</v>
      </c>
      <c r="S10" s="57">
        <f t="shared" si="8"/>
        <v>22.712956163719916</v>
      </c>
      <c r="T10" s="57">
        <f t="shared" si="9"/>
        <v>34.64617154712532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2097.5897731830364</v>
      </c>
      <c r="F11" s="55">
        <v>584.6540813273441</v>
      </c>
      <c r="G11" s="56">
        <f t="shared" si="1"/>
        <v>2682.2438545103805</v>
      </c>
      <c r="H11" s="55">
        <v>40</v>
      </c>
      <c r="I11" s="55">
        <v>20</v>
      </c>
      <c r="J11" s="56">
        <f t="shared" si="2"/>
        <v>60</v>
      </c>
      <c r="K11" s="55">
        <v>0</v>
      </c>
      <c r="L11" s="55">
        <v>0</v>
      </c>
      <c r="M11" s="56">
        <f t="shared" si="3"/>
        <v>0</v>
      </c>
      <c r="N11" s="32">
        <f t="shared" si="4"/>
        <v>0.24277659411840699</v>
      </c>
      <c r="O11" s="32">
        <f t="shared" si="5"/>
        <v>0.13533659289984817</v>
      </c>
      <c r="P11" s="33">
        <f t="shared" si="6"/>
        <v>0.20696326037888738</v>
      </c>
      <c r="Q11" s="41"/>
      <c r="R11" s="57">
        <f t="shared" si="7"/>
        <v>52.439744329575909</v>
      </c>
      <c r="S11" s="57">
        <f t="shared" si="8"/>
        <v>29.232704066367205</v>
      </c>
      <c r="T11" s="57">
        <f t="shared" si="9"/>
        <v>44.704064241839674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2291.5161135521657</v>
      </c>
      <c r="F12" s="55">
        <v>628.60239718839807</v>
      </c>
      <c r="G12" s="56">
        <f t="shared" si="1"/>
        <v>2920.1185107405636</v>
      </c>
      <c r="H12" s="55">
        <v>40</v>
      </c>
      <c r="I12" s="55">
        <v>20</v>
      </c>
      <c r="J12" s="56">
        <f t="shared" si="2"/>
        <v>60</v>
      </c>
      <c r="K12" s="55">
        <v>0</v>
      </c>
      <c r="L12" s="55">
        <v>0</v>
      </c>
      <c r="M12" s="56">
        <f t="shared" si="3"/>
        <v>0</v>
      </c>
      <c r="N12" s="32">
        <f t="shared" si="4"/>
        <v>0.26522177240187106</v>
      </c>
      <c r="O12" s="32">
        <f t="shared" si="5"/>
        <v>0.14550981416398104</v>
      </c>
      <c r="P12" s="33">
        <f t="shared" si="6"/>
        <v>0.22531778632257435</v>
      </c>
      <c r="Q12" s="41"/>
      <c r="R12" s="57">
        <f t="shared" si="7"/>
        <v>57.287902838804143</v>
      </c>
      <c r="S12" s="57">
        <f t="shared" si="8"/>
        <v>31.430119859419904</v>
      </c>
      <c r="T12" s="57">
        <f t="shared" si="9"/>
        <v>48.668641845676056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2311.3908648478891</v>
      </c>
      <c r="F13" s="55">
        <v>633.42245349228949</v>
      </c>
      <c r="G13" s="56">
        <f t="shared" si="1"/>
        <v>2944.8133183401787</v>
      </c>
      <c r="H13" s="55">
        <v>40</v>
      </c>
      <c r="I13" s="55">
        <v>20</v>
      </c>
      <c r="J13" s="56">
        <f t="shared" si="2"/>
        <v>60</v>
      </c>
      <c r="K13" s="55">
        <v>0</v>
      </c>
      <c r="L13" s="55">
        <v>0</v>
      </c>
      <c r="M13" s="56">
        <f t="shared" si="3"/>
        <v>0</v>
      </c>
      <c r="N13" s="32">
        <f t="shared" si="4"/>
        <v>0.26752209083887607</v>
      </c>
      <c r="O13" s="32">
        <f t="shared" si="5"/>
        <v>0.14662556793802997</v>
      </c>
      <c r="P13" s="33">
        <f t="shared" si="6"/>
        <v>0.22722324987192738</v>
      </c>
      <c r="Q13" s="41"/>
      <c r="R13" s="57">
        <f t="shared" si="7"/>
        <v>57.78477162119723</v>
      </c>
      <c r="S13" s="57">
        <f t="shared" si="8"/>
        <v>31.671122674614473</v>
      </c>
      <c r="T13" s="57">
        <f t="shared" si="9"/>
        <v>49.080221972336311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2690.4881457412584</v>
      </c>
      <c r="F14" s="55">
        <v>784.47985648615042</v>
      </c>
      <c r="G14" s="56">
        <f t="shared" si="1"/>
        <v>3474.9680022274088</v>
      </c>
      <c r="H14" s="55">
        <v>40</v>
      </c>
      <c r="I14" s="55">
        <v>20</v>
      </c>
      <c r="J14" s="56">
        <f t="shared" si="2"/>
        <v>60</v>
      </c>
      <c r="K14" s="55">
        <v>0</v>
      </c>
      <c r="L14" s="55">
        <v>0</v>
      </c>
      <c r="M14" s="56">
        <f t="shared" si="3"/>
        <v>0</v>
      </c>
      <c r="N14" s="32">
        <f t="shared" si="4"/>
        <v>0.3113990909422753</v>
      </c>
      <c r="O14" s="32">
        <f t="shared" si="5"/>
        <v>0.18159255937179408</v>
      </c>
      <c r="P14" s="33">
        <f t="shared" si="6"/>
        <v>0.26813024708544819</v>
      </c>
      <c r="Q14" s="41"/>
      <c r="R14" s="57">
        <f t="shared" si="7"/>
        <v>67.262203643531464</v>
      </c>
      <c r="S14" s="57">
        <f t="shared" si="8"/>
        <v>39.223992824307523</v>
      </c>
      <c r="T14" s="57">
        <f t="shared" si="9"/>
        <v>57.916133370456812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4592.4049625546604</v>
      </c>
      <c r="F15" s="55">
        <v>2129.0179925855355</v>
      </c>
      <c r="G15" s="56">
        <f t="shared" si="1"/>
        <v>6721.4229551401959</v>
      </c>
      <c r="H15" s="55">
        <v>159</v>
      </c>
      <c r="I15" s="55">
        <v>98</v>
      </c>
      <c r="J15" s="56">
        <f t="shared" si="2"/>
        <v>257</v>
      </c>
      <c r="K15" s="55">
        <v>40</v>
      </c>
      <c r="L15" s="55">
        <v>20</v>
      </c>
      <c r="M15" s="56">
        <f t="shared" si="3"/>
        <v>60</v>
      </c>
      <c r="N15" s="32">
        <f t="shared" si="4"/>
        <v>0.10375033802988118</v>
      </c>
      <c r="O15" s="32">
        <f t="shared" si="5"/>
        <v>8.1484154645802803E-2</v>
      </c>
      <c r="P15" s="33">
        <f t="shared" si="6"/>
        <v>9.5485608522846294E-2</v>
      </c>
      <c r="Q15" s="41"/>
      <c r="R15" s="57">
        <f t="shared" si="7"/>
        <v>23.077411872133972</v>
      </c>
      <c r="S15" s="57">
        <f t="shared" si="8"/>
        <v>18.04252536089437</v>
      </c>
      <c r="T15" s="57">
        <f t="shared" si="9"/>
        <v>21.20322698782396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8369.6258922279194</v>
      </c>
      <c r="F16" s="55">
        <v>4559.0233653467594</v>
      </c>
      <c r="G16" s="56">
        <f t="shared" si="1"/>
        <v>12928.649257574678</v>
      </c>
      <c r="H16" s="55">
        <v>189</v>
      </c>
      <c r="I16" s="55">
        <v>100</v>
      </c>
      <c r="J16" s="56">
        <f t="shared" si="2"/>
        <v>289</v>
      </c>
      <c r="K16" s="55">
        <v>66</v>
      </c>
      <c r="L16" s="55">
        <v>59</v>
      </c>
      <c r="M16" s="56">
        <f t="shared" si="3"/>
        <v>125</v>
      </c>
      <c r="N16" s="32">
        <f t="shared" si="4"/>
        <v>0.1463425984792964</v>
      </c>
      <c r="O16" s="32">
        <f t="shared" si="5"/>
        <v>0.12582864223191542</v>
      </c>
      <c r="P16" s="33">
        <f t="shared" si="6"/>
        <v>0.13838680914513057</v>
      </c>
      <c r="Q16" s="41"/>
      <c r="R16" s="57">
        <f t="shared" si="7"/>
        <v>32.822062322462429</v>
      </c>
      <c r="S16" s="57">
        <f t="shared" si="8"/>
        <v>28.673102926709177</v>
      </c>
      <c r="T16" s="57">
        <f t="shared" si="9"/>
        <v>31.228621395107918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9153.7410951236707</v>
      </c>
      <c r="F17" s="55">
        <v>4947.1880266537719</v>
      </c>
      <c r="G17" s="56">
        <f t="shared" si="1"/>
        <v>14100.929121777443</v>
      </c>
      <c r="H17" s="55">
        <v>179</v>
      </c>
      <c r="I17" s="55">
        <v>100</v>
      </c>
      <c r="J17" s="56">
        <f t="shared" si="2"/>
        <v>279</v>
      </c>
      <c r="K17" s="55">
        <v>40</v>
      </c>
      <c r="L17" s="55">
        <v>60</v>
      </c>
      <c r="M17" s="56">
        <f t="shared" si="3"/>
        <v>100</v>
      </c>
      <c r="N17" s="32">
        <f t="shared" ref="N17:N81" si="10">+E17/(H17*216+K17*248)</f>
        <v>0.18841061038868084</v>
      </c>
      <c r="O17" s="32">
        <f t="shared" ref="O17:O80" si="11">+F17/(I17*216+L17*248)</f>
        <v>0.13561370687099156</v>
      </c>
      <c r="P17" s="33">
        <f t="shared" ref="P17:P80" si="12">+G17/(J17*216+M17*248)</f>
        <v>0.16576846987888463</v>
      </c>
      <c r="Q17" s="41"/>
      <c r="R17" s="57">
        <f t="shared" si="7"/>
        <v>41.797904543943702</v>
      </c>
      <c r="S17" s="57">
        <f t="shared" si="8"/>
        <v>30.919925166586076</v>
      </c>
      <c r="T17" s="57">
        <f t="shared" si="9"/>
        <v>37.205617735560537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12432.873507901573</v>
      </c>
      <c r="F18" s="55">
        <v>5937.2972848379904</v>
      </c>
      <c r="G18" s="56">
        <f t="shared" si="1"/>
        <v>18370.170792739562</v>
      </c>
      <c r="H18" s="55">
        <v>191</v>
      </c>
      <c r="I18" s="55">
        <v>100</v>
      </c>
      <c r="J18" s="56">
        <f t="shared" si="2"/>
        <v>291</v>
      </c>
      <c r="K18" s="55">
        <v>40</v>
      </c>
      <c r="L18" s="55">
        <v>60</v>
      </c>
      <c r="M18" s="56">
        <f t="shared" si="3"/>
        <v>100</v>
      </c>
      <c r="N18" s="32">
        <f t="shared" si="10"/>
        <v>0.24294344043890834</v>
      </c>
      <c r="O18" s="32">
        <f t="shared" si="11"/>
        <v>0.16275485978174317</v>
      </c>
      <c r="P18" s="33">
        <f t="shared" si="12"/>
        <v>0.20957117359609795</v>
      </c>
      <c r="Q18" s="41"/>
      <c r="R18" s="57">
        <f t="shared" si="7"/>
        <v>53.821963237669145</v>
      </c>
      <c r="S18" s="57">
        <f t="shared" si="8"/>
        <v>37.108108030237439</v>
      </c>
      <c r="T18" s="57">
        <f t="shared" si="9"/>
        <v>46.982533996776375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12976.518898901304</v>
      </c>
      <c r="F19" s="55">
        <v>7632.170530856396</v>
      </c>
      <c r="G19" s="56">
        <f t="shared" si="1"/>
        <v>20608.689429757702</v>
      </c>
      <c r="H19" s="55">
        <v>199</v>
      </c>
      <c r="I19" s="55">
        <v>100</v>
      </c>
      <c r="J19" s="56">
        <f t="shared" si="2"/>
        <v>299</v>
      </c>
      <c r="K19" s="55">
        <v>40</v>
      </c>
      <c r="L19" s="55">
        <v>60</v>
      </c>
      <c r="M19" s="56">
        <f t="shared" si="3"/>
        <v>100</v>
      </c>
      <c r="N19" s="32">
        <f t="shared" si="10"/>
        <v>0.2452842677094606</v>
      </c>
      <c r="O19" s="32">
        <f t="shared" si="11"/>
        <v>0.20921520095549331</v>
      </c>
      <c r="P19" s="33">
        <f t="shared" si="12"/>
        <v>0.23056351729344962</v>
      </c>
      <c r="Q19" s="41"/>
      <c r="R19" s="57">
        <f t="shared" si="7"/>
        <v>54.29505815439876</v>
      </c>
      <c r="S19" s="57">
        <f t="shared" si="8"/>
        <v>47.701065817852474</v>
      </c>
      <c r="T19" s="57">
        <f t="shared" si="9"/>
        <v>51.650850701147121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12642.785879818177</v>
      </c>
      <c r="F20" s="55">
        <v>13254.512185871854</v>
      </c>
      <c r="G20" s="56">
        <f t="shared" si="1"/>
        <v>25897.298065690033</v>
      </c>
      <c r="H20" s="55">
        <v>196</v>
      </c>
      <c r="I20" s="55">
        <v>110</v>
      </c>
      <c r="J20" s="56">
        <f t="shared" si="2"/>
        <v>306</v>
      </c>
      <c r="K20" s="55">
        <v>40</v>
      </c>
      <c r="L20" s="55">
        <v>60</v>
      </c>
      <c r="M20" s="56">
        <f t="shared" si="3"/>
        <v>100</v>
      </c>
      <c r="N20" s="32">
        <f t="shared" si="10"/>
        <v>0.24193941135598165</v>
      </c>
      <c r="O20" s="32">
        <f t="shared" si="11"/>
        <v>0.34302567768819497</v>
      </c>
      <c r="P20" s="33">
        <f t="shared" si="12"/>
        <v>0.28491130595064723</v>
      </c>
      <c r="Q20" s="41"/>
      <c r="R20" s="57">
        <f t="shared" si="7"/>
        <v>53.571126609399052</v>
      </c>
      <c r="S20" s="57">
        <f t="shared" si="8"/>
        <v>77.967718740422669</v>
      </c>
      <c r="T20" s="57">
        <f t="shared" si="9"/>
        <v>63.786448437660177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12489.773322461942</v>
      </c>
      <c r="F21" s="55">
        <v>13297.818392483458</v>
      </c>
      <c r="G21" s="56">
        <f t="shared" si="1"/>
        <v>25787.5917149454</v>
      </c>
      <c r="H21" s="55">
        <v>179</v>
      </c>
      <c r="I21" s="55">
        <v>119</v>
      </c>
      <c r="J21" s="56">
        <f t="shared" si="2"/>
        <v>298</v>
      </c>
      <c r="K21" s="55">
        <v>40</v>
      </c>
      <c r="L21" s="55">
        <v>60</v>
      </c>
      <c r="M21" s="56">
        <f t="shared" si="3"/>
        <v>100</v>
      </c>
      <c r="N21" s="32">
        <f t="shared" si="10"/>
        <v>0.25707585465301214</v>
      </c>
      <c r="O21" s="32">
        <f t="shared" si="11"/>
        <v>0.32766160044558096</v>
      </c>
      <c r="P21" s="33">
        <f t="shared" si="12"/>
        <v>0.2892023115349161</v>
      </c>
      <c r="Q21" s="41"/>
      <c r="R21" s="57">
        <f t="shared" si="7"/>
        <v>57.030928413068231</v>
      </c>
      <c r="S21" s="57">
        <f t="shared" si="8"/>
        <v>74.289488226164565</v>
      </c>
      <c r="T21" s="57">
        <f t="shared" si="9"/>
        <v>64.792944007400507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11979.416898126308</v>
      </c>
      <c r="F22" s="55">
        <v>13354.960400105292</v>
      </c>
      <c r="G22" s="56">
        <f t="shared" si="1"/>
        <v>25334.3772982316</v>
      </c>
      <c r="H22" s="55">
        <v>179</v>
      </c>
      <c r="I22" s="55">
        <v>120</v>
      </c>
      <c r="J22" s="56">
        <f t="shared" si="2"/>
        <v>299</v>
      </c>
      <c r="K22" s="55">
        <v>40</v>
      </c>
      <c r="L22" s="55">
        <v>60</v>
      </c>
      <c r="M22" s="56">
        <f t="shared" si="3"/>
        <v>100</v>
      </c>
      <c r="N22" s="32">
        <f t="shared" si="10"/>
        <v>0.24657123534756933</v>
      </c>
      <c r="O22" s="32">
        <f t="shared" si="11"/>
        <v>0.3273274607868944</v>
      </c>
      <c r="P22" s="33">
        <f t="shared" si="12"/>
        <v>0.28343302266884007</v>
      </c>
      <c r="Q22" s="41"/>
      <c r="R22" s="57">
        <f t="shared" si="7"/>
        <v>54.700533781398669</v>
      </c>
      <c r="S22" s="57">
        <f t="shared" si="8"/>
        <v>74.194224445029406</v>
      </c>
      <c r="T22" s="57">
        <f t="shared" si="9"/>
        <v>63.494679945442606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10355.934480035747</v>
      </c>
      <c r="F23" s="55">
        <v>13379.355012695887</v>
      </c>
      <c r="G23" s="56">
        <f t="shared" si="1"/>
        <v>23735.289492731634</v>
      </c>
      <c r="H23" s="55">
        <v>151</v>
      </c>
      <c r="I23" s="55">
        <v>120</v>
      </c>
      <c r="J23" s="56">
        <f t="shared" si="2"/>
        <v>271</v>
      </c>
      <c r="K23" s="55">
        <v>40</v>
      </c>
      <c r="L23" s="55">
        <v>70</v>
      </c>
      <c r="M23" s="56">
        <f t="shared" si="3"/>
        <v>110</v>
      </c>
      <c r="N23" s="32">
        <f t="shared" si="10"/>
        <v>0.24346281925982102</v>
      </c>
      <c r="O23" s="32">
        <f t="shared" si="11"/>
        <v>0.30913482007153159</v>
      </c>
      <c r="P23" s="33">
        <f t="shared" si="12"/>
        <v>0.27658349833051687</v>
      </c>
      <c r="Q23" s="41"/>
      <c r="R23" s="57">
        <f t="shared" si="7"/>
        <v>54.219552251496054</v>
      </c>
      <c r="S23" s="57">
        <f t="shared" si="8"/>
        <v>70.417657961557296</v>
      </c>
      <c r="T23" s="57">
        <f t="shared" si="9"/>
        <v>62.297347749951797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9572.693771923643</v>
      </c>
      <c r="F24" s="55">
        <v>12959.864381236048</v>
      </c>
      <c r="G24" s="56">
        <f t="shared" si="1"/>
        <v>22532.558153159691</v>
      </c>
      <c r="H24" s="55">
        <v>139</v>
      </c>
      <c r="I24" s="55">
        <v>120</v>
      </c>
      <c r="J24" s="56">
        <f t="shared" si="2"/>
        <v>259</v>
      </c>
      <c r="K24" s="55">
        <v>40</v>
      </c>
      <c r="L24" s="55">
        <v>80</v>
      </c>
      <c r="M24" s="56">
        <f t="shared" si="3"/>
        <v>120</v>
      </c>
      <c r="N24" s="32">
        <f t="shared" si="10"/>
        <v>0.23965285829971067</v>
      </c>
      <c r="O24" s="32">
        <f t="shared" si="11"/>
        <v>0.28321381952001851</v>
      </c>
      <c r="P24" s="33">
        <f t="shared" si="12"/>
        <v>0.26291139448753492</v>
      </c>
      <c r="Q24" s="41"/>
      <c r="R24" s="57">
        <f t="shared" si="7"/>
        <v>53.478736155998007</v>
      </c>
      <c r="S24" s="57">
        <f t="shared" si="8"/>
        <v>64.799321906180239</v>
      </c>
      <c r="T24" s="57">
        <f t="shared" si="9"/>
        <v>59.452660034722136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9167.7490570914433</v>
      </c>
      <c r="F25" s="55">
        <v>12523.036950250444</v>
      </c>
      <c r="G25" s="56">
        <f t="shared" si="1"/>
        <v>21690.786007341885</v>
      </c>
      <c r="H25" s="55">
        <v>139</v>
      </c>
      <c r="I25" s="55">
        <v>138</v>
      </c>
      <c r="J25" s="56">
        <f t="shared" si="2"/>
        <v>277</v>
      </c>
      <c r="K25" s="55">
        <v>40</v>
      </c>
      <c r="L25" s="55">
        <v>80</v>
      </c>
      <c r="M25" s="56">
        <f t="shared" si="3"/>
        <v>120</v>
      </c>
      <c r="N25" s="32">
        <f t="shared" si="10"/>
        <v>0.22951504749377738</v>
      </c>
      <c r="O25" s="32">
        <f t="shared" si="11"/>
        <v>0.25223648385132219</v>
      </c>
      <c r="P25" s="33">
        <f t="shared" si="12"/>
        <v>0.24210628189282396</v>
      </c>
      <c r="Q25" s="41"/>
      <c r="R25" s="57">
        <f t="shared" si="7"/>
        <v>51.216475179281808</v>
      </c>
      <c r="S25" s="57">
        <f t="shared" si="8"/>
        <v>57.445123625002033</v>
      </c>
      <c r="T25" s="57">
        <f t="shared" si="9"/>
        <v>54.636740572649586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8920.9076926435573</v>
      </c>
      <c r="F26" s="55">
        <v>11938.311830387587</v>
      </c>
      <c r="G26" s="56">
        <f t="shared" si="1"/>
        <v>20859.219523031144</v>
      </c>
      <c r="H26" s="55">
        <v>139</v>
      </c>
      <c r="I26" s="55">
        <v>158</v>
      </c>
      <c r="J26" s="56">
        <f t="shared" si="2"/>
        <v>297</v>
      </c>
      <c r="K26" s="55">
        <v>40</v>
      </c>
      <c r="L26" s="55">
        <v>80</v>
      </c>
      <c r="M26" s="56">
        <f t="shared" si="3"/>
        <v>120</v>
      </c>
      <c r="N26" s="32">
        <f t="shared" si="10"/>
        <v>0.22333536182264063</v>
      </c>
      <c r="O26" s="32">
        <f t="shared" si="11"/>
        <v>0.22121093667335434</v>
      </c>
      <c r="P26" s="33">
        <f t="shared" si="12"/>
        <v>0.22211452767517617</v>
      </c>
      <c r="Q26" s="41"/>
      <c r="R26" s="57">
        <f t="shared" si="7"/>
        <v>49.837473143260098</v>
      </c>
      <c r="S26" s="57">
        <f t="shared" si="8"/>
        <v>50.160974077258771</v>
      </c>
      <c r="T26" s="57">
        <f t="shared" si="9"/>
        <v>50.022109167940393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8390.406875200204</v>
      </c>
      <c r="F27" s="55">
        <v>11797.156321488992</v>
      </c>
      <c r="G27" s="56">
        <f t="shared" si="1"/>
        <v>20187.563196689196</v>
      </c>
      <c r="H27" s="55">
        <v>139</v>
      </c>
      <c r="I27" s="55">
        <v>160</v>
      </c>
      <c r="J27" s="56">
        <f t="shared" si="2"/>
        <v>299</v>
      </c>
      <c r="K27" s="55">
        <v>40</v>
      </c>
      <c r="L27" s="55">
        <v>92</v>
      </c>
      <c r="M27" s="56">
        <f t="shared" si="3"/>
        <v>132</v>
      </c>
      <c r="N27" s="32">
        <f t="shared" si="10"/>
        <v>0.21005424782696286</v>
      </c>
      <c r="O27" s="32">
        <f t="shared" si="11"/>
        <v>0.20561134135333575</v>
      </c>
      <c r="P27" s="33">
        <f t="shared" si="12"/>
        <v>0.20743488693679815</v>
      </c>
      <c r="Q27" s="41"/>
      <c r="R27" s="57">
        <f t="shared" si="7"/>
        <v>46.873781425699462</v>
      </c>
      <c r="S27" s="57">
        <f t="shared" si="8"/>
        <v>46.814112386861076</v>
      </c>
      <c r="T27" s="57">
        <f t="shared" si="9"/>
        <v>46.838893727817158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2216.9357278135544</v>
      </c>
      <c r="F28" s="55">
        <v>2551.7208393775227</v>
      </c>
      <c r="G28" s="56">
        <f t="shared" si="1"/>
        <v>4768.6565671910776</v>
      </c>
      <c r="H28" s="55">
        <v>95</v>
      </c>
      <c r="I28" s="55">
        <v>99</v>
      </c>
      <c r="J28" s="56">
        <f t="shared" si="2"/>
        <v>194</v>
      </c>
      <c r="K28" s="55">
        <v>0</v>
      </c>
      <c r="L28" s="55">
        <v>0</v>
      </c>
      <c r="M28" s="56">
        <f t="shared" si="3"/>
        <v>0</v>
      </c>
      <c r="N28" s="32">
        <f t="shared" si="10"/>
        <v>0.10803780349968589</v>
      </c>
      <c r="O28" s="32">
        <f t="shared" si="11"/>
        <v>0.11932850913662189</v>
      </c>
      <c r="P28" s="33">
        <f t="shared" si="12"/>
        <v>0.11379955534533881</v>
      </c>
      <c r="Q28" s="41"/>
      <c r="R28" s="57">
        <f t="shared" si="7"/>
        <v>23.336165555932151</v>
      </c>
      <c r="S28" s="57">
        <f t="shared" si="8"/>
        <v>25.774957973510329</v>
      </c>
      <c r="T28" s="57">
        <f t="shared" si="9"/>
        <v>24.580703954593183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2238.1516454974153</v>
      </c>
      <c r="F29" s="55">
        <v>2097.1414975151088</v>
      </c>
      <c r="G29" s="56">
        <f t="shared" si="1"/>
        <v>4335.2931430125245</v>
      </c>
      <c r="H29" s="55">
        <v>80</v>
      </c>
      <c r="I29" s="55">
        <v>99</v>
      </c>
      <c r="J29" s="56">
        <f t="shared" si="2"/>
        <v>179</v>
      </c>
      <c r="K29" s="55">
        <v>0</v>
      </c>
      <c r="L29" s="55">
        <v>0</v>
      </c>
      <c r="M29" s="56">
        <f t="shared" si="3"/>
        <v>0</v>
      </c>
      <c r="N29" s="32">
        <f t="shared" si="10"/>
        <v>0.12952266466998932</v>
      </c>
      <c r="O29" s="32">
        <f t="shared" si="11"/>
        <v>9.8070590044664646E-2</v>
      </c>
      <c r="P29" s="33">
        <f t="shared" si="12"/>
        <v>0.11212738317330138</v>
      </c>
      <c r="Q29" s="41"/>
      <c r="R29" s="57">
        <f t="shared" si="7"/>
        <v>27.976895568717691</v>
      </c>
      <c r="S29" s="57">
        <f t="shared" si="8"/>
        <v>21.183247449647563</v>
      </c>
      <c r="T29" s="57">
        <f t="shared" si="9"/>
        <v>24.219514765433097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2210.9125411295086</v>
      </c>
      <c r="F30" s="55">
        <v>2014.6162502363329</v>
      </c>
      <c r="G30" s="56">
        <f t="shared" si="1"/>
        <v>4225.5287913658412</v>
      </c>
      <c r="H30" s="55">
        <v>80</v>
      </c>
      <c r="I30" s="55">
        <v>99</v>
      </c>
      <c r="J30" s="56">
        <f t="shared" si="2"/>
        <v>179</v>
      </c>
      <c r="K30" s="55">
        <v>0</v>
      </c>
      <c r="L30" s="55">
        <v>0</v>
      </c>
      <c r="M30" s="56">
        <f t="shared" si="3"/>
        <v>0</v>
      </c>
      <c r="N30" s="32">
        <f t="shared" si="10"/>
        <v>0.12794632761166139</v>
      </c>
      <c r="O30" s="32">
        <f t="shared" si="11"/>
        <v>9.4211384691186534E-2</v>
      </c>
      <c r="P30" s="33">
        <f t="shared" si="12"/>
        <v>0.10928845415285127</v>
      </c>
      <c r="Q30" s="41"/>
      <c r="R30" s="57">
        <f t="shared" si="7"/>
        <v>27.636406764118856</v>
      </c>
      <c r="S30" s="57">
        <f t="shared" si="8"/>
        <v>20.349659093296292</v>
      </c>
      <c r="T30" s="57">
        <f t="shared" si="9"/>
        <v>23.606306097015874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1981.7182817673995</v>
      </c>
      <c r="F31" s="55">
        <v>1689.2289252924122</v>
      </c>
      <c r="G31" s="56">
        <f t="shared" si="1"/>
        <v>3670.9472070598117</v>
      </c>
      <c r="H31" s="55">
        <v>80</v>
      </c>
      <c r="I31" s="55">
        <v>99</v>
      </c>
      <c r="J31" s="56">
        <f t="shared" si="2"/>
        <v>179</v>
      </c>
      <c r="K31" s="55">
        <v>0</v>
      </c>
      <c r="L31" s="55">
        <v>0</v>
      </c>
      <c r="M31" s="56">
        <f t="shared" si="3"/>
        <v>0</v>
      </c>
      <c r="N31" s="32">
        <f t="shared" si="10"/>
        <v>0.1146827709356134</v>
      </c>
      <c r="O31" s="32">
        <f t="shared" si="11"/>
        <v>7.8994992765264324E-2</v>
      </c>
      <c r="P31" s="33">
        <f t="shared" si="12"/>
        <v>9.4944837757599099E-2</v>
      </c>
      <c r="Q31" s="41"/>
      <c r="R31" s="57">
        <f t="shared" si="7"/>
        <v>24.771478522092494</v>
      </c>
      <c r="S31" s="57">
        <f t="shared" si="8"/>
        <v>17.062918437297093</v>
      </c>
      <c r="T31" s="57">
        <f t="shared" si="9"/>
        <v>20.508084955641408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1871.979786632889</v>
      </c>
      <c r="F32" s="55">
        <v>1291.9989208063291</v>
      </c>
      <c r="G32" s="56">
        <f t="shared" si="1"/>
        <v>3163.9787074392179</v>
      </c>
      <c r="H32" s="55">
        <v>80</v>
      </c>
      <c r="I32" s="55">
        <v>139</v>
      </c>
      <c r="J32" s="56">
        <f t="shared" si="2"/>
        <v>219</v>
      </c>
      <c r="K32" s="55">
        <v>0</v>
      </c>
      <c r="L32" s="55">
        <v>0</v>
      </c>
      <c r="M32" s="56">
        <f t="shared" si="3"/>
        <v>0</v>
      </c>
      <c r="N32" s="32">
        <f t="shared" si="10"/>
        <v>0.10833216357829219</v>
      </c>
      <c r="O32" s="32">
        <f t="shared" si="11"/>
        <v>4.3032204929600623E-2</v>
      </c>
      <c r="P32" s="33">
        <f t="shared" si="12"/>
        <v>6.6886071102638639E-2</v>
      </c>
      <c r="Q32" s="41"/>
      <c r="R32" s="57">
        <f t="shared" si="7"/>
        <v>23.399747332911112</v>
      </c>
      <c r="S32" s="57">
        <f t="shared" si="8"/>
        <v>9.2949562647937345</v>
      </c>
      <c r="T32" s="57">
        <f t="shared" si="9"/>
        <v>14.447391358169945</v>
      </c>
    </row>
    <row r="33" spans="2:21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1236.8097035436344</v>
      </c>
      <c r="F33" s="55">
        <v>872.2701632550469</v>
      </c>
      <c r="G33" s="56">
        <f t="shared" si="1"/>
        <v>2109.0798667986815</v>
      </c>
      <c r="H33" s="55">
        <v>80</v>
      </c>
      <c r="I33" s="55">
        <v>139</v>
      </c>
      <c r="J33" s="56">
        <f t="shared" si="2"/>
        <v>219</v>
      </c>
      <c r="K33" s="55">
        <v>0</v>
      </c>
      <c r="L33" s="55">
        <v>0</v>
      </c>
      <c r="M33" s="56">
        <f t="shared" si="3"/>
        <v>0</v>
      </c>
      <c r="N33" s="32">
        <f t="shared" si="10"/>
        <v>7.1574635621738103E-2</v>
      </c>
      <c r="O33" s="32">
        <f t="shared" si="11"/>
        <v>2.9052430164370067E-2</v>
      </c>
      <c r="P33" s="33">
        <f t="shared" si="12"/>
        <v>4.4585655902221411E-2</v>
      </c>
      <c r="Q33" s="41"/>
      <c r="R33" s="57">
        <f t="shared" si="7"/>
        <v>15.46012129429543</v>
      </c>
      <c r="S33" s="57">
        <f t="shared" si="8"/>
        <v>6.2753249155039343</v>
      </c>
      <c r="T33" s="57">
        <f t="shared" si="9"/>
        <v>9.6305016748798238</v>
      </c>
    </row>
    <row r="34" spans="2:21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612.96889024560312</v>
      </c>
      <c r="F34" s="55">
        <v>588.64855800368184</v>
      </c>
      <c r="G34" s="56">
        <f t="shared" si="1"/>
        <v>1201.617448249285</v>
      </c>
      <c r="H34" s="55">
        <v>80</v>
      </c>
      <c r="I34" s="55">
        <v>139</v>
      </c>
      <c r="J34" s="56">
        <f t="shared" si="2"/>
        <v>219</v>
      </c>
      <c r="K34" s="55">
        <v>0</v>
      </c>
      <c r="L34" s="55">
        <v>0</v>
      </c>
      <c r="M34" s="56">
        <f t="shared" si="3"/>
        <v>0</v>
      </c>
      <c r="N34" s="32">
        <f t="shared" si="10"/>
        <v>3.5472736704027959E-2</v>
      </c>
      <c r="O34" s="32">
        <f t="shared" si="11"/>
        <v>1.9605933853040297E-2</v>
      </c>
      <c r="P34" s="33">
        <f t="shared" si="12"/>
        <v>2.5402026218697891E-2</v>
      </c>
      <c r="Q34" s="41"/>
      <c r="R34" s="57">
        <f t="shared" si="7"/>
        <v>7.6621111280700394</v>
      </c>
      <c r="S34" s="57">
        <f t="shared" si="8"/>
        <v>4.234881712256704</v>
      </c>
      <c r="T34" s="57">
        <f t="shared" si="9"/>
        <v>5.4868376632387443</v>
      </c>
    </row>
    <row r="35" spans="2:21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369.44890506298117</v>
      </c>
      <c r="F35" s="55">
        <v>401.36711775166907</v>
      </c>
      <c r="G35" s="56">
        <f t="shared" si="1"/>
        <v>770.8160228146503</v>
      </c>
      <c r="H35" s="55">
        <v>79</v>
      </c>
      <c r="I35" s="55">
        <v>139</v>
      </c>
      <c r="J35" s="56">
        <f t="shared" si="2"/>
        <v>218</v>
      </c>
      <c r="K35" s="55">
        <v>0</v>
      </c>
      <c r="L35" s="55">
        <v>0</v>
      </c>
      <c r="M35" s="56">
        <f t="shared" si="3"/>
        <v>0</v>
      </c>
      <c r="N35" s="32">
        <f t="shared" si="10"/>
        <v>2.1650779715364579E-2</v>
      </c>
      <c r="O35" s="32">
        <f t="shared" si="11"/>
        <v>1.3368209357569581E-2</v>
      </c>
      <c r="P35" s="33">
        <f t="shared" si="12"/>
        <v>1.6369691276220063E-2</v>
      </c>
      <c r="Q35" s="41"/>
      <c r="R35" s="57">
        <f t="shared" si="7"/>
        <v>4.676568418518749</v>
      </c>
      <c r="S35" s="57">
        <f t="shared" si="8"/>
        <v>2.8875332212350293</v>
      </c>
      <c r="T35" s="57">
        <f t="shared" si="9"/>
        <v>3.5358533156635334</v>
      </c>
    </row>
    <row r="36" spans="2:21" x14ac:dyDescent="0.25">
      <c r="B36" s="58" t="str">
        <f>'Média Mensal'!B36</f>
        <v>Mercado</v>
      </c>
      <c r="C36" s="58" t="str">
        <f>'Média Mensal'!C36</f>
        <v>Sr. de Matosinhos</v>
      </c>
      <c r="D36" s="59">
        <v>708.96</v>
      </c>
      <c r="E36" s="66">
        <v>96.775222755045519</v>
      </c>
      <c r="F36" s="60">
        <v>62</v>
      </c>
      <c r="G36" s="61">
        <f t="shared" si="1"/>
        <v>158.77522275504552</v>
      </c>
      <c r="H36" s="60">
        <v>61</v>
      </c>
      <c r="I36" s="60">
        <v>121</v>
      </c>
      <c r="J36" s="61">
        <f t="shared" si="2"/>
        <v>182</v>
      </c>
      <c r="K36" s="60">
        <v>0</v>
      </c>
      <c r="L36" s="60">
        <v>0</v>
      </c>
      <c r="M36" s="61">
        <f t="shared" si="3"/>
        <v>0</v>
      </c>
      <c r="N36" s="34">
        <f t="shared" si="10"/>
        <v>7.3448104701764969E-3</v>
      </c>
      <c r="O36" s="34">
        <f t="shared" si="11"/>
        <v>2.3722069176614633E-3</v>
      </c>
      <c r="P36" s="35">
        <f t="shared" si="12"/>
        <v>4.0388487676802382E-3</v>
      </c>
      <c r="Q36" s="41"/>
      <c r="R36" s="57">
        <f t="shared" si="7"/>
        <v>1.5864790615581232</v>
      </c>
      <c r="S36" s="57">
        <f t="shared" si="8"/>
        <v>0.51239669421487599</v>
      </c>
      <c r="T36" s="57">
        <f t="shared" si="9"/>
        <v>0.87239133381893141</v>
      </c>
    </row>
    <row r="37" spans="2:21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65">
        <v>3548.8928453266349</v>
      </c>
      <c r="F37" s="63">
        <v>6781.5129935332643</v>
      </c>
      <c r="G37" s="64">
        <f t="shared" si="1"/>
        <v>10330.405838859899</v>
      </c>
      <c r="H37" s="63">
        <v>39</v>
      </c>
      <c r="I37" s="63">
        <v>60</v>
      </c>
      <c r="J37" s="64">
        <f t="shared" si="2"/>
        <v>99</v>
      </c>
      <c r="K37" s="63">
        <v>40</v>
      </c>
      <c r="L37" s="63">
        <v>40</v>
      </c>
      <c r="M37" s="64">
        <f t="shared" si="3"/>
        <v>80</v>
      </c>
      <c r="N37" s="30">
        <f t="shared" si="10"/>
        <v>0.19346341285033988</v>
      </c>
      <c r="O37" s="30">
        <f t="shared" si="11"/>
        <v>0.2963947986684119</v>
      </c>
      <c r="P37" s="31">
        <f t="shared" si="12"/>
        <v>0.25059202985784734</v>
      </c>
      <c r="Q37" s="41"/>
      <c r="R37" s="57">
        <f t="shared" si="7"/>
        <v>44.922694244640951</v>
      </c>
      <c r="S37" s="57">
        <f t="shared" si="8"/>
        <v>67.815129935332649</v>
      </c>
      <c r="T37" s="57">
        <f t="shared" si="9"/>
        <v>57.711764462904462</v>
      </c>
    </row>
    <row r="38" spans="2:21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4">
        <v>3489.2935969153618</v>
      </c>
      <c r="F38" s="55">
        <v>6517.7390706502811</v>
      </c>
      <c r="G38" s="56">
        <f t="shared" si="1"/>
        <v>10007.032667565643</v>
      </c>
      <c r="H38" s="55">
        <v>39</v>
      </c>
      <c r="I38" s="55">
        <v>60</v>
      </c>
      <c r="J38" s="56">
        <f t="shared" si="2"/>
        <v>99</v>
      </c>
      <c r="K38" s="55">
        <v>40</v>
      </c>
      <c r="L38" s="55">
        <v>40</v>
      </c>
      <c r="M38" s="56">
        <f t="shared" si="3"/>
        <v>80</v>
      </c>
      <c r="N38" s="32">
        <f t="shared" si="10"/>
        <v>0.19021443506952473</v>
      </c>
      <c r="O38" s="32">
        <f t="shared" si="11"/>
        <v>0.28486621812282698</v>
      </c>
      <c r="P38" s="33">
        <f t="shared" si="12"/>
        <v>0.24274773596850482</v>
      </c>
      <c r="Q38" s="41"/>
      <c r="R38" s="57">
        <f t="shared" si="7"/>
        <v>44.168273378675465</v>
      </c>
      <c r="S38" s="57">
        <f t="shared" si="8"/>
        <v>65.177390706502806</v>
      </c>
      <c r="T38" s="57">
        <f t="shared" si="9"/>
        <v>55.905210433327618</v>
      </c>
    </row>
    <row r="39" spans="2:21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4">
        <v>3438.7311773015435</v>
      </c>
      <c r="F39" s="55">
        <v>6360.0226903163393</v>
      </c>
      <c r="G39" s="56">
        <f t="shared" si="1"/>
        <v>9798.7538676178829</v>
      </c>
      <c r="H39" s="55">
        <v>39</v>
      </c>
      <c r="I39" s="55">
        <v>60</v>
      </c>
      <c r="J39" s="56">
        <f t="shared" si="2"/>
        <v>99</v>
      </c>
      <c r="K39" s="55">
        <v>40</v>
      </c>
      <c r="L39" s="55">
        <v>40</v>
      </c>
      <c r="M39" s="56">
        <f t="shared" si="3"/>
        <v>80</v>
      </c>
      <c r="N39" s="32">
        <f t="shared" si="10"/>
        <v>0.18745808860126165</v>
      </c>
      <c r="O39" s="32">
        <f t="shared" si="11"/>
        <v>0.27797301968165816</v>
      </c>
      <c r="P39" s="33">
        <f t="shared" si="12"/>
        <v>0.23769536841689023</v>
      </c>
      <c r="Q39" s="41"/>
      <c r="R39" s="57">
        <f t="shared" si="7"/>
        <v>43.528242750652453</v>
      </c>
      <c r="S39" s="57">
        <f t="shared" si="8"/>
        <v>63.600226903163396</v>
      </c>
      <c r="T39" s="57">
        <f t="shared" si="9"/>
        <v>54.741641718535661</v>
      </c>
    </row>
    <row r="40" spans="2:21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4">
        <v>3387.8159082466459</v>
      </c>
      <c r="F40" s="55">
        <v>6134.4914333410397</v>
      </c>
      <c r="G40" s="56">
        <f t="shared" si="1"/>
        <v>9522.3073415876861</v>
      </c>
      <c r="H40" s="55">
        <v>39</v>
      </c>
      <c r="I40" s="55">
        <v>60</v>
      </c>
      <c r="J40" s="56">
        <f t="shared" si="2"/>
        <v>99</v>
      </c>
      <c r="K40" s="55">
        <v>39</v>
      </c>
      <c r="L40" s="55">
        <v>40</v>
      </c>
      <c r="M40" s="56">
        <f t="shared" si="3"/>
        <v>79</v>
      </c>
      <c r="N40" s="32">
        <f t="shared" si="10"/>
        <v>0.18721352278109227</v>
      </c>
      <c r="O40" s="32">
        <f t="shared" si="11"/>
        <v>0.26811588432434613</v>
      </c>
      <c r="P40" s="33">
        <f t="shared" si="12"/>
        <v>0.23238743024179243</v>
      </c>
      <c r="Q40" s="41"/>
      <c r="R40" s="57">
        <f t="shared" si="7"/>
        <v>43.433537285213411</v>
      </c>
      <c r="S40" s="57">
        <f t="shared" si="8"/>
        <v>61.344914333410401</v>
      </c>
      <c r="T40" s="57">
        <f t="shared" si="9"/>
        <v>53.496108660604975</v>
      </c>
    </row>
    <row r="41" spans="2:21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4">
        <v>3298.6766184834828</v>
      </c>
      <c r="F41" s="55">
        <v>6080.5630513948354</v>
      </c>
      <c r="G41" s="56">
        <f t="shared" si="1"/>
        <v>9379.2396698783177</v>
      </c>
      <c r="H41" s="55">
        <v>39</v>
      </c>
      <c r="I41" s="55">
        <v>60</v>
      </c>
      <c r="J41" s="56">
        <f t="shared" si="2"/>
        <v>99</v>
      </c>
      <c r="K41" s="55">
        <v>20</v>
      </c>
      <c r="L41" s="55">
        <v>40</v>
      </c>
      <c r="M41" s="56">
        <f t="shared" si="3"/>
        <v>60</v>
      </c>
      <c r="N41" s="32">
        <f t="shared" si="10"/>
        <v>0.24646418249278862</v>
      </c>
      <c r="O41" s="32">
        <f t="shared" si="11"/>
        <v>0.26575887462390013</v>
      </c>
      <c r="P41" s="33">
        <f t="shared" si="12"/>
        <v>0.25863775837961389</v>
      </c>
      <c r="Q41" s="41"/>
      <c r="R41" s="57">
        <f t="shared" si="7"/>
        <v>55.909773194635299</v>
      </c>
      <c r="S41" s="57">
        <f t="shared" si="8"/>
        <v>60.805630513948351</v>
      </c>
      <c r="T41" s="57">
        <f t="shared" si="9"/>
        <v>58.988928741373066</v>
      </c>
    </row>
    <row r="42" spans="2:21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4">
        <v>1841.5269874939854</v>
      </c>
      <c r="F42" s="55">
        <v>5762.8151528408725</v>
      </c>
      <c r="G42" s="56">
        <f t="shared" si="1"/>
        <v>7604.3421403348584</v>
      </c>
      <c r="H42" s="55">
        <v>0</v>
      </c>
      <c r="I42" s="55">
        <v>0</v>
      </c>
      <c r="J42" s="56">
        <f t="shared" si="2"/>
        <v>0</v>
      </c>
      <c r="K42" s="55">
        <v>20</v>
      </c>
      <c r="L42" s="55">
        <v>40</v>
      </c>
      <c r="M42" s="56">
        <f t="shared" si="3"/>
        <v>60</v>
      </c>
      <c r="N42" s="32">
        <f t="shared" si="10"/>
        <v>0.37127560231733575</v>
      </c>
      <c r="O42" s="32">
        <f t="shared" si="11"/>
        <v>0.58092894685895891</v>
      </c>
      <c r="P42" s="33">
        <f t="shared" si="12"/>
        <v>0.51104449867841795</v>
      </c>
      <c r="Q42" s="41"/>
      <c r="R42" s="57">
        <f t="shared" si="7"/>
        <v>92.076349374699276</v>
      </c>
      <c r="S42" s="57">
        <f t="shared" si="8"/>
        <v>144.07037882102182</v>
      </c>
      <c r="T42" s="57">
        <f t="shared" si="9"/>
        <v>126.73903567224764</v>
      </c>
    </row>
    <row r="43" spans="2:21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4">
        <v>1623.1774047604808</v>
      </c>
      <c r="F43" s="55">
        <v>5393.1810644902798</v>
      </c>
      <c r="G43" s="56">
        <f t="shared" si="1"/>
        <v>7016.3584692507611</v>
      </c>
      <c r="H43" s="55">
        <v>0</v>
      </c>
      <c r="I43" s="55">
        <v>0</v>
      </c>
      <c r="J43" s="56">
        <f t="shared" si="2"/>
        <v>0</v>
      </c>
      <c r="K43" s="55">
        <v>20</v>
      </c>
      <c r="L43" s="55">
        <v>40</v>
      </c>
      <c r="M43" s="56">
        <f t="shared" si="3"/>
        <v>60</v>
      </c>
      <c r="N43" s="32">
        <f t="shared" si="10"/>
        <v>0.32725350902429051</v>
      </c>
      <c r="O43" s="32">
        <f t="shared" si="11"/>
        <v>0.54366744601716532</v>
      </c>
      <c r="P43" s="33">
        <f t="shared" si="12"/>
        <v>0.4715294670195404</v>
      </c>
      <c r="Q43" s="41"/>
      <c r="R43" s="57">
        <f t="shared" si="7"/>
        <v>81.158870238024036</v>
      </c>
      <c r="S43" s="57">
        <f t="shared" si="8"/>
        <v>134.82952661225698</v>
      </c>
      <c r="T43" s="57">
        <f t="shared" si="9"/>
        <v>116.93930782084603</v>
      </c>
    </row>
    <row r="44" spans="2:21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4">
        <v>1559.288521459709</v>
      </c>
      <c r="F44" s="55">
        <v>5219.0770017651494</v>
      </c>
      <c r="G44" s="56">
        <f t="shared" si="1"/>
        <v>6778.3655232248584</v>
      </c>
      <c r="H44" s="55">
        <v>0</v>
      </c>
      <c r="I44" s="55">
        <v>0</v>
      </c>
      <c r="J44" s="56">
        <f t="shared" si="2"/>
        <v>0</v>
      </c>
      <c r="K44" s="55">
        <v>20</v>
      </c>
      <c r="L44" s="55">
        <v>52</v>
      </c>
      <c r="M44" s="56">
        <f t="shared" si="3"/>
        <v>72</v>
      </c>
      <c r="N44" s="32">
        <f t="shared" si="10"/>
        <v>0.31437268577816713</v>
      </c>
      <c r="O44" s="32">
        <f t="shared" si="11"/>
        <v>0.40470510249419583</v>
      </c>
      <c r="P44" s="33">
        <f t="shared" si="12"/>
        <v>0.37961276451752118</v>
      </c>
      <c r="Q44" s="41"/>
      <c r="R44" s="57">
        <f t="shared" si="7"/>
        <v>77.964426072985447</v>
      </c>
      <c r="S44" s="57">
        <f t="shared" si="8"/>
        <v>100.36686541856056</v>
      </c>
      <c r="T44" s="57">
        <f t="shared" si="9"/>
        <v>94.143965600345254</v>
      </c>
    </row>
    <row r="45" spans="2:21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4">
        <v>1389.3013613576531</v>
      </c>
      <c r="F45" s="55">
        <v>5171.4151719092833</v>
      </c>
      <c r="G45" s="56">
        <f t="shared" si="1"/>
        <v>6560.7165332669365</v>
      </c>
      <c r="H45" s="55">
        <v>0</v>
      </c>
      <c r="I45" s="55">
        <v>0</v>
      </c>
      <c r="J45" s="56">
        <f t="shared" si="2"/>
        <v>0</v>
      </c>
      <c r="K45" s="55">
        <v>20</v>
      </c>
      <c r="L45" s="55">
        <v>78</v>
      </c>
      <c r="M45" s="56">
        <f t="shared" si="3"/>
        <v>98</v>
      </c>
      <c r="N45" s="32">
        <f t="shared" si="10"/>
        <v>0.2801010809188817</v>
      </c>
      <c r="O45" s="32">
        <f t="shared" si="11"/>
        <v>0.26733949399861889</v>
      </c>
      <c r="P45" s="33">
        <f t="shared" si="12"/>
        <v>0.26994389949255004</v>
      </c>
      <c r="Q45" s="41"/>
      <c r="R45" s="57">
        <f t="shared" si="7"/>
        <v>69.465068067882655</v>
      </c>
      <c r="S45" s="57">
        <f t="shared" si="8"/>
        <v>66.30019451165748</v>
      </c>
      <c r="T45" s="57">
        <f t="shared" si="9"/>
        <v>66.946087074152416</v>
      </c>
    </row>
    <row r="46" spans="2:21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4">
        <v>1341.0027378232437</v>
      </c>
      <c r="F46" s="55">
        <v>5058.4486709786161</v>
      </c>
      <c r="G46" s="56">
        <f t="shared" si="1"/>
        <v>6399.4514088018595</v>
      </c>
      <c r="H46" s="55">
        <v>0</v>
      </c>
      <c r="I46" s="55">
        <v>0</v>
      </c>
      <c r="J46" s="56">
        <f t="shared" si="2"/>
        <v>0</v>
      </c>
      <c r="K46" s="55">
        <v>20</v>
      </c>
      <c r="L46" s="55">
        <v>80</v>
      </c>
      <c r="M46" s="56">
        <f t="shared" si="3"/>
        <v>100</v>
      </c>
      <c r="N46" s="32">
        <f t="shared" si="10"/>
        <v>0.27036345520629912</v>
      </c>
      <c r="O46" s="32">
        <f t="shared" si="11"/>
        <v>0.25496213059368023</v>
      </c>
      <c r="P46" s="33">
        <f t="shared" si="12"/>
        <v>0.258042395516204</v>
      </c>
      <c r="Q46" s="41"/>
      <c r="R46" s="57">
        <f t="shared" si="7"/>
        <v>67.050136891162182</v>
      </c>
      <c r="S46" s="57">
        <f t="shared" si="8"/>
        <v>63.230608387232699</v>
      </c>
      <c r="T46" s="57">
        <f t="shared" si="9"/>
        <v>63.994514088018597</v>
      </c>
    </row>
    <row r="47" spans="2:21" x14ac:dyDescent="0.25">
      <c r="B47" s="52" t="str">
        <f>'Média Mensal'!B47</f>
        <v>Modivas Centro</v>
      </c>
      <c r="C47" s="52" t="s">
        <v>105</v>
      </c>
      <c r="D47" s="53">
        <v>852.51</v>
      </c>
      <c r="E47" s="54">
        <v>1283.9976270618408</v>
      </c>
      <c r="F47" s="55">
        <v>4945.0203015633115</v>
      </c>
      <c r="G47" s="56">
        <f t="shared" si="1"/>
        <v>6229.0179286251523</v>
      </c>
      <c r="H47" s="55">
        <v>0</v>
      </c>
      <c r="I47" s="55">
        <v>0</v>
      </c>
      <c r="J47" s="56">
        <f t="shared" si="2"/>
        <v>0</v>
      </c>
      <c r="K47" s="55">
        <v>20</v>
      </c>
      <c r="L47" s="55">
        <v>80</v>
      </c>
      <c r="M47" s="56">
        <f t="shared" si="3"/>
        <v>100</v>
      </c>
      <c r="N47" s="32">
        <f t="shared" si="10"/>
        <v>0.25887048932698403</v>
      </c>
      <c r="O47" s="32">
        <f t="shared" si="11"/>
        <v>0.24924497487718303</v>
      </c>
      <c r="P47" s="33">
        <f t="shared" si="12"/>
        <v>0.25117007776714323</v>
      </c>
      <c r="Q47" s="41"/>
      <c r="R47" s="57">
        <f t="shared" si="7"/>
        <v>64.199881353092039</v>
      </c>
      <c r="S47" s="57">
        <f t="shared" si="8"/>
        <v>61.812753769541395</v>
      </c>
      <c r="T47" s="57">
        <f t="shared" si="9"/>
        <v>62.290179286251522</v>
      </c>
    </row>
    <row r="48" spans="2:21" x14ac:dyDescent="0.25">
      <c r="B48" s="52" t="s">
        <v>105</v>
      </c>
      <c r="C48" s="52" t="str">
        <f>'Média Mensal'!C48</f>
        <v>Mindelo</v>
      </c>
      <c r="D48" s="53">
        <v>1834.12</v>
      </c>
      <c r="E48" s="54">
        <v>1167.2220251335871</v>
      </c>
      <c r="F48" s="55">
        <v>4864.2650361085489</v>
      </c>
      <c r="G48" s="56">
        <f t="shared" si="1"/>
        <v>6031.4870612421364</v>
      </c>
      <c r="H48" s="55">
        <v>0</v>
      </c>
      <c r="I48" s="55">
        <v>0</v>
      </c>
      <c r="J48" s="56">
        <f t="shared" ref="J48:J58" si="13">+H48+I48</f>
        <v>0</v>
      </c>
      <c r="K48" s="55">
        <v>20</v>
      </c>
      <c r="L48" s="55">
        <v>80</v>
      </c>
      <c r="M48" s="56">
        <f t="shared" ref="M48:M58" si="14">+K48+L48</f>
        <v>100</v>
      </c>
      <c r="N48" s="32">
        <f t="shared" ref="N48" si="15">+E48/(H48*216+K48*248)</f>
        <v>0.23532702119628771</v>
      </c>
      <c r="O48" s="32">
        <f t="shared" ref="O48" si="16">+F48/(I48*216+L48*248)</f>
        <v>0.24517464899740671</v>
      </c>
      <c r="P48" s="33">
        <f t="shared" ref="P48" si="17">+G48/(J48*216+M48*248)</f>
        <v>0.24320512343718292</v>
      </c>
      <c r="Q48" s="41"/>
      <c r="R48" s="57">
        <f t="shared" ref="R48" si="18">+E48/(H48+K48)</f>
        <v>58.361101256679355</v>
      </c>
      <c r="S48" s="57">
        <f t="shared" ref="S48" si="19">+F48/(I48+L48)</f>
        <v>60.803312951356858</v>
      </c>
      <c r="T48" s="57">
        <f t="shared" ref="T48" si="20">+G48/(J48+M48)</f>
        <v>60.314870612421366</v>
      </c>
      <c r="U48" s="103"/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4">
        <v>1114.6908635543257</v>
      </c>
      <c r="F49" s="55">
        <v>4636.704624254653</v>
      </c>
      <c r="G49" s="56">
        <f t="shared" si="1"/>
        <v>5751.3954878089789</v>
      </c>
      <c r="H49" s="55">
        <v>0</v>
      </c>
      <c r="I49" s="55">
        <v>0</v>
      </c>
      <c r="J49" s="56">
        <f t="shared" si="13"/>
        <v>0</v>
      </c>
      <c r="K49" s="55">
        <v>20</v>
      </c>
      <c r="L49" s="55">
        <v>80</v>
      </c>
      <c r="M49" s="56">
        <f t="shared" si="14"/>
        <v>100</v>
      </c>
      <c r="N49" s="32">
        <f t="shared" si="10"/>
        <v>0.22473606120046888</v>
      </c>
      <c r="O49" s="32">
        <f t="shared" si="11"/>
        <v>0.23370487017412567</v>
      </c>
      <c r="P49" s="33">
        <f t="shared" si="12"/>
        <v>0.2319111083793943</v>
      </c>
      <c r="Q49" s="41"/>
      <c r="R49" s="57">
        <f t="shared" si="7"/>
        <v>55.734543177716283</v>
      </c>
      <c r="S49" s="57">
        <f t="shared" si="8"/>
        <v>57.958807803183163</v>
      </c>
      <c r="T49" s="57">
        <f t="shared" si="9"/>
        <v>57.513954878089791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4">
        <v>956.31211026998199</v>
      </c>
      <c r="F50" s="55">
        <v>4664.6494660184344</v>
      </c>
      <c r="G50" s="56">
        <f t="shared" si="1"/>
        <v>5620.9615762884168</v>
      </c>
      <c r="H50" s="55">
        <v>0</v>
      </c>
      <c r="I50" s="55">
        <v>0</v>
      </c>
      <c r="J50" s="56">
        <f t="shared" si="13"/>
        <v>0</v>
      </c>
      <c r="K50" s="55">
        <v>20</v>
      </c>
      <c r="L50" s="55">
        <v>71</v>
      </c>
      <c r="M50" s="56">
        <f t="shared" si="14"/>
        <v>91</v>
      </c>
      <c r="N50" s="32">
        <f t="shared" si="10"/>
        <v>0.19280486094152863</v>
      </c>
      <c r="O50" s="32">
        <f t="shared" si="11"/>
        <v>0.26491648489427727</v>
      </c>
      <c r="P50" s="33">
        <f t="shared" si="12"/>
        <v>0.24906777633323365</v>
      </c>
      <c r="Q50" s="41"/>
      <c r="R50" s="57">
        <f t="shared" si="7"/>
        <v>47.815605513499101</v>
      </c>
      <c r="S50" s="57">
        <f t="shared" si="8"/>
        <v>65.699288253780765</v>
      </c>
      <c r="T50" s="57">
        <f t="shared" si="9"/>
        <v>61.768808530641941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4">
        <v>807.23453144648283</v>
      </c>
      <c r="F51" s="55">
        <v>4272.2348178948878</v>
      </c>
      <c r="G51" s="56">
        <f t="shared" si="1"/>
        <v>5079.4693493413706</v>
      </c>
      <c r="H51" s="55">
        <v>0</v>
      </c>
      <c r="I51" s="55">
        <v>0</v>
      </c>
      <c r="J51" s="56">
        <f t="shared" si="13"/>
        <v>0</v>
      </c>
      <c r="K51" s="55">
        <v>20</v>
      </c>
      <c r="L51" s="55">
        <v>60</v>
      </c>
      <c r="M51" s="56">
        <f t="shared" si="14"/>
        <v>80</v>
      </c>
      <c r="N51" s="32">
        <f t="shared" si="10"/>
        <v>0.16274889746904897</v>
      </c>
      <c r="O51" s="32">
        <f t="shared" si="11"/>
        <v>0.28711255496605431</v>
      </c>
      <c r="P51" s="33">
        <f t="shared" si="12"/>
        <v>0.25602164059180293</v>
      </c>
      <c r="Q51" s="41"/>
      <c r="R51" s="57">
        <f t="shared" si="7"/>
        <v>40.361726572324145</v>
      </c>
      <c r="S51" s="57">
        <f t="shared" si="8"/>
        <v>71.203913631581457</v>
      </c>
      <c r="T51" s="57">
        <f t="shared" si="9"/>
        <v>63.493366866767133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4">
        <v>796.93926792070181</v>
      </c>
      <c r="F52" s="55">
        <v>4241.4372456827859</v>
      </c>
      <c r="G52" s="56">
        <f t="shared" si="1"/>
        <v>5038.3765136034881</v>
      </c>
      <c r="H52" s="55">
        <v>0</v>
      </c>
      <c r="I52" s="55">
        <v>0</v>
      </c>
      <c r="J52" s="56">
        <f t="shared" si="13"/>
        <v>0</v>
      </c>
      <c r="K52" s="55">
        <v>20</v>
      </c>
      <c r="L52" s="55">
        <v>60</v>
      </c>
      <c r="M52" s="56">
        <f t="shared" si="14"/>
        <v>80</v>
      </c>
      <c r="N52" s="32">
        <f t="shared" si="10"/>
        <v>0.16067323950014151</v>
      </c>
      <c r="O52" s="32">
        <f t="shared" si="11"/>
        <v>0.28504282565072486</v>
      </c>
      <c r="P52" s="33">
        <f t="shared" si="12"/>
        <v>0.25395042911307902</v>
      </c>
      <c r="Q52" s="41"/>
      <c r="R52" s="57">
        <f t="shared" si="7"/>
        <v>39.846963396035093</v>
      </c>
      <c r="S52" s="57">
        <f t="shared" si="8"/>
        <v>70.690620761379762</v>
      </c>
      <c r="T52" s="57">
        <f t="shared" si="9"/>
        <v>62.979706420043598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4">
        <v>810.42324697275365</v>
      </c>
      <c r="F53" s="55">
        <v>4130.0700872344642</v>
      </c>
      <c r="G53" s="56">
        <f t="shared" si="1"/>
        <v>4940.4933342072181</v>
      </c>
      <c r="H53" s="55">
        <v>0</v>
      </c>
      <c r="I53" s="55">
        <v>0</v>
      </c>
      <c r="J53" s="56">
        <f t="shared" si="13"/>
        <v>0</v>
      </c>
      <c r="K53" s="55">
        <v>20</v>
      </c>
      <c r="L53" s="55">
        <v>92</v>
      </c>
      <c r="M53" s="56">
        <f t="shared" si="14"/>
        <v>112</v>
      </c>
      <c r="N53" s="32">
        <f t="shared" si="10"/>
        <v>0.16339178366386162</v>
      </c>
      <c r="O53" s="32">
        <f t="shared" si="11"/>
        <v>0.181016395829</v>
      </c>
      <c r="P53" s="33">
        <f t="shared" si="12"/>
        <v>0.17786914365665388</v>
      </c>
      <c r="Q53" s="41"/>
      <c r="R53" s="57">
        <f t="shared" si="7"/>
        <v>40.521162348637681</v>
      </c>
      <c r="S53" s="57">
        <f t="shared" si="8"/>
        <v>44.892066165591999</v>
      </c>
      <c r="T53" s="57">
        <f t="shared" si="9"/>
        <v>44.111547626850161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4">
        <v>766.13783673002558</v>
      </c>
      <c r="F54" s="55">
        <v>4002.8902305416646</v>
      </c>
      <c r="G54" s="56">
        <f t="shared" si="1"/>
        <v>4769.0280672716899</v>
      </c>
      <c r="H54" s="55">
        <v>0</v>
      </c>
      <c r="I54" s="55">
        <v>0</v>
      </c>
      <c r="J54" s="56">
        <f t="shared" si="13"/>
        <v>0</v>
      </c>
      <c r="K54" s="55">
        <v>20</v>
      </c>
      <c r="L54" s="55">
        <v>100</v>
      </c>
      <c r="M54" s="56">
        <f t="shared" si="14"/>
        <v>120</v>
      </c>
      <c r="N54" s="32">
        <f t="shared" si="10"/>
        <v>0.15446327353427936</v>
      </c>
      <c r="O54" s="32">
        <f t="shared" si="11"/>
        <v>0.16140686413474453</v>
      </c>
      <c r="P54" s="33">
        <f t="shared" si="12"/>
        <v>0.16024959903466701</v>
      </c>
      <c r="Q54" s="41"/>
      <c r="R54" s="57">
        <f t="shared" si="7"/>
        <v>38.306891836501279</v>
      </c>
      <c r="S54" s="57">
        <f t="shared" si="8"/>
        <v>40.028902305416644</v>
      </c>
      <c r="T54" s="57">
        <f t="shared" si="9"/>
        <v>39.741900560597415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4">
        <v>588.48843505625098</v>
      </c>
      <c r="F55" s="55">
        <v>3157.2197680875665</v>
      </c>
      <c r="G55" s="56">
        <f t="shared" si="1"/>
        <v>3745.7082031438176</v>
      </c>
      <c r="H55" s="55">
        <v>0</v>
      </c>
      <c r="I55" s="55">
        <v>0</v>
      </c>
      <c r="J55" s="56">
        <f t="shared" si="13"/>
        <v>0</v>
      </c>
      <c r="K55" s="55">
        <v>20</v>
      </c>
      <c r="L55" s="55">
        <v>100</v>
      </c>
      <c r="M55" s="56">
        <f t="shared" si="14"/>
        <v>120</v>
      </c>
      <c r="N55" s="32">
        <f t="shared" si="10"/>
        <v>0.11864686190650221</v>
      </c>
      <c r="O55" s="32">
        <f t="shared" si="11"/>
        <v>0.12730724871320834</v>
      </c>
      <c r="P55" s="33">
        <f t="shared" si="12"/>
        <v>0.12586385091209065</v>
      </c>
      <c r="Q55" s="41"/>
      <c r="R55" s="57">
        <f t="shared" si="7"/>
        <v>29.424421752812549</v>
      </c>
      <c r="S55" s="57">
        <f t="shared" si="8"/>
        <v>31.572197680875664</v>
      </c>
      <c r="T55" s="57">
        <f t="shared" si="9"/>
        <v>31.21423502619848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4">
        <v>556.38398590003044</v>
      </c>
      <c r="F56" s="55">
        <v>2975.3062626885007</v>
      </c>
      <c r="G56" s="56">
        <f t="shared" si="1"/>
        <v>3531.6902485885312</v>
      </c>
      <c r="H56" s="55">
        <v>0</v>
      </c>
      <c r="I56" s="55">
        <v>0</v>
      </c>
      <c r="J56" s="56">
        <f t="shared" si="13"/>
        <v>0</v>
      </c>
      <c r="K56" s="55">
        <v>17</v>
      </c>
      <c r="L56" s="55">
        <v>100</v>
      </c>
      <c r="M56" s="56">
        <f t="shared" si="14"/>
        <v>117</v>
      </c>
      <c r="N56" s="32">
        <f t="shared" si="10"/>
        <v>0.13196963612429566</v>
      </c>
      <c r="O56" s="32">
        <f t="shared" si="11"/>
        <v>0.11997202672131051</v>
      </c>
      <c r="P56" s="33">
        <f t="shared" si="12"/>
        <v>0.12171526911319724</v>
      </c>
      <c r="Q56" s="41"/>
      <c r="R56" s="57">
        <f t="shared" si="7"/>
        <v>32.72846975882532</v>
      </c>
      <c r="S56" s="57">
        <f t="shared" si="8"/>
        <v>29.753062626885008</v>
      </c>
      <c r="T56" s="57">
        <f t="shared" si="9"/>
        <v>30.185386740072914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4">
        <v>398.23632073216817</v>
      </c>
      <c r="F57" s="55">
        <v>2278.893163642228</v>
      </c>
      <c r="G57" s="56">
        <f t="shared" si="1"/>
        <v>2677.1294843743963</v>
      </c>
      <c r="H57" s="55">
        <v>0</v>
      </c>
      <c r="I57" s="55">
        <v>0</v>
      </c>
      <c r="J57" s="56">
        <f t="shared" si="13"/>
        <v>0</v>
      </c>
      <c r="K57" s="55">
        <v>0</v>
      </c>
      <c r="L57" s="55">
        <v>100</v>
      </c>
      <c r="M57" s="56">
        <f t="shared" si="14"/>
        <v>100</v>
      </c>
      <c r="N57" s="32" t="e">
        <f t="shared" si="10"/>
        <v>#DIV/0!</v>
      </c>
      <c r="O57" s="32">
        <f t="shared" si="11"/>
        <v>9.1890853372670486E-2</v>
      </c>
      <c r="P57" s="33">
        <f t="shared" si="12"/>
        <v>0.10794876953122566</v>
      </c>
      <c r="Q57" s="41"/>
      <c r="R57" s="57" t="e">
        <f t="shared" si="7"/>
        <v>#DIV/0!</v>
      </c>
      <c r="S57" s="57">
        <f t="shared" si="8"/>
        <v>22.78893163642228</v>
      </c>
      <c r="T57" s="57">
        <f t="shared" si="9"/>
        <v>26.771294843743963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6">
        <v>384.11279973991969</v>
      </c>
      <c r="F58" s="60">
        <v>2047.0000000000002</v>
      </c>
      <c r="G58" s="61">
        <f t="shared" si="1"/>
        <v>2431.1127997399199</v>
      </c>
      <c r="H58" s="55">
        <v>0</v>
      </c>
      <c r="I58" s="55">
        <v>0</v>
      </c>
      <c r="J58" s="56">
        <f t="shared" si="13"/>
        <v>0</v>
      </c>
      <c r="K58" s="55">
        <v>0</v>
      </c>
      <c r="L58" s="55">
        <v>100</v>
      </c>
      <c r="M58" s="56">
        <f t="shared" si="14"/>
        <v>100</v>
      </c>
      <c r="N58" s="34" t="e">
        <f t="shared" si="10"/>
        <v>#DIV/0!</v>
      </c>
      <c r="O58" s="34">
        <f t="shared" si="11"/>
        <v>8.254032258064517E-2</v>
      </c>
      <c r="P58" s="35">
        <f t="shared" si="12"/>
        <v>9.8028741924996762E-2</v>
      </c>
      <c r="Q58" s="41"/>
      <c r="R58" s="57" t="e">
        <f t="shared" si="7"/>
        <v>#DIV/0!</v>
      </c>
      <c r="S58" s="57">
        <f t="shared" si="8"/>
        <v>20.470000000000002</v>
      </c>
      <c r="T58" s="57">
        <f t="shared" si="9"/>
        <v>24.311127997399197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65">
        <v>3339.3394838771101</v>
      </c>
      <c r="F59" s="63">
        <v>3343.9041922139854</v>
      </c>
      <c r="G59" s="64">
        <f t="shared" si="1"/>
        <v>6683.243676091095</v>
      </c>
      <c r="H59" s="65">
        <v>40</v>
      </c>
      <c r="I59" s="63">
        <v>0</v>
      </c>
      <c r="J59" s="64">
        <f t="shared" ref="J59" si="21">+H59+I59</f>
        <v>40</v>
      </c>
      <c r="K59" s="65">
        <v>0</v>
      </c>
      <c r="L59" s="63">
        <v>40</v>
      </c>
      <c r="M59" s="64">
        <f t="shared" ref="M59" si="22">+K59+L59</f>
        <v>40</v>
      </c>
      <c r="N59" s="30">
        <f t="shared" si="10"/>
        <v>0.38649762544873961</v>
      </c>
      <c r="O59" s="30">
        <f t="shared" si="11"/>
        <v>0.33708711615060338</v>
      </c>
      <c r="P59" s="31">
        <f t="shared" si="12"/>
        <v>0.36008856013421847</v>
      </c>
      <c r="Q59" s="41"/>
      <c r="R59" s="57">
        <f t="shared" si="7"/>
        <v>83.483487096927746</v>
      </c>
      <c r="S59" s="57">
        <f t="shared" si="8"/>
        <v>83.597604805349633</v>
      </c>
      <c r="T59" s="57">
        <f t="shared" si="9"/>
        <v>83.540545951138682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3187.6631865953677</v>
      </c>
      <c r="F60" s="55">
        <v>3346.9021938172855</v>
      </c>
      <c r="G60" s="56">
        <f t="shared" si="1"/>
        <v>6534.5653804126532</v>
      </c>
      <c r="H60" s="54">
        <v>40</v>
      </c>
      <c r="I60" s="55">
        <v>0</v>
      </c>
      <c r="J60" s="56">
        <f t="shared" ref="J60:J86" si="23">+H60+I60</f>
        <v>40</v>
      </c>
      <c r="K60" s="54">
        <v>0</v>
      </c>
      <c r="L60" s="55">
        <v>40</v>
      </c>
      <c r="M60" s="56">
        <f t="shared" ref="M60:M86" si="24">+K60+L60</f>
        <v>40</v>
      </c>
      <c r="N60" s="32">
        <f t="shared" si="10"/>
        <v>0.36894249844853794</v>
      </c>
      <c r="O60" s="32">
        <f t="shared" si="11"/>
        <v>0.33738933405416183</v>
      </c>
      <c r="P60" s="33">
        <f t="shared" si="12"/>
        <v>0.35207787609981966</v>
      </c>
      <c r="Q60" s="41"/>
      <c r="R60" s="57">
        <f t="shared" si="7"/>
        <v>79.691579664884188</v>
      </c>
      <c r="S60" s="57">
        <f t="shared" si="8"/>
        <v>83.672554845432131</v>
      </c>
      <c r="T60" s="57">
        <f t="shared" si="9"/>
        <v>81.682067255158159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3153.8191612548362</v>
      </c>
      <c r="F61" s="55">
        <v>3235.9136608646463</v>
      </c>
      <c r="G61" s="56">
        <f t="shared" si="1"/>
        <v>6389.7328221194821</v>
      </c>
      <c r="H61" s="54">
        <v>40</v>
      </c>
      <c r="I61" s="55">
        <v>0</v>
      </c>
      <c r="J61" s="56">
        <f t="shared" si="23"/>
        <v>40</v>
      </c>
      <c r="K61" s="54">
        <v>0</v>
      </c>
      <c r="L61" s="55">
        <v>40</v>
      </c>
      <c r="M61" s="56">
        <f t="shared" si="24"/>
        <v>40</v>
      </c>
      <c r="N61" s="32">
        <f t="shared" si="10"/>
        <v>0.36502536588597639</v>
      </c>
      <c r="O61" s="32">
        <f t="shared" si="11"/>
        <v>0.32620097387748453</v>
      </c>
      <c r="P61" s="33">
        <f t="shared" si="12"/>
        <v>0.3442743977435066</v>
      </c>
      <c r="Q61" s="41"/>
      <c r="R61" s="57">
        <f t="shared" si="7"/>
        <v>78.8454790313709</v>
      </c>
      <c r="S61" s="57">
        <f t="shared" si="8"/>
        <v>80.897841521616158</v>
      </c>
      <c r="T61" s="57">
        <f t="shared" si="9"/>
        <v>79.871660276493529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3151.1819560211384</v>
      </c>
      <c r="F62" s="55">
        <v>3076.69777475508</v>
      </c>
      <c r="G62" s="56">
        <f t="shared" si="1"/>
        <v>6227.8797307762179</v>
      </c>
      <c r="H62" s="54">
        <v>40</v>
      </c>
      <c r="I62" s="55">
        <v>0</v>
      </c>
      <c r="J62" s="56">
        <f t="shared" si="23"/>
        <v>40</v>
      </c>
      <c r="K62" s="54">
        <v>0</v>
      </c>
      <c r="L62" s="55">
        <v>40</v>
      </c>
      <c r="M62" s="56">
        <f t="shared" si="24"/>
        <v>40</v>
      </c>
      <c r="N62" s="32">
        <f t="shared" si="10"/>
        <v>0.36472013379874285</v>
      </c>
      <c r="O62" s="32">
        <f t="shared" si="11"/>
        <v>0.31015098535837499</v>
      </c>
      <c r="P62" s="33">
        <f t="shared" si="12"/>
        <v>0.33555386480475313</v>
      </c>
      <c r="Q62" s="41"/>
      <c r="R62" s="57">
        <f t="shared" si="7"/>
        <v>78.779548900528454</v>
      </c>
      <c r="S62" s="57">
        <f t="shared" si="8"/>
        <v>76.917444368877</v>
      </c>
      <c r="T62" s="57">
        <f t="shared" si="9"/>
        <v>77.848496634702727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3163.3062508116673</v>
      </c>
      <c r="F63" s="55">
        <v>2940.6942815009838</v>
      </c>
      <c r="G63" s="56">
        <f t="shared" si="1"/>
        <v>6104.0005323126516</v>
      </c>
      <c r="H63" s="54">
        <v>40</v>
      </c>
      <c r="I63" s="55">
        <v>0</v>
      </c>
      <c r="J63" s="56">
        <f t="shared" si="23"/>
        <v>40</v>
      </c>
      <c r="K63" s="54">
        <v>0</v>
      </c>
      <c r="L63" s="55">
        <v>40</v>
      </c>
      <c r="M63" s="56">
        <f t="shared" si="24"/>
        <v>40</v>
      </c>
      <c r="N63" s="32">
        <f t="shared" si="10"/>
        <v>0.36612340865875781</v>
      </c>
      <c r="O63" s="32">
        <f t="shared" si="11"/>
        <v>0.29644095579647012</v>
      </c>
      <c r="P63" s="33">
        <f t="shared" si="12"/>
        <v>0.32887933902546612</v>
      </c>
      <c r="Q63" s="41"/>
      <c r="R63" s="57">
        <f t="shared" si="7"/>
        <v>79.082656270291679</v>
      </c>
      <c r="S63" s="57">
        <f t="shared" si="8"/>
        <v>73.51735703752459</v>
      </c>
      <c r="T63" s="57">
        <f t="shared" si="9"/>
        <v>76.300006653908142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3093.1503259973101</v>
      </c>
      <c r="F64" s="55">
        <v>2798.0067891036788</v>
      </c>
      <c r="G64" s="56">
        <f t="shared" si="1"/>
        <v>5891.1571151009884</v>
      </c>
      <c r="H64" s="54">
        <v>39</v>
      </c>
      <c r="I64" s="55">
        <v>0</v>
      </c>
      <c r="J64" s="56">
        <f t="shared" si="23"/>
        <v>39</v>
      </c>
      <c r="K64" s="54">
        <v>0</v>
      </c>
      <c r="L64" s="55">
        <v>40</v>
      </c>
      <c r="M64" s="56">
        <f t="shared" si="24"/>
        <v>40</v>
      </c>
      <c r="N64" s="3">
        <f t="shared" si="10"/>
        <v>0.36718308713168446</v>
      </c>
      <c r="O64" s="3">
        <f t="shared" si="11"/>
        <v>0.28205713599835469</v>
      </c>
      <c r="P64" s="4">
        <f t="shared" si="12"/>
        <v>0.32114899231906829</v>
      </c>
      <c r="Q64" s="41"/>
      <c r="R64" s="57">
        <f t="shared" si="7"/>
        <v>79.311546820443851</v>
      </c>
      <c r="S64" s="57">
        <f t="shared" si="8"/>
        <v>69.95016972759197</v>
      </c>
      <c r="T64" s="57">
        <f t="shared" si="9"/>
        <v>74.571609051911253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3052.2074221083412</v>
      </c>
      <c r="F65" s="55">
        <v>2525.2119478959871</v>
      </c>
      <c r="G65" s="56">
        <f t="shared" si="1"/>
        <v>5577.4193700043288</v>
      </c>
      <c r="H65" s="54">
        <v>20</v>
      </c>
      <c r="I65" s="55">
        <v>0</v>
      </c>
      <c r="J65" s="56">
        <f t="shared" si="23"/>
        <v>20</v>
      </c>
      <c r="K65" s="54">
        <v>0</v>
      </c>
      <c r="L65" s="55">
        <v>40</v>
      </c>
      <c r="M65" s="56">
        <f t="shared" si="24"/>
        <v>40</v>
      </c>
      <c r="N65" s="3">
        <f t="shared" si="10"/>
        <v>0.70652949585841229</v>
      </c>
      <c r="O65" s="3">
        <f t="shared" si="11"/>
        <v>0.25455765603790192</v>
      </c>
      <c r="P65" s="4">
        <f t="shared" si="12"/>
        <v>0.39167270856771974</v>
      </c>
      <c r="Q65" s="41"/>
      <c r="R65" s="57">
        <f t="shared" si="7"/>
        <v>152.61037110541707</v>
      </c>
      <c r="S65" s="57">
        <f t="shared" si="8"/>
        <v>63.130298697399681</v>
      </c>
      <c r="T65" s="57">
        <f t="shared" si="9"/>
        <v>92.95698950007214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1615.9018712835834</v>
      </c>
      <c r="F66" s="55">
        <v>1436.5121635976816</v>
      </c>
      <c r="G66" s="56">
        <f t="shared" si="1"/>
        <v>3052.4140348812653</v>
      </c>
      <c r="H66" s="54">
        <v>20</v>
      </c>
      <c r="I66" s="55">
        <v>0</v>
      </c>
      <c r="J66" s="56">
        <f t="shared" si="23"/>
        <v>20</v>
      </c>
      <c r="K66" s="54">
        <v>0</v>
      </c>
      <c r="L66" s="55">
        <v>40</v>
      </c>
      <c r="M66" s="56">
        <f t="shared" si="24"/>
        <v>40</v>
      </c>
      <c r="N66" s="3">
        <f t="shared" si="10"/>
        <v>0.37405135909342208</v>
      </c>
      <c r="O66" s="3">
        <f t="shared" si="11"/>
        <v>0.14480969391105661</v>
      </c>
      <c r="P66" s="4">
        <f t="shared" si="12"/>
        <v>0.21435491817986413</v>
      </c>
      <c r="Q66" s="41"/>
      <c r="R66" s="57">
        <f t="shared" si="7"/>
        <v>80.795093564179169</v>
      </c>
      <c r="S66" s="57">
        <f t="shared" si="8"/>
        <v>35.912804089942043</v>
      </c>
      <c r="T66" s="57">
        <f t="shared" si="9"/>
        <v>50.873567248021089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1292.1830377268348</v>
      </c>
      <c r="F67" s="55">
        <v>1363.5130454924781</v>
      </c>
      <c r="G67" s="56">
        <f t="shared" si="1"/>
        <v>2655.6960832193126</v>
      </c>
      <c r="H67" s="54">
        <v>20</v>
      </c>
      <c r="I67" s="55">
        <v>0</v>
      </c>
      <c r="J67" s="56">
        <f t="shared" si="23"/>
        <v>20</v>
      </c>
      <c r="K67" s="54">
        <v>0</v>
      </c>
      <c r="L67" s="55">
        <v>42</v>
      </c>
      <c r="M67" s="56">
        <f t="shared" si="24"/>
        <v>42</v>
      </c>
      <c r="N67" s="3">
        <f t="shared" si="10"/>
        <v>0.29911644391824876</v>
      </c>
      <c r="O67" s="3">
        <f t="shared" si="11"/>
        <v>0.13090563032761887</v>
      </c>
      <c r="P67" s="4">
        <f t="shared" si="12"/>
        <v>0.18021824668969277</v>
      </c>
      <c r="Q67" s="41"/>
      <c r="R67" s="57">
        <f t="shared" si="7"/>
        <v>64.609151886341735</v>
      </c>
      <c r="S67" s="57">
        <f t="shared" si="8"/>
        <v>32.464596321249481</v>
      </c>
      <c r="T67" s="57">
        <f t="shared" si="9"/>
        <v>42.833807793859883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960.73905326582758</v>
      </c>
      <c r="F68" s="55">
        <v>1304.5291026339942</v>
      </c>
      <c r="G68" s="56">
        <f t="shared" si="1"/>
        <v>2265.268155899822</v>
      </c>
      <c r="H68" s="54">
        <v>20</v>
      </c>
      <c r="I68" s="55">
        <v>0</v>
      </c>
      <c r="J68" s="56">
        <f t="shared" si="23"/>
        <v>20</v>
      </c>
      <c r="K68" s="54">
        <v>0</v>
      </c>
      <c r="L68" s="55">
        <v>60</v>
      </c>
      <c r="M68" s="56">
        <f t="shared" si="24"/>
        <v>60</v>
      </c>
      <c r="N68" s="3">
        <f t="shared" si="10"/>
        <v>0.22239329936708971</v>
      </c>
      <c r="O68" s="3">
        <f t="shared" si="11"/>
        <v>8.7669966574865199E-2</v>
      </c>
      <c r="P68" s="4">
        <f t="shared" si="12"/>
        <v>0.11798271645311573</v>
      </c>
      <c r="Q68" s="41"/>
      <c r="R68" s="57">
        <f t="shared" si="7"/>
        <v>48.03695266329138</v>
      </c>
      <c r="S68" s="57">
        <f t="shared" si="8"/>
        <v>21.742151710566571</v>
      </c>
      <c r="T68" s="57">
        <f t="shared" si="9"/>
        <v>28.315851948747774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59">
        <v>702.48</v>
      </c>
      <c r="E69" s="66">
        <v>771.55921254273062</v>
      </c>
      <c r="F69" s="60">
        <v>449</v>
      </c>
      <c r="G69" s="61">
        <f t="shared" si="1"/>
        <v>1220.5592125427306</v>
      </c>
      <c r="H69" s="66">
        <v>20</v>
      </c>
      <c r="I69" s="60">
        <v>0</v>
      </c>
      <c r="J69" s="61">
        <f t="shared" si="23"/>
        <v>20</v>
      </c>
      <c r="K69" s="66">
        <v>0</v>
      </c>
      <c r="L69" s="60">
        <v>40</v>
      </c>
      <c r="M69" s="61">
        <f t="shared" si="24"/>
        <v>40</v>
      </c>
      <c r="N69" s="6">
        <f t="shared" si="10"/>
        <v>0.17860166957007653</v>
      </c>
      <c r="O69" s="6">
        <f t="shared" si="11"/>
        <v>4.5262096774193551E-2</v>
      </c>
      <c r="P69" s="7">
        <f t="shared" si="12"/>
        <v>8.571342784710187E-2</v>
      </c>
      <c r="Q69" s="41"/>
      <c r="R69" s="57">
        <f t="shared" si="7"/>
        <v>38.577960627136534</v>
      </c>
      <c r="S69" s="57">
        <f t="shared" si="8"/>
        <v>11.225</v>
      </c>
      <c r="T69" s="57">
        <f t="shared" si="9"/>
        <v>20.342653542378844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65">
        <v>6140</v>
      </c>
      <c r="F70" s="63">
        <v>804.94930004513537</v>
      </c>
      <c r="G70" s="64">
        <f t="shared" si="1"/>
        <v>6944.9493000451357</v>
      </c>
      <c r="H70" s="65">
        <v>244</v>
      </c>
      <c r="I70" s="63">
        <v>160</v>
      </c>
      <c r="J70" s="64">
        <f t="shared" si="23"/>
        <v>404</v>
      </c>
      <c r="K70" s="65">
        <v>0</v>
      </c>
      <c r="L70" s="63">
        <v>0</v>
      </c>
      <c r="M70" s="64">
        <f t="shared" si="24"/>
        <v>0</v>
      </c>
      <c r="N70" s="15">
        <f t="shared" si="10"/>
        <v>0.1164996964177292</v>
      </c>
      <c r="O70" s="15">
        <f t="shared" si="11"/>
        <v>2.3291357061491186E-2</v>
      </c>
      <c r="P70" s="16">
        <f t="shared" si="12"/>
        <v>7.9585502613278514E-2</v>
      </c>
      <c r="Q70" s="41"/>
      <c r="R70" s="57">
        <f t="shared" si="7"/>
        <v>25.16393442622951</v>
      </c>
      <c r="S70" s="57">
        <f t="shared" si="8"/>
        <v>5.0309331252820959</v>
      </c>
      <c r="T70" s="57">
        <f t="shared" si="9"/>
        <v>17.190468564468159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4">
        <v>7610.9715854458946</v>
      </c>
      <c r="F71" s="55">
        <v>1414.3171762304125</v>
      </c>
      <c r="G71" s="56">
        <f t="shared" ref="G71:G84" si="25">+E71+F71</f>
        <v>9025.2887616763073</v>
      </c>
      <c r="H71" s="54">
        <v>240</v>
      </c>
      <c r="I71" s="55">
        <v>168</v>
      </c>
      <c r="J71" s="56">
        <f t="shared" si="23"/>
        <v>408</v>
      </c>
      <c r="K71" s="54">
        <v>0</v>
      </c>
      <c r="L71" s="55">
        <v>0</v>
      </c>
      <c r="M71" s="56">
        <f t="shared" si="24"/>
        <v>0</v>
      </c>
      <c r="N71" s="3">
        <f t="shared" si="10"/>
        <v>0.14681658150937296</v>
      </c>
      <c r="O71" s="3">
        <f t="shared" si="11"/>
        <v>3.8974789909347787E-2</v>
      </c>
      <c r="P71" s="4">
        <f t="shared" si="12"/>
        <v>0.1024111379093626</v>
      </c>
      <c r="Q71" s="41"/>
      <c r="R71" s="57">
        <f t="shared" ref="R71:R86" si="26">+E71/(H71+K71)</f>
        <v>31.712381606024561</v>
      </c>
      <c r="S71" s="57">
        <f t="shared" ref="S71:S86" si="27">+F71/(I71+L71)</f>
        <v>8.4185546204191226</v>
      </c>
      <c r="T71" s="57">
        <f t="shared" ref="T71:T86" si="28">+G71/(J71+M71)</f>
        <v>22.12080578842232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4">
        <v>9863.2304094471128</v>
      </c>
      <c r="F72" s="55">
        <v>2308.61963142996</v>
      </c>
      <c r="G72" s="56">
        <f t="shared" si="25"/>
        <v>12171.850040877072</v>
      </c>
      <c r="H72" s="54">
        <v>240</v>
      </c>
      <c r="I72" s="55">
        <v>198</v>
      </c>
      <c r="J72" s="56">
        <f t="shared" si="23"/>
        <v>438</v>
      </c>
      <c r="K72" s="54">
        <v>0</v>
      </c>
      <c r="L72" s="55">
        <v>0</v>
      </c>
      <c r="M72" s="56">
        <f t="shared" si="24"/>
        <v>0</v>
      </c>
      <c r="N72" s="3">
        <f t="shared" si="10"/>
        <v>0.19026293228100141</v>
      </c>
      <c r="O72" s="3">
        <f t="shared" si="11"/>
        <v>5.3980069945519078E-2</v>
      </c>
      <c r="P72" s="4">
        <f t="shared" si="12"/>
        <v>0.12865561095126282</v>
      </c>
      <c r="Q72" s="41"/>
      <c r="R72" s="57">
        <f t="shared" si="26"/>
        <v>41.096793372696304</v>
      </c>
      <c r="S72" s="57">
        <f t="shared" si="27"/>
        <v>11.659695108232121</v>
      </c>
      <c r="T72" s="57">
        <f t="shared" si="28"/>
        <v>27.789611965472769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4">
        <v>11118.462085239444</v>
      </c>
      <c r="F73" s="55">
        <v>2589.8186690127886</v>
      </c>
      <c r="G73" s="56">
        <f t="shared" si="25"/>
        <v>13708.280754252231</v>
      </c>
      <c r="H73" s="54">
        <v>238</v>
      </c>
      <c r="I73" s="55">
        <v>200</v>
      </c>
      <c r="J73" s="56">
        <f t="shared" si="23"/>
        <v>438</v>
      </c>
      <c r="K73" s="54">
        <v>0</v>
      </c>
      <c r="L73" s="55">
        <v>0</v>
      </c>
      <c r="M73" s="56">
        <f t="shared" si="24"/>
        <v>0</v>
      </c>
      <c r="N73" s="3">
        <f t="shared" ref="N73" si="29">+E73/(H73*216+K73*248)</f>
        <v>0.21627882985604271</v>
      </c>
      <c r="O73" s="3">
        <f t="shared" ref="O73" si="30">+F73/(I73*216+L73*248)</f>
        <v>5.9949506227147883E-2</v>
      </c>
      <c r="P73" s="4">
        <f t="shared" ref="P73" si="31">+G73/(J73*216+M73*248)</f>
        <v>0.14489557705746059</v>
      </c>
      <c r="Q73" s="41"/>
      <c r="R73" s="57">
        <f t="shared" si="26"/>
        <v>46.716227248905227</v>
      </c>
      <c r="S73" s="57">
        <f t="shared" si="27"/>
        <v>12.949093345063943</v>
      </c>
      <c r="T73" s="57">
        <f t="shared" si="28"/>
        <v>31.297444644411488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4">
        <v>12267.59851230258</v>
      </c>
      <c r="F74" s="55">
        <v>2912.1208225524624</v>
      </c>
      <c r="G74" s="56">
        <f t="shared" si="25"/>
        <v>15179.719334855043</v>
      </c>
      <c r="H74" s="54">
        <v>200</v>
      </c>
      <c r="I74" s="55">
        <v>200</v>
      </c>
      <c r="J74" s="56">
        <f t="shared" si="23"/>
        <v>400</v>
      </c>
      <c r="K74" s="54">
        <v>0</v>
      </c>
      <c r="L74" s="55">
        <v>0</v>
      </c>
      <c r="M74" s="56">
        <f t="shared" si="24"/>
        <v>0</v>
      </c>
      <c r="N74" s="3">
        <f t="shared" si="10"/>
        <v>0.28397218778478195</v>
      </c>
      <c r="O74" s="3">
        <f t="shared" si="11"/>
        <v>6.7410204225751447E-2</v>
      </c>
      <c r="P74" s="4">
        <f t="shared" si="12"/>
        <v>0.1756911960052667</v>
      </c>
      <c r="Q74" s="41"/>
      <c r="R74" s="57">
        <f t="shared" si="26"/>
        <v>61.337992561512898</v>
      </c>
      <c r="S74" s="57">
        <f t="shared" si="27"/>
        <v>14.560604112762313</v>
      </c>
      <c r="T74" s="57">
        <f t="shared" si="28"/>
        <v>37.949298337137606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4">
        <v>12589.293452845601</v>
      </c>
      <c r="F75" s="55">
        <v>3188.3556763146571</v>
      </c>
      <c r="G75" s="56">
        <f t="shared" si="25"/>
        <v>15777.649129160258</v>
      </c>
      <c r="H75" s="54">
        <v>200</v>
      </c>
      <c r="I75" s="55">
        <v>200</v>
      </c>
      <c r="J75" s="56">
        <f t="shared" si="23"/>
        <v>400</v>
      </c>
      <c r="K75" s="54">
        <v>0</v>
      </c>
      <c r="L75" s="55">
        <v>0</v>
      </c>
      <c r="M75" s="56">
        <f t="shared" si="24"/>
        <v>0</v>
      </c>
      <c r="N75" s="3">
        <f t="shared" si="10"/>
        <v>0.29141882992698148</v>
      </c>
      <c r="O75" s="3">
        <f t="shared" si="11"/>
        <v>7.3804529544320763E-2</v>
      </c>
      <c r="P75" s="4">
        <f t="shared" si="12"/>
        <v>0.18261167973565112</v>
      </c>
      <c r="Q75" s="41"/>
      <c r="R75" s="57">
        <f t="shared" si="26"/>
        <v>62.946467264228005</v>
      </c>
      <c r="S75" s="57">
        <f t="shared" si="27"/>
        <v>15.941778381573286</v>
      </c>
      <c r="T75" s="57">
        <f t="shared" si="28"/>
        <v>39.444122822900646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4">
        <v>12628.002817245977</v>
      </c>
      <c r="F76" s="55">
        <v>4796.3144468193377</v>
      </c>
      <c r="G76" s="56">
        <f t="shared" si="25"/>
        <v>17424.317264065314</v>
      </c>
      <c r="H76" s="54">
        <v>200</v>
      </c>
      <c r="I76" s="55">
        <v>200</v>
      </c>
      <c r="J76" s="56">
        <f t="shared" si="23"/>
        <v>400</v>
      </c>
      <c r="K76" s="54">
        <v>0</v>
      </c>
      <c r="L76" s="55">
        <v>0</v>
      </c>
      <c r="M76" s="56">
        <f t="shared" si="24"/>
        <v>0</v>
      </c>
      <c r="N76" s="3">
        <f t="shared" si="10"/>
        <v>0.29231488002884204</v>
      </c>
      <c r="O76" s="3">
        <f t="shared" si="11"/>
        <v>0.11102579738007726</v>
      </c>
      <c r="P76" s="4">
        <f t="shared" si="12"/>
        <v>0.20167033870445966</v>
      </c>
      <c r="Q76" s="41"/>
      <c r="R76" s="57">
        <f t="shared" si="26"/>
        <v>63.140014086229883</v>
      </c>
      <c r="S76" s="57">
        <f t="shared" si="27"/>
        <v>23.981572234096689</v>
      </c>
      <c r="T76" s="57">
        <f t="shared" si="28"/>
        <v>43.560793160163286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4">
        <v>12194.652090111236</v>
      </c>
      <c r="F77" s="55">
        <v>5381.5364405275513</v>
      </c>
      <c r="G77" s="56">
        <f t="shared" si="25"/>
        <v>17576.188530638789</v>
      </c>
      <c r="H77" s="54">
        <v>190</v>
      </c>
      <c r="I77" s="55">
        <v>200</v>
      </c>
      <c r="J77" s="56">
        <f t="shared" si="23"/>
        <v>390</v>
      </c>
      <c r="K77" s="54">
        <v>0</v>
      </c>
      <c r="L77" s="55">
        <v>0</v>
      </c>
      <c r="M77" s="56">
        <f t="shared" si="24"/>
        <v>0</v>
      </c>
      <c r="N77" s="3">
        <f t="shared" si="10"/>
        <v>0.29714064547054669</v>
      </c>
      <c r="O77" s="3">
        <f t="shared" si="11"/>
        <v>0.12457260278998962</v>
      </c>
      <c r="P77" s="4">
        <f t="shared" si="12"/>
        <v>0.20864421332667127</v>
      </c>
      <c r="Q77" s="41"/>
      <c r="R77" s="57">
        <f t="shared" si="26"/>
        <v>64.182379421638089</v>
      </c>
      <c r="S77" s="57">
        <f t="shared" si="27"/>
        <v>26.907682202637758</v>
      </c>
      <c r="T77" s="57">
        <f t="shared" si="28"/>
        <v>45.067150078560999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4">
        <v>6159.3786483573931</v>
      </c>
      <c r="F78" s="55">
        <v>3742.4425172940255</v>
      </c>
      <c r="G78" s="56">
        <f t="shared" si="25"/>
        <v>9901.8211656514177</v>
      </c>
      <c r="H78" s="54">
        <v>200</v>
      </c>
      <c r="I78" s="55">
        <v>200</v>
      </c>
      <c r="J78" s="56">
        <f t="shared" si="23"/>
        <v>400</v>
      </c>
      <c r="K78" s="54">
        <v>0</v>
      </c>
      <c r="L78" s="55">
        <v>0</v>
      </c>
      <c r="M78" s="56">
        <f t="shared" si="24"/>
        <v>0</v>
      </c>
      <c r="N78" s="3">
        <f t="shared" si="10"/>
        <v>0.14257820945271743</v>
      </c>
      <c r="O78" s="3">
        <f t="shared" si="11"/>
        <v>8.6630613826250591E-2</v>
      </c>
      <c r="P78" s="4">
        <f t="shared" si="12"/>
        <v>0.114604411639484</v>
      </c>
      <c r="Q78" s="41"/>
      <c r="R78" s="57">
        <f t="shared" si="26"/>
        <v>30.796893241786965</v>
      </c>
      <c r="S78" s="57">
        <f t="shared" si="27"/>
        <v>18.712212586470127</v>
      </c>
      <c r="T78" s="57">
        <f t="shared" si="28"/>
        <v>24.754552914128546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4">
        <v>5928.4995602354711</v>
      </c>
      <c r="F79" s="55">
        <v>3497.2199271036657</v>
      </c>
      <c r="G79" s="56">
        <f t="shared" si="25"/>
        <v>9425.7194873391363</v>
      </c>
      <c r="H79" s="54">
        <v>200</v>
      </c>
      <c r="I79" s="55">
        <v>200</v>
      </c>
      <c r="J79" s="56">
        <f t="shared" si="23"/>
        <v>400</v>
      </c>
      <c r="K79" s="54">
        <v>0</v>
      </c>
      <c r="L79" s="55">
        <v>0</v>
      </c>
      <c r="M79" s="56">
        <f t="shared" si="24"/>
        <v>0</v>
      </c>
      <c r="N79" s="3">
        <f t="shared" si="10"/>
        <v>0.13723378611656184</v>
      </c>
      <c r="O79" s="3">
        <f t="shared" si="11"/>
        <v>8.0954164979251522E-2</v>
      </c>
      <c r="P79" s="4">
        <f t="shared" si="12"/>
        <v>0.10909397554790667</v>
      </c>
      <c r="Q79" s="41"/>
      <c r="R79" s="57">
        <f t="shared" si="26"/>
        <v>29.642497801177356</v>
      </c>
      <c r="S79" s="57">
        <f t="shared" si="27"/>
        <v>17.486099635518329</v>
      </c>
      <c r="T79" s="57">
        <f t="shared" si="28"/>
        <v>23.564298718347843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4">
        <v>4715.2588401519688</v>
      </c>
      <c r="F80" s="55">
        <v>2495.5198136604054</v>
      </c>
      <c r="G80" s="56">
        <f t="shared" si="25"/>
        <v>7210.7786538123746</v>
      </c>
      <c r="H80" s="54">
        <v>200</v>
      </c>
      <c r="I80" s="55">
        <v>200</v>
      </c>
      <c r="J80" s="56">
        <f t="shared" si="23"/>
        <v>400</v>
      </c>
      <c r="K80" s="54">
        <v>0</v>
      </c>
      <c r="L80" s="55">
        <v>0</v>
      </c>
      <c r="M80" s="56">
        <f t="shared" si="24"/>
        <v>0</v>
      </c>
      <c r="N80" s="3">
        <f t="shared" si="10"/>
        <v>0.10914951018870298</v>
      </c>
      <c r="O80" s="3">
        <f t="shared" si="11"/>
        <v>5.7766662353250127E-2</v>
      </c>
      <c r="P80" s="4">
        <f t="shared" si="12"/>
        <v>8.3458086270976561E-2</v>
      </c>
      <c r="Q80" s="41"/>
      <c r="R80" s="57">
        <f t="shared" si="26"/>
        <v>23.576294200759843</v>
      </c>
      <c r="S80" s="57">
        <f t="shared" si="27"/>
        <v>12.477599068302027</v>
      </c>
      <c r="T80" s="57">
        <f t="shared" si="28"/>
        <v>18.026946634530937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4">
        <v>4051.049642091446</v>
      </c>
      <c r="F81" s="55">
        <v>1990.5995845106961</v>
      </c>
      <c r="G81" s="56">
        <f t="shared" si="25"/>
        <v>6041.6492266021423</v>
      </c>
      <c r="H81" s="54">
        <v>200</v>
      </c>
      <c r="I81" s="55">
        <v>200</v>
      </c>
      <c r="J81" s="56">
        <f t="shared" si="23"/>
        <v>400</v>
      </c>
      <c r="K81" s="54">
        <v>0</v>
      </c>
      <c r="L81" s="55">
        <v>0</v>
      </c>
      <c r="M81" s="56">
        <f t="shared" si="24"/>
        <v>0</v>
      </c>
      <c r="N81" s="3">
        <f t="shared" si="10"/>
        <v>9.3774297270635326E-2</v>
      </c>
      <c r="O81" s="3">
        <f t="shared" ref="O81:O86" si="32">+F81/(I81*216+L81*248)</f>
        <v>4.6078694085895745E-2</v>
      </c>
      <c r="P81" s="4">
        <f t="shared" ref="P81:P86" si="33">+G81/(J81*216+M81*248)</f>
        <v>6.9926495678265532E-2</v>
      </c>
      <c r="Q81" s="41"/>
      <c r="R81" s="57">
        <f t="shared" si="26"/>
        <v>20.255248210457228</v>
      </c>
      <c r="S81" s="57">
        <f t="shared" si="27"/>
        <v>9.9529979225534806</v>
      </c>
      <c r="T81" s="57">
        <f t="shared" si="28"/>
        <v>15.104123066505355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4">
        <v>3645.9555793409195</v>
      </c>
      <c r="F82" s="55">
        <v>1529.7737061536448</v>
      </c>
      <c r="G82" s="56">
        <f t="shared" si="25"/>
        <v>5175.7292854945645</v>
      </c>
      <c r="H82" s="54">
        <v>200</v>
      </c>
      <c r="I82" s="55">
        <v>200</v>
      </c>
      <c r="J82" s="56">
        <f t="shared" si="23"/>
        <v>400</v>
      </c>
      <c r="K82" s="54">
        <v>0</v>
      </c>
      <c r="L82" s="55">
        <v>0</v>
      </c>
      <c r="M82" s="56">
        <f t="shared" si="24"/>
        <v>0</v>
      </c>
      <c r="N82" s="3">
        <f t="shared" ref="N82:N86" si="34">+E82/(H82*216+K82*248)</f>
        <v>8.4397119892150915E-2</v>
      </c>
      <c r="O82" s="3">
        <f t="shared" si="32"/>
        <v>3.5411428383186221E-2</v>
      </c>
      <c r="P82" s="4">
        <f t="shared" si="33"/>
        <v>5.9904274137668571E-2</v>
      </c>
      <c r="Q82" s="41"/>
      <c r="R82" s="57">
        <f t="shared" si="26"/>
        <v>18.229777896704597</v>
      </c>
      <c r="S82" s="57">
        <f t="shared" si="27"/>
        <v>7.6488685307682234</v>
      </c>
      <c r="T82" s="57">
        <f t="shared" si="28"/>
        <v>12.939323213736412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4">
        <v>2953.2757582379822</v>
      </c>
      <c r="F83" s="55">
        <v>1324.4458162184574</v>
      </c>
      <c r="G83" s="56">
        <f t="shared" si="25"/>
        <v>4277.7215744564401</v>
      </c>
      <c r="H83" s="54">
        <v>198</v>
      </c>
      <c r="I83" s="55">
        <v>200</v>
      </c>
      <c r="J83" s="56">
        <f t="shared" si="23"/>
        <v>398</v>
      </c>
      <c r="K83" s="54">
        <v>0</v>
      </c>
      <c r="L83" s="55">
        <v>0</v>
      </c>
      <c r="M83" s="56">
        <f t="shared" si="24"/>
        <v>0</v>
      </c>
      <c r="N83" s="3">
        <f t="shared" si="34"/>
        <v>6.9053398761643806E-2</v>
      </c>
      <c r="O83" s="3">
        <f t="shared" si="32"/>
        <v>3.0658467968019847E-2</v>
      </c>
      <c r="P83" s="4">
        <f t="shared" si="33"/>
        <v>4.9759463689470963E-2</v>
      </c>
      <c r="Q83" s="41"/>
      <c r="R83" s="57">
        <f t="shared" si="26"/>
        <v>14.915534132515061</v>
      </c>
      <c r="S83" s="57">
        <f t="shared" si="27"/>
        <v>6.6222290810922866</v>
      </c>
      <c r="T83" s="57">
        <f t="shared" si="28"/>
        <v>10.748044156925729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9">
        <v>351.77</v>
      </c>
      <c r="E84" s="66">
        <v>1525.2675676168981</v>
      </c>
      <c r="F84" s="60">
        <v>1229.9999999999998</v>
      </c>
      <c r="G84" s="61">
        <f t="shared" si="25"/>
        <v>2755.2675676168978</v>
      </c>
      <c r="H84" s="66">
        <v>160</v>
      </c>
      <c r="I84" s="60">
        <v>240</v>
      </c>
      <c r="J84" s="61">
        <f t="shared" si="23"/>
        <v>400</v>
      </c>
      <c r="K84" s="66">
        <v>0</v>
      </c>
      <c r="L84" s="60">
        <v>0</v>
      </c>
      <c r="M84" s="61">
        <f t="shared" si="24"/>
        <v>0</v>
      </c>
      <c r="N84" s="6">
        <f t="shared" si="34"/>
        <v>4.4133899525951911E-2</v>
      </c>
      <c r="O84" s="6">
        <f t="shared" si="32"/>
        <v>2.3726851851851846E-2</v>
      </c>
      <c r="P84" s="7">
        <f t="shared" si="33"/>
        <v>3.1889670921491871E-2</v>
      </c>
      <c r="Q84" s="41"/>
      <c r="R84" s="57">
        <f t="shared" si="26"/>
        <v>9.5329222976056123</v>
      </c>
      <c r="S84" s="57">
        <f t="shared" si="27"/>
        <v>5.1249999999999991</v>
      </c>
      <c r="T84" s="57">
        <f t="shared" si="28"/>
        <v>6.8881689190422444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70">
        <v>1440.4289260919727</v>
      </c>
      <c r="F85" s="63">
        <v>377.89702203767689</v>
      </c>
      <c r="G85" s="64">
        <f t="shared" ref="G85:G86" si="35">+E85+F85</f>
        <v>1818.3259481296495</v>
      </c>
      <c r="H85" s="70">
        <v>39</v>
      </c>
      <c r="I85" s="63">
        <v>60</v>
      </c>
      <c r="J85" s="97">
        <f t="shared" si="23"/>
        <v>99</v>
      </c>
      <c r="K85" s="70">
        <v>0</v>
      </c>
      <c r="L85" s="98">
        <v>0</v>
      </c>
      <c r="M85" s="99">
        <f t="shared" si="24"/>
        <v>0</v>
      </c>
      <c r="N85" s="3">
        <f t="shared" si="34"/>
        <v>0.17099108809258934</v>
      </c>
      <c r="O85" s="3">
        <f t="shared" si="32"/>
        <v>2.91587208362405E-2</v>
      </c>
      <c r="P85" s="4">
        <f t="shared" si="33"/>
        <v>8.503207763419611E-2</v>
      </c>
      <c r="Q85" s="41"/>
      <c r="R85" s="57">
        <f t="shared" si="26"/>
        <v>36.934075027999299</v>
      </c>
      <c r="S85" s="57">
        <f t="shared" si="27"/>
        <v>6.2982837006279482</v>
      </c>
      <c r="T85" s="57">
        <f t="shared" si="28"/>
        <v>18.366928768986359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71">
        <v>1259.5279821698355</v>
      </c>
      <c r="F86" s="60">
        <v>272</v>
      </c>
      <c r="G86" s="61">
        <f t="shared" si="35"/>
        <v>1531.5279821698355</v>
      </c>
      <c r="H86" s="71">
        <v>39</v>
      </c>
      <c r="I86" s="60">
        <v>20</v>
      </c>
      <c r="J86" s="100">
        <f t="shared" si="23"/>
        <v>59</v>
      </c>
      <c r="K86" s="71">
        <v>0</v>
      </c>
      <c r="L86" s="101">
        <v>0</v>
      </c>
      <c r="M86" s="100">
        <f t="shared" si="24"/>
        <v>0</v>
      </c>
      <c r="N86" s="6">
        <f t="shared" si="34"/>
        <v>0.14951661706669461</v>
      </c>
      <c r="O86" s="6">
        <f t="shared" si="32"/>
        <v>6.2962962962962957E-2</v>
      </c>
      <c r="P86" s="7">
        <f t="shared" si="33"/>
        <v>0.12017639533661609</v>
      </c>
      <c r="Q86" s="41"/>
      <c r="R86" s="57">
        <f t="shared" si="26"/>
        <v>32.295589286406035</v>
      </c>
      <c r="S86" s="57">
        <f t="shared" si="27"/>
        <v>13.6</v>
      </c>
      <c r="T86" s="57">
        <f t="shared" si="28"/>
        <v>25.958101392709075</v>
      </c>
    </row>
    <row r="87" spans="2:20" ht="18" x14ac:dyDescent="0.25">
      <c r="B87" s="68" t="s">
        <v>109</v>
      </c>
      <c r="Q87" s="41"/>
    </row>
    <row r="88" spans="2:20" x14ac:dyDescent="0.25">
      <c r="B88" s="69"/>
    </row>
    <row r="90" spans="2:20" x14ac:dyDescent="0.25">
      <c r="C90" t="s">
        <v>110</v>
      </c>
      <c r="D90" s="1">
        <f>(SUMPRODUCT((G5:G86)*(D5:D86)))/1000</f>
        <v>513486.25754447508</v>
      </c>
    </row>
    <row r="91" spans="2:20" x14ac:dyDescent="0.25">
      <c r="C91" t="s">
        <v>112</v>
      </c>
      <c r="D91" s="77">
        <f>SUMPRODUCT((((J5:J86)*216)+((M5:M86)*248))*((D5:D86))/1000)</f>
        <v>2792126.57528</v>
      </c>
    </row>
    <row r="92" spans="2:20" x14ac:dyDescent="0.25">
      <c r="C92" t="s">
        <v>111</v>
      </c>
      <c r="D92" s="84">
        <f>+D90/D91</f>
        <v>0.18390507869185038</v>
      </c>
    </row>
    <row r="93" spans="2:20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B76" workbookViewId="0">
      <selection activeCell="N48" sqref="N48:T48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1406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8" t="s">
        <v>84</v>
      </c>
      <c r="I2" s="119"/>
      <c r="J2" s="119"/>
      <c r="K2" s="119"/>
      <c r="L2" s="119"/>
      <c r="M2" s="119"/>
      <c r="N2" s="119"/>
      <c r="O2" s="120"/>
      <c r="P2" s="102">
        <v>0.33174429420178581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8" t="s">
        <v>2</v>
      </c>
      <c r="H4" s="25" t="s">
        <v>5</v>
      </c>
      <c r="I4" s="26" t="s">
        <v>6</v>
      </c>
      <c r="J4" s="48" t="s">
        <v>2</v>
      </c>
      <c r="K4" s="25" t="s">
        <v>5</v>
      </c>
      <c r="L4" s="26" t="s">
        <v>6</v>
      </c>
      <c r="M4" s="48" t="s">
        <v>2</v>
      </c>
      <c r="N4" s="25" t="s">
        <v>5</v>
      </c>
      <c r="O4" s="26" t="s">
        <v>6</v>
      </c>
      <c r="P4" s="48" t="s">
        <v>2</v>
      </c>
      <c r="R4" s="25" t="s">
        <v>5</v>
      </c>
      <c r="S4" s="26" t="s">
        <v>6</v>
      </c>
      <c r="T4" s="48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2438.0000000000023</v>
      </c>
      <c r="F5" s="55">
        <v>579.67284141474499</v>
      </c>
      <c r="G5" s="56">
        <f>+E5+F5</f>
        <v>3017.6728414147474</v>
      </c>
      <c r="H5" s="55">
        <v>180</v>
      </c>
      <c r="I5" s="55">
        <v>100</v>
      </c>
      <c r="J5" s="56">
        <f>+H5+I5</f>
        <v>280</v>
      </c>
      <c r="K5" s="55">
        <v>0</v>
      </c>
      <c r="L5" s="55">
        <v>0</v>
      </c>
      <c r="M5" s="56">
        <f>+K5+L5</f>
        <v>0</v>
      </c>
      <c r="N5" s="32">
        <f>+E5/(H5*216+K5*248)</f>
        <v>6.2705761316872485E-2</v>
      </c>
      <c r="O5" s="32">
        <f>+F5/(I5*216+L5*248)</f>
        <v>2.683670562105301E-2</v>
      </c>
      <c r="P5" s="33">
        <f>+G5/(J5*216+M5*248)</f>
        <v>4.9895384282651244E-2</v>
      </c>
      <c r="Q5" s="41"/>
      <c r="R5" s="57">
        <f>+E5/(H5+K5)</f>
        <v>13.544444444444457</v>
      </c>
      <c r="S5" s="57">
        <f>+F5/(I5+L5)</f>
        <v>5.7967284141474495</v>
      </c>
      <c r="T5" s="57">
        <f>+G5/(J5+M5)</f>
        <v>10.777403005052669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4464.2272427014477</v>
      </c>
      <c r="F6" s="55">
        <v>986.94412117047841</v>
      </c>
      <c r="G6" s="56">
        <f t="shared" ref="G6:G70" si="0">+E6+F6</f>
        <v>5451.1713638719266</v>
      </c>
      <c r="H6" s="55">
        <v>180</v>
      </c>
      <c r="I6" s="55">
        <v>85</v>
      </c>
      <c r="J6" s="56">
        <f t="shared" ref="J6:J59" si="1">+H6+I6</f>
        <v>265</v>
      </c>
      <c r="K6" s="55">
        <v>0</v>
      </c>
      <c r="L6" s="55">
        <v>0</v>
      </c>
      <c r="M6" s="56">
        <f t="shared" ref="M6:M59" si="2">+K6+L6</f>
        <v>0</v>
      </c>
      <c r="N6" s="32">
        <f t="shared" ref="N6:N16" si="3">+E6/(H6*216+K6*248)</f>
        <v>0.11482065953450225</v>
      </c>
      <c r="O6" s="32">
        <f t="shared" ref="O6:O16" si="4">+F6/(I6*216+L6*248)</f>
        <v>5.3755126425407321E-2</v>
      </c>
      <c r="P6" s="33">
        <f t="shared" ref="P6:P16" si="5">+G6/(J6*216+M6*248)</f>
        <v>9.5233601744792562E-2</v>
      </c>
      <c r="Q6" s="41"/>
      <c r="R6" s="57">
        <f t="shared" ref="R6:R70" si="6">+E6/(H6+K6)</f>
        <v>24.801262459452488</v>
      </c>
      <c r="S6" s="57">
        <f t="shared" ref="S6:S70" si="7">+F6/(I6+L6)</f>
        <v>11.611107307887981</v>
      </c>
      <c r="T6" s="57">
        <f t="shared" ref="T6:T70" si="8">+G6/(J6+M6)</f>
        <v>20.570457976875193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6982.6863878082395</v>
      </c>
      <c r="F7" s="55">
        <v>1162.4621082523652</v>
      </c>
      <c r="G7" s="56">
        <f t="shared" si="0"/>
        <v>8145.1484960606049</v>
      </c>
      <c r="H7" s="55">
        <v>140</v>
      </c>
      <c r="I7" s="55">
        <v>86</v>
      </c>
      <c r="J7" s="56">
        <f t="shared" si="1"/>
        <v>226</v>
      </c>
      <c r="K7" s="55">
        <v>0</v>
      </c>
      <c r="L7" s="55">
        <v>0</v>
      </c>
      <c r="M7" s="56">
        <f t="shared" si="2"/>
        <v>0</v>
      </c>
      <c r="N7" s="32">
        <f t="shared" si="3"/>
        <v>0.23090894139577511</v>
      </c>
      <c r="O7" s="32">
        <f t="shared" si="4"/>
        <v>6.257870953124274E-2</v>
      </c>
      <c r="P7" s="33">
        <f t="shared" si="5"/>
        <v>0.16685407440307695</v>
      </c>
      <c r="Q7" s="41"/>
      <c r="R7" s="57">
        <f t="shared" si="6"/>
        <v>49.876331341487422</v>
      </c>
      <c r="S7" s="57">
        <f t="shared" si="7"/>
        <v>13.517001258748433</v>
      </c>
      <c r="T7" s="57">
        <f t="shared" si="8"/>
        <v>36.040480071064621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8581.8242640147382</v>
      </c>
      <c r="F8" s="55">
        <v>1186.3619216103275</v>
      </c>
      <c r="G8" s="56">
        <f t="shared" si="0"/>
        <v>9768.1861856250653</v>
      </c>
      <c r="H8" s="55">
        <v>140</v>
      </c>
      <c r="I8" s="55">
        <v>114</v>
      </c>
      <c r="J8" s="56">
        <f t="shared" si="1"/>
        <v>254</v>
      </c>
      <c r="K8" s="55">
        <v>0</v>
      </c>
      <c r="L8" s="55">
        <v>0</v>
      </c>
      <c r="M8" s="56">
        <f t="shared" si="2"/>
        <v>0</v>
      </c>
      <c r="N8" s="32">
        <f t="shared" si="3"/>
        <v>0.2837904849211223</v>
      </c>
      <c r="O8" s="32">
        <f t="shared" si="4"/>
        <v>4.8179090383785227E-2</v>
      </c>
      <c r="P8" s="33">
        <f t="shared" si="5"/>
        <v>0.17804363855397101</v>
      </c>
      <c r="Q8" s="41"/>
      <c r="R8" s="57">
        <f t="shared" si="6"/>
        <v>61.298744742962413</v>
      </c>
      <c r="S8" s="57">
        <f t="shared" si="7"/>
        <v>10.406683522897609</v>
      </c>
      <c r="T8" s="57">
        <f t="shared" si="8"/>
        <v>38.457425927657738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10716.783391433784</v>
      </c>
      <c r="F9" s="55">
        <v>1507.1238470208784</v>
      </c>
      <c r="G9" s="56">
        <f t="shared" si="0"/>
        <v>12223.907238454663</v>
      </c>
      <c r="H9" s="55">
        <v>140</v>
      </c>
      <c r="I9" s="55">
        <v>118</v>
      </c>
      <c r="J9" s="56">
        <f t="shared" si="1"/>
        <v>258</v>
      </c>
      <c r="K9" s="55">
        <v>0</v>
      </c>
      <c r="L9" s="55">
        <v>0</v>
      </c>
      <c r="M9" s="56">
        <f t="shared" si="2"/>
        <v>0</v>
      </c>
      <c r="N9" s="32">
        <f t="shared" si="3"/>
        <v>0.35439098516646111</v>
      </c>
      <c r="O9" s="32">
        <f t="shared" si="4"/>
        <v>5.9130722183807223E-2</v>
      </c>
      <c r="P9" s="33">
        <f t="shared" si="5"/>
        <v>0.21934946953873571</v>
      </c>
      <c r="Q9" s="41"/>
      <c r="R9" s="57">
        <f t="shared" si="6"/>
        <v>76.548452795955598</v>
      </c>
      <c r="S9" s="57">
        <f t="shared" si="7"/>
        <v>12.77223599170236</v>
      </c>
      <c r="T9" s="57">
        <f t="shared" si="8"/>
        <v>47.379485420366912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11930.06254427545</v>
      </c>
      <c r="F10" s="55">
        <v>1742.8921189576799</v>
      </c>
      <c r="G10" s="56">
        <f t="shared" si="0"/>
        <v>13672.954663233129</v>
      </c>
      <c r="H10" s="55">
        <v>140</v>
      </c>
      <c r="I10" s="55">
        <v>120</v>
      </c>
      <c r="J10" s="56">
        <f t="shared" si="1"/>
        <v>260</v>
      </c>
      <c r="K10" s="55">
        <v>0</v>
      </c>
      <c r="L10" s="55">
        <v>0</v>
      </c>
      <c r="M10" s="56">
        <f t="shared" si="2"/>
        <v>0</v>
      </c>
      <c r="N10" s="32">
        <f t="shared" si="3"/>
        <v>0.39451265027365906</v>
      </c>
      <c r="O10" s="32">
        <f t="shared" si="4"/>
        <v>6.7241208293120372E-2</v>
      </c>
      <c r="P10" s="33">
        <f t="shared" si="5"/>
        <v>0.24346429243648735</v>
      </c>
      <c r="Q10" s="41"/>
      <c r="R10" s="57">
        <f t="shared" si="6"/>
        <v>85.214732459110351</v>
      </c>
      <c r="S10" s="57">
        <f t="shared" si="7"/>
        <v>14.524100991313999</v>
      </c>
      <c r="T10" s="57">
        <f t="shared" si="8"/>
        <v>52.588287166281269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14514.230999509688</v>
      </c>
      <c r="F11" s="55">
        <v>2201.539960660768</v>
      </c>
      <c r="G11" s="56">
        <f t="shared" si="0"/>
        <v>16715.770960170456</v>
      </c>
      <c r="H11" s="55">
        <v>140</v>
      </c>
      <c r="I11" s="55">
        <v>120</v>
      </c>
      <c r="J11" s="56">
        <f t="shared" si="1"/>
        <v>260</v>
      </c>
      <c r="K11" s="55">
        <v>0</v>
      </c>
      <c r="L11" s="55">
        <v>0</v>
      </c>
      <c r="M11" s="56">
        <f t="shared" si="2"/>
        <v>0</v>
      </c>
      <c r="N11" s="32">
        <f t="shared" si="3"/>
        <v>0.47996795633299233</v>
      </c>
      <c r="O11" s="32">
        <f t="shared" si="4"/>
        <v>8.4935955272406174E-2</v>
      </c>
      <c r="P11" s="33">
        <f t="shared" si="5"/>
        <v>0.29764549430502946</v>
      </c>
      <c r="Q11" s="41"/>
      <c r="R11" s="57">
        <f t="shared" si="6"/>
        <v>103.67307856792634</v>
      </c>
      <c r="S11" s="57">
        <f t="shared" si="7"/>
        <v>18.346166338839733</v>
      </c>
      <c r="T11" s="57">
        <f t="shared" si="8"/>
        <v>64.291426769886371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14991.779454743568</v>
      </c>
      <c r="F12" s="55">
        <v>2260.6041516539258</v>
      </c>
      <c r="G12" s="56">
        <f t="shared" si="0"/>
        <v>17252.383606397492</v>
      </c>
      <c r="H12" s="55">
        <v>140</v>
      </c>
      <c r="I12" s="55">
        <v>120</v>
      </c>
      <c r="J12" s="56">
        <f t="shared" si="1"/>
        <v>260</v>
      </c>
      <c r="K12" s="55">
        <v>0</v>
      </c>
      <c r="L12" s="55">
        <v>0</v>
      </c>
      <c r="M12" s="56">
        <f t="shared" si="2"/>
        <v>0</v>
      </c>
      <c r="N12" s="32">
        <f t="shared" si="3"/>
        <v>0.49575990260395397</v>
      </c>
      <c r="O12" s="32">
        <f t="shared" si="4"/>
        <v>8.7214666344673064E-2</v>
      </c>
      <c r="P12" s="33">
        <f t="shared" si="5"/>
        <v>0.30720056279197816</v>
      </c>
      <c r="Q12" s="41"/>
      <c r="R12" s="57">
        <f t="shared" si="6"/>
        <v>107.08413896245406</v>
      </c>
      <c r="S12" s="57">
        <f t="shared" si="7"/>
        <v>18.838367930449383</v>
      </c>
      <c r="T12" s="57">
        <f t="shared" si="8"/>
        <v>66.355321563067278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15250.149196287324</v>
      </c>
      <c r="F13" s="55">
        <v>2301.6195549376216</v>
      </c>
      <c r="G13" s="56">
        <f>+E13+F13</f>
        <v>17551.768751224947</v>
      </c>
      <c r="H13" s="55">
        <v>112</v>
      </c>
      <c r="I13" s="55">
        <v>122</v>
      </c>
      <c r="J13" s="56">
        <f>+H13+I13</f>
        <v>234</v>
      </c>
      <c r="K13" s="55">
        <v>0</v>
      </c>
      <c r="L13" s="55">
        <v>0</v>
      </c>
      <c r="M13" s="56">
        <f t="shared" si="2"/>
        <v>0</v>
      </c>
      <c r="N13" s="32">
        <f t="shared" si="3"/>
        <v>0.63037984442325246</v>
      </c>
      <c r="O13" s="32">
        <f t="shared" si="4"/>
        <v>8.7341361374378479E-2</v>
      </c>
      <c r="P13" s="33">
        <f t="shared" si="5"/>
        <v>0.3472572165088823</v>
      </c>
      <c r="Q13" s="41"/>
      <c r="R13" s="57">
        <f t="shared" si="6"/>
        <v>136.16204639542255</v>
      </c>
      <c r="S13" s="57">
        <f t="shared" si="7"/>
        <v>18.865734056865751</v>
      </c>
      <c r="T13" s="57">
        <f t="shared" si="8"/>
        <v>75.007558765918574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16876.832704924807</v>
      </c>
      <c r="F14" s="55">
        <v>2884.9248970141725</v>
      </c>
      <c r="G14" s="56">
        <f t="shared" si="0"/>
        <v>19761.757601938982</v>
      </c>
      <c r="H14" s="55">
        <v>100</v>
      </c>
      <c r="I14" s="55">
        <v>156</v>
      </c>
      <c r="J14" s="56">
        <f t="shared" si="1"/>
        <v>256</v>
      </c>
      <c r="K14" s="55">
        <v>0</v>
      </c>
      <c r="L14" s="55">
        <v>0</v>
      </c>
      <c r="M14" s="56">
        <f t="shared" si="2"/>
        <v>0</v>
      </c>
      <c r="N14" s="32">
        <f t="shared" si="3"/>
        <v>0.78133484745022252</v>
      </c>
      <c r="O14" s="32">
        <f t="shared" si="4"/>
        <v>8.5616242195339878E-2</v>
      </c>
      <c r="P14" s="33">
        <f t="shared" si="5"/>
        <v>0.35738132237302844</v>
      </c>
      <c r="Q14" s="41"/>
      <c r="R14" s="57">
        <f t="shared" si="6"/>
        <v>168.76832704924809</v>
      </c>
      <c r="S14" s="57">
        <f t="shared" si="7"/>
        <v>18.493108314193414</v>
      </c>
      <c r="T14" s="57">
        <f t="shared" si="8"/>
        <v>77.194365632574147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23233.246616315017</v>
      </c>
      <c r="F15" s="55">
        <v>6535.870307249068</v>
      </c>
      <c r="G15" s="56">
        <f t="shared" si="0"/>
        <v>29769.116923564085</v>
      </c>
      <c r="H15" s="55">
        <v>219</v>
      </c>
      <c r="I15" s="55">
        <v>220</v>
      </c>
      <c r="J15" s="56">
        <f t="shared" si="1"/>
        <v>439</v>
      </c>
      <c r="K15" s="55">
        <v>139</v>
      </c>
      <c r="L15" s="55">
        <v>120</v>
      </c>
      <c r="M15" s="56">
        <f t="shared" si="2"/>
        <v>259</v>
      </c>
      <c r="N15" s="32">
        <f t="shared" si="3"/>
        <v>0.28410837674030298</v>
      </c>
      <c r="O15" s="32">
        <f t="shared" si="4"/>
        <v>8.4573891139351293E-2</v>
      </c>
      <c r="P15" s="33">
        <f t="shared" si="5"/>
        <v>0.18716123204131932</v>
      </c>
      <c r="Q15" s="41"/>
      <c r="R15" s="57">
        <f t="shared" si="6"/>
        <v>64.897336917081049</v>
      </c>
      <c r="S15" s="57">
        <f t="shared" si="7"/>
        <v>19.223147962497258</v>
      </c>
      <c r="T15" s="57">
        <f t="shared" si="8"/>
        <v>42.649164646939951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43286.540365259447</v>
      </c>
      <c r="F16" s="55">
        <v>13793.175661287445</v>
      </c>
      <c r="G16" s="56">
        <f t="shared" si="0"/>
        <v>57079.716026546892</v>
      </c>
      <c r="H16" s="55">
        <v>337</v>
      </c>
      <c r="I16" s="55">
        <v>250</v>
      </c>
      <c r="J16" s="56">
        <f t="shared" si="1"/>
        <v>587</v>
      </c>
      <c r="K16" s="55">
        <v>199</v>
      </c>
      <c r="L16" s="55">
        <v>180</v>
      </c>
      <c r="M16" s="56">
        <f t="shared" si="2"/>
        <v>379</v>
      </c>
      <c r="N16" s="32">
        <f t="shared" si="3"/>
        <v>0.35438941221230225</v>
      </c>
      <c r="O16" s="32">
        <f t="shared" si="4"/>
        <v>0.13983349210550938</v>
      </c>
      <c r="P16" s="33">
        <f t="shared" si="5"/>
        <v>0.25853194084058123</v>
      </c>
      <c r="Q16" s="41"/>
      <c r="R16" s="57">
        <f t="shared" si="6"/>
        <v>80.758470830707921</v>
      </c>
      <c r="S16" s="57">
        <f t="shared" si="7"/>
        <v>32.077152700668478</v>
      </c>
      <c r="T16" s="57">
        <f t="shared" si="8"/>
        <v>59.088732946735909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45945.67743038851</v>
      </c>
      <c r="F17" s="55">
        <v>15384.15391893201</v>
      </c>
      <c r="G17" s="56">
        <f t="shared" si="0"/>
        <v>61329.831349320521</v>
      </c>
      <c r="H17" s="55">
        <v>346</v>
      </c>
      <c r="I17" s="55">
        <v>254</v>
      </c>
      <c r="J17" s="56">
        <f t="shared" si="1"/>
        <v>600</v>
      </c>
      <c r="K17" s="55">
        <v>226</v>
      </c>
      <c r="L17" s="55">
        <v>179</v>
      </c>
      <c r="M17" s="56">
        <f t="shared" si="2"/>
        <v>405</v>
      </c>
      <c r="N17" s="32">
        <f t="shared" ref="N17:N81" si="9">+E17/(H17*216+K17*248)</f>
        <v>0.35130962067522409</v>
      </c>
      <c r="O17" s="32">
        <f t="shared" ref="O17:O80" si="10">+F17/(I17*216+L17*248)</f>
        <v>0.15499469975550104</v>
      </c>
      <c r="P17" s="33">
        <f t="shared" ref="P17:P80" si="11">+G17/(J17*216+M17*248)</f>
        <v>0.26660507454929805</v>
      </c>
      <c r="Q17" s="41"/>
      <c r="R17" s="57">
        <f t="shared" si="6"/>
        <v>80.324610892287609</v>
      </c>
      <c r="S17" s="57">
        <f t="shared" si="7"/>
        <v>35.529223831251755</v>
      </c>
      <c r="T17" s="57">
        <f t="shared" si="8"/>
        <v>61.024707810269177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54217.811019024994</v>
      </c>
      <c r="F18" s="55">
        <v>20166.018602301185</v>
      </c>
      <c r="G18" s="56">
        <f t="shared" si="0"/>
        <v>74383.829621326178</v>
      </c>
      <c r="H18" s="55">
        <v>333</v>
      </c>
      <c r="I18" s="55">
        <v>256</v>
      </c>
      <c r="J18" s="56">
        <f t="shared" si="1"/>
        <v>589</v>
      </c>
      <c r="K18" s="55">
        <v>226</v>
      </c>
      <c r="L18" s="55">
        <v>201</v>
      </c>
      <c r="M18" s="56">
        <f t="shared" si="2"/>
        <v>427</v>
      </c>
      <c r="N18" s="32">
        <f t="shared" si="9"/>
        <v>0.42365608410190186</v>
      </c>
      <c r="O18" s="32">
        <f t="shared" si="10"/>
        <v>0.19179428785571392</v>
      </c>
      <c r="P18" s="33">
        <f t="shared" si="11"/>
        <v>0.31907957112785768</v>
      </c>
      <c r="Q18" s="41"/>
      <c r="R18" s="57">
        <f t="shared" si="6"/>
        <v>96.990717386449006</v>
      </c>
      <c r="S18" s="57">
        <f t="shared" si="7"/>
        <v>44.126955366085745</v>
      </c>
      <c r="T18" s="57">
        <f t="shared" si="8"/>
        <v>73.212430729651757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53637.747462413463</v>
      </c>
      <c r="F19" s="55">
        <v>28366.296016032415</v>
      </c>
      <c r="G19" s="56">
        <f t="shared" si="0"/>
        <v>82004.043478445878</v>
      </c>
      <c r="H19" s="55">
        <v>325</v>
      </c>
      <c r="I19" s="55">
        <v>256</v>
      </c>
      <c r="J19" s="56">
        <f t="shared" si="1"/>
        <v>581</v>
      </c>
      <c r="K19" s="55">
        <v>226</v>
      </c>
      <c r="L19" s="55">
        <v>213</v>
      </c>
      <c r="M19" s="56">
        <f t="shared" si="2"/>
        <v>439</v>
      </c>
      <c r="N19" s="32">
        <f t="shared" si="9"/>
        <v>0.42486017570506829</v>
      </c>
      <c r="O19" s="32">
        <f t="shared" si="10"/>
        <v>0.26235937861665198</v>
      </c>
      <c r="P19" s="33">
        <f t="shared" si="11"/>
        <v>0.34989436901985715</v>
      </c>
      <c r="Q19" s="41"/>
      <c r="R19" s="57">
        <f t="shared" si="6"/>
        <v>97.346184142311188</v>
      </c>
      <c r="S19" s="57">
        <f t="shared" si="7"/>
        <v>60.482507496870824</v>
      </c>
      <c r="T19" s="57">
        <f t="shared" si="8"/>
        <v>80.396121057299879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51672.957150797309</v>
      </c>
      <c r="F20" s="55">
        <v>53587.794199383949</v>
      </c>
      <c r="G20" s="56">
        <f t="shared" si="0"/>
        <v>105260.75135018126</v>
      </c>
      <c r="H20" s="55">
        <v>291</v>
      </c>
      <c r="I20" s="55">
        <v>265</v>
      </c>
      <c r="J20" s="56">
        <f t="shared" si="1"/>
        <v>556</v>
      </c>
      <c r="K20" s="55">
        <v>226</v>
      </c>
      <c r="L20" s="55">
        <v>219</v>
      </c>
      <c r="M20" s="56">
        <f t="shared" si="2"/>
        <v>445</v>
      </c>
      <c r="N20" s="32">
        <f t="shared" si="9"/>
        <v>0.43457711389690262</v>
      </c>
      <c r="O20" s="32">
        <f t="shared" si="10"/>
        <v>0.4803839841453667</v>
      </c>
      <c r="P20" s="33">
        <f t="shared" si="11"/>
        <v>0.4567498843604908</v>
      </c>
      <c r="Q20" s="41"/>
      <c r="R20" s="57">
        <f t="shared" si="6"/>
        <v>99.947692748157266</v>
      </c>
      <c r="S20" s="57">
        <f t="shared" si="7"/>
        <v>110.71858305657841</v>
      </c>
      <c r="T20" s="57">
        <f t="shared" si="8"/>
        <v>105.15559575442684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49853.46861167434</v>
      </c>
      <c r="F21" s="55">
        <v>54702.393938078523</v>
      </c>
      <c r="G21" s="56">
        <f t="shared" si="0"/>
        <v>104555.86254975287</v>
      </c>
      <c r="H21" s="55">
        <v>308</v>
      </c>
      <c r="I21" s="55">
        <v>259</v>
      </c>
      <c r="J21" s="56">
        <f t="shared" si="1"/>
        <v>567</v>
      </c>
      <c r="K21" s="55">
        <v>221</v>
      </c>
      <c r="L21" s="55">
        <v>219</v>
      </c>
      <c r="M21" s="56">
        <f t="shared" si="2"/>
        <v>440</v>
      </c>
      <c r="N21" s="32">
        <f t="shared" si="9"/>
        <v>0.41087120567411434</v>
      </c>
      <c r="O21" s="32">
        <f t="shared" si="10"/>
        <v>0.4961398376331313</v>
      </c>
      <c r="P21" s="33">
        <f t="shared" si="11"/>
        <v>0.45146577839369612</v>
      </c>
      <c r="Q21" s="41"/>
      <c r="R21" s="57">
        <f t="shared" si="6"/>
        <v>94.240961458741666</v>
      </c>
      <c r="S21" s="57">
        <f t="shared" si="7"/>
        <v>114.44015468217265</v>
      </c>
      <c r="T21" s="57">
        <f t="shared" si="8"/>
        <v>103.82905913580225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45090.754014042599</v>
      </c>
      <c r="F22" s="55">
        <v>56127.318973303351</v>
      </c>
      <c r="G22" s="56">
        <f t="shared" si="0"/>
        <v>101218.07298734595</v>
      </c>
      <c r="H22" s="55">
        <v>308</v>
      </c>
      <c r="I22" s="55">
        <v>285</v>
      </c>
      <c r="J22" s="56">
        <f t="shared" si="1"/>
        <v>593</v>
      </c>
      <c r="K22" s="55">
        <v>206</v>
      </c>
      <c r="L22" s="55">
        <v>219</v>
      </c>
      <c r="M22" s="56">
        <f t="shared" si="2"/>
        <v>425</v>
      </c>
      <c r="N22" s="32">
        <f t="shared" si="9"/>
        <v>0.38337261949090767</v>
      </c>
      <c r="O22" s="32">
        <f t="shared" si="10"/>
        <v>0.48439069812640972</v>
      </c>
      <c r="P22" s="33">
        <f t="shared" si="11"/>
        <v>0.43350438989303924</v>
      </c>
      <c r="Q22" s="41"/>
      <c r="R22" s="57">
        <f t="shared" si="6"/>
        <v>87.725202361950579</v>
      </c>
      <c r="S22" s="57">
        <f t="shared" si="7"/>
        <v>111.36372812163363</v>
      </c>
      <c r="T22" s="57">
        <f t="shared" si="8"/>
        <v>99.428362463011737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37419.508117111545</v>
      </c>
      <c r="F23" s="55">
        <v>58130.805898428378</v>
      </c>
      <c r="G23" s="56">
        <f t="shared" si="0"/>
        <v>95550.314015539916</v>
      </c>
      <c r="H23" s="55">
        <v>328</v>
      </c>
      <c r="I23" s="55">
        <v>301</v>
      </c>
      <c r="J23" s="56">
        <f t="shared" si="1"/>
        <v>629</v>
      </c>
      <c r="K23" s="55">
        <v>206</v>
      </c>
      <c r="L23" s="55">
        <v>209</v>
      </c>
      <c r="M23" s="56">
        <f t="shared" si="2"/>
        <v>415</v>
      </c>
      <c r="N23" s="32">
        <f t="shared" si="9"/>
        <v>0.30687826496778264</v>
      </c>
      <c r="O23" s="32">
        <f t="shared" si="10"/>
        <v>0.49749080770255699</v>
      </c>
      <c r="P23" s="33">
        <f t="shared" si="11"/>
        <v>0.40015375408544929</v>
      </c>
      <c r="Q23" s="41"/>
      <c r="R23" s="57">
        <f t="shared" si="6"/>
        <v>70.073985238036599</v>
      </c>
      <c r="S23" s="57">
        <f t="shared" si="7"/>
        <v>113.98197234985956</v>
      </c>
      <c r="T23" s="57">
        <f t="shared" si="8"/>
        <v>91.523289286915627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33501.405299624646</v>
      </c>
      <c r="F24" s="55">
        <v>58385.289150848563</v>
      </c>
      <c r="G24" s="56">
        <f t="shared" si="0"/>
        <v>91886.694450473209</v>
      </c>
      <c r="H24" s="55">
        <v>328</v>
      </c>
      <c r="I24" s="55">
        <v>333</v>
      </c>
      <c r="J24" s="56">
        <f t="shared" si="1"/>
        <v>661</v>
      </c>
      <c r="K24" s="55">
        <v>198</v>
      </c>
      <c r="L24" s="55">
        <v>199</v>
      </c>
      <c r="M24" s="56">
        <f t="shared" si="2"/>
        <v>397</v>
      </c>
      <c r="N24" s="32">
        <f t="shared" si="9"/>
        <v>0.27929009353428574</v>
      </c>
      <c r="O24" s="32">
        <f t="shared" si="10"/>
        <v>0.48140904642850069</v>
      </c>
      <c r="P24" s="33">
        <f t="shared" si="11"/>
        <v>0.38090590987295719</v>
      </c>
      <c r="Q24" s="41"/>
      <c r="R24" s="57">
        <f t="shared" si="6"/>
        <v>63.690884600046857</v>
      </c>
      <c r="S24" s="57">
        <f t="shared" si="7"/>
        <v>109.74678411813639</v>
      </c>
      <c r="T24" s="57">
        <f t="shared" si="8"/>
        <v>86.849427646950105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32675.150608137457</v>
      </c>
      <c r="F25" s="55">
        <v>56704.821038788192</v>
      </c>
      <c r="G25" s="56">
        <f t="shared" si="0"/>
        <v>89379.971646925653</v>
      </c>
      <c r="H25" s="55">
        <v>326</v>
      </c>
      <c r="I25" s="55">
        <v>320</v>
      </c>
      <c r="J25" s="56">
        <f t="shared" si="1"/>
        <v>646</v>
      </c>
      <c r="K25" s="55">
        <v>182</v>
      </c>
      <c r="L25" s="55">
        <v>199</v>
      </c>
      <c r="M25" s="56">
        <f t="shared" si="2"/>
        <v>381</v>
      </c>
      <c r="N25" s="32">
        <f t="shared" si="9"/>
        <v>0.2827744271681793</v>
      </c>
      <c r="O25" s="32">
        <f t="shared" si="10"/>
        <v>0.47863479167050604</v>
      </c>
      <c r="P25" s="33">
        <f t="shared" si="11"/>
        <v>0.38192651884817647</v>
      </c>
      <c r="Q25" s="41"/>
      <c r="R25" s="57">
        <f t="shared" si="6"/>
        <v>64.321162614443807</v>
      </c>
      <c r="S25" s="57">
        <f t="shared" si="7"/>
        <v>109.25784400537223</v>
      </c>
      <c r="T25" s="57">
        <f t="shared" si="8"/>
        <v>87.030157397201222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30543.767255571649</v>
      </c>
      <c r="F26" s="55">
        <v>55354.407228202901</v>
      </c>
      <c r="G26" s="56">
        <f t="shared" si="0"/>
        <v>85898.17448377455</v>
      </c>
      <c r="H26" s="55">
        <v>326</v>
      </c>
      <c r="I26" s="55">
        <v>328</v>
      </c>
      <c r="J26" s="56">
        <f t="shared" si="1"/>
        <v>654</v>
      </c>
      <c r="K26" s="55">
        <v>166</v>
      </c>
      <c r="L26" s="55">
        <v>199</v>
      </c>
      <c r="M26" s="56">
        <f t="shared" si="2"/>
        <v>365</v>
      </c>
      <c r="N26" s="32">
        <f t="shared" si="9"/>
        <v>0.27372891503774421</v>
      </c>
      <c r="O26" s="32">
        <f t="shared" si="10"/>
        <v>0.4605191949101739</v>
      </c>
      <c r="P26" s="33">
        <f t="shared" si="11"/>
        <v>0.3705957895444662</v>
      </c>
      <c r="Q26" s="41"/>
      <c r="R26" s="57">
        <f t="shared" si="6"/>
        <v>62.080827755226927</v>
      </c>
      <c r="S26" s="57">
        <f t="shared" si="7"/>
        <v>105.03682585996755</v>
      </c>
      <c r="T26" s="57">
        <f t="shared" si="8"/>
        <v>84.296540219602107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28172.53667343119</v>
      </c>
      <c r="F27" s="55">
        <v>54908.289675315697</v>
      </c>
      <c r="G27" s="56">
        <f t="shared" si="0"/>
        <v>83080.826348746894</v>
      </c>
      <c r="H27" s="55">
        <v>326</v>
      </c>
      <c r="I27" s="55">
        <v>354</v>
      </c>
      <c r="J27" s="56">
        <f t="shared" si="1"/>
        <v>680</v>
      </c>
      <c r="K27" s="55">
        <v>166</v>
      </c>
      <c r="L27" s="55">
        <v>187</v>
      </c>
      <c r="M27" s="56">
        <f t="shared" si="2"/>
        <v>353</v>
      </c>
      <c r="N27" s="32">
        <f t="shared" si="9"/>
        <v>0.25247828249060073</v>
      </c>
      <c r="O27" s="32">
        <f t="shared" si="10"/>
        <v>0.44699030995861033</v>
      </c>
      <c r="P27" s="33">
        <f t="shared" si="11"/>
        <v>0.3544040983378276</v>
      </c>
      <c r="Q27" s="41"/>
      <c r="R27" s="57">
        <f t="shared" si="6"/>
        <v>57.261253401282907</v>
      </c>
      <c r="S27" s="57">
        <f t="shared" si="7"/>
        <v>101.49406594328225</v>
      </c>
      <c r="T27" s="57">
        <f t="shared" si="8"/>
        <v>80.426743803239972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10512.670570360166</v>
      </c>
      <c r="F28" s="55">
        <v>10224.201448850681</v>
      </c>
      <c r="G28" s="56">
        <f t="shared" si="0"/>
        <v>20736.872019210845</v>
      </c>
      <c r="H28" s="55">
        <v>143</v>
      </c>
      <c r="I28" s="55">
        <v>179</v>
      </c>
      <c r="J28" s="56">
        <f t="shared" si="1"/>
        <v>322</v>
      </c>
      <c r="K28" s="55">
        <v>0</v>
      </c>
      <c r="L28" s="55">
        <v>0</v>
      </c>
      <c r="M28" s="56">
        <f t="shared" si="2"/>
        <v>0</v>
      </c>
      <c r="N28" s="32">
        <f t="shared" si="9"/>
        <v>0.34034805006346042</v>
      </c>
      <c r="O28" s="32">
        <f t="shared" si="10"/>
        <v>0.26443724003855473</v>
      </c>
      <c r="P28" s="33">
        <f t="shared" si="11"/>
        <v>0.29814918362104387</v>
      </c>
      <c r="Q28" s="41"/>
      <c r="R28" s="57">
        <f t="shared" si="6"/>
        <v>73.51517881370745</v>
      </c>
      <c r="S28" s="57">
        <f t="shared" si="7"/>
        <v>57.118443848327829</v>
      </c>
      <c r="T28" s="57">
        <f t="shared" si="8"/>
        <v>64.400223662145478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11115.27264295243</v>
      </c>
      <c r="F29" s="55">
        <v>8232.1170076645485</v>
      </c>
      <c r="G29" s="56">
        <f t="shared" si="0"/>
        <v>19347.389650616977</v>
      </c>
      <c r="H29" s="55">
        <v>155</v>
      </c>
      <c r="I29" s="55">
        <v>193</v>
      </c>
      <c r="J29" s="56">
        <f t="shared" si="1"/>
        <v>348</v>
      </c>
      <c r="K29" s="55">
        <v>0</v>
      </c>
      <c r="L29" s="55">
        <v>0</v>
      </c>
      <c r="M29" s="56">
        <f t="shared" si="2"/>
        <v>0</v>
      </c>
      <c r="N29" s="32">
        <f t="shared" si="9"/>
        <v>0.33199739076918849</v>
      </c>
      <c r="O29" s="32">
        <f t="shared" si="10"/>
        <v>0.197469703695657</v>
      </c>
      <c r="P29" s="33">
        <f t="shared" si="11"/>
        <v>0.25738864477725865</v>
      </c>
      <c r="Q29" s="41"/>
      <c r="R29" s="57">
        <f t="shared" si="6"/>
        <v>71.711436406144713</v>
      </c>
      <c r="S29" s="57">
        <f t="shared" si="7"/>
        <v>42.653455998261911</v>
      </c>
      <c r="T29" s="57">
        <f t="shared" si="8"/>
        <v>55.595947271887866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11099.836337017465</v>
      </c>
      <c r="F30" s="55">
        <v>7744.5677634413923</v>
      </c>
      <c r="G30" s="56">
        <f t="shared" si="0"/>
        <v>18844.404100458858</v>
      </c>
      <c r="H30" s="55">
        <v>138</v>
      </c>
      <c r="I30" s="55">
        <v>199</v>
      </c>
      <c r="J30" s="56">
        <f t="shared" si="1"/>
        <v>337</v>
      </c>
      <c r="K30" s="55">
        <v>0</v>
      </c>
      <c r="L30" s="55">
        <v>0</v>
      </c>
      <c r="M30" s="56">
        <f t="shared" si="2"/>
        <v>0</v>
      </c>
      <c r="N30" s="32">
        <f t="shared" si="9"/>
        <v>0.3723777622456208</v>
      </c>
      <c r="O30" s="32">
        <f t="shared" si="10"/>
        <v>0.18017326827287811</v>
      </c>
      <c r="P30" s="33">
        <f t="shared" si="11"/>
        <v>0.25888015304509915</v>
      </c>
      <c r="Q30" s="41"/>
      <c r="R30" s="57">
        <f t="shared" si="6"/>
        <v>80.433596645054095</v>
      </c>
      <c r="S30" s="57">
        <f t="shared" si="7"/>
        <v>38.91742594694167</v>
      </c>
      <c r="T30" s="57">
        <f t="shared" si="8"/>
        <v>55.918113057741415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10148.744639473454</v>
      </c>
      <c r="F31" s="55">
        <v>6873.8616054195818</v>
      </c>
      <c r="G31" s="56">
        <f t="shared" si="0"/>
        <v>17022.606244893035</v>
      </c>
      <c r="H31" s="55">
        <v>138</v>
      </c>
      <c r="I31" s="55">
        <v>198</v>
      </c>
      <c r="J31" s="56">
        <f t="shared" si="1"/>
        <v>336</v>
      </c>
      <c r="K31" s="55">
        <v>0</v>
      </c>
      <c r="L31" s="55">
        <v>0</v>
      </c>
      <c r="M31" s="56">
        <f t="shared" si="2"/>
        <v>0</v>
      </c>
      <c r="N31" s="32">
        <f t="shared" si="9"/>
        <v>0.34047049917718242</v>
      </c>
      <c r="O31" s="32">
        <f t="shared" si="10"/>
        <v>0.16072441090113126</v>
      </c>
      <c r="P31" s="33">
        <f t="shared" si="11"/>
        <v>0.23454869715736656</v>
      </c>
      <c r="Q31" s="41"/>
      <c r="R31" s="57">
        <f t="shared" si="6"/>
        <v>73.541627822271408</v>
      </c>
      <c r="S31" s="57">
        <f t="shared" si="7"/>
        <v>34.71647275464435</v>
      </c>
      <c r="T31" s="57">
        <f t="shared" si="8"/>
        <v>50.66251858599118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9083.6671789457487</v>
      </c>
      <c r="F32" s="55">
        <v>5789.5298025414968</v>
      </c>
      <c r="G32" s="56">
        <f t="shared" si="0"/>
        <v>14873.196981487246</v>
      </c>
      <c r="H32" s="55">
        <v>138</v>
      </c>
      <c r="I32" s="55">
        <v>158</v>
      </c>
      <c r="J32" s="56">
        <f t="shared" si="1"/>
        <v>296</v>
      </c>
      <c r="K32" s="55">
        <v>0</v>
      </c>
      <c r="L32" s="55">
        <v>0</v>
      </c>
      <c r="M32" s="56">
        <f t="shared" si="2"/>
        <v>0</v>
      </c>
      <c r="N32" s="32">
        <f t="shared" si="9"/>
        <v>0.30473923708218426</v>
      </c>
      <c r="O32" s="32">
        <f t="shared" si="10"/>
        <v>0.16964163743968286</v>
      </c>
      <c r="P32" s="33">
        <f t="shared" si="11"/>
        <v>0.23262632916490314</v>
      </c>
      <c r="Q32" s="41"/>
      <c r="R32" s="57">
        <f t="shared" si="6"/>
        <v>65.823675209751798</v>
      </c>
      <c r="S32" s="57">
        <f t="shared" si="7"/>
        <v>36.642593686971502</v>
      </c>
      <c r="T32" s="57">
        <f t="shared" si="8"/>
        <v>50.247287099619072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5825.1052421580844</v>
      </c>
      <c r="F33" s="55">
        <v>3959.7319611009657</v>
      </c>
      <c r="G33" s="56">
        <f t="shared" si="0"/>
        <v>9784.8372032590505</v>
      </c>
      <c r="H33" s="55">
        <v>124</v>
      </c>
      <c r="I33" s="55">
        <v>166</v>
      </c>
      <c r="J33" s="56">
        <f t="shared" si="1"/>
        <v>290</v>
      </c>
      <c r="K33" s="55">
        <v>0</v>
      </c>
      <c r="L33" s="55">
        <v>0</v>
      </c>
      <c r="M33" s="56">
        <f t="shared" si="2"/>
        <v>0</v>
      </c>
      <c r="N33" s="32">
        <f t="shared" si="9"/>
        <v>0.217484514716177</v>
      </c>
      <c r="O33" s="32">
        <f t="shared" si="10"/>
        <v>0.1104342916415932</v>
      </c>
      <c r="P33" s="33">
        <f t="shared" si="11"/>
        <v>0.1562074904734842</v>
      </c>
      <c r="Q33" s="41"/>
      <c r="R33" s="57">
        <f t="shared" si="6"/>
        <v>46.97665517869423</v>
      </c>
      <c r="S33" s="57">
        <f t="shared" si="7"/>
        <v>23.853806994584129</v>
      </c>
      <c r="T33" s="57">
        <f t="shared" si="8"/>
        <v>33.740817942272585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2468.4619424371735</v>
      </c>
      <c r="F34" s="55">
        <v>2528.2362075309538</v>
      </c>
      <c r="G34" s="56">
        <f t="shared" si="0"/>
        <v>4996.6981499681278</v>
      </c>
      <c r="H34" s="55">
        <v>100</v>
      </c>
      <c r="I34" s="55">
        <v>194</v>
      </c>
      <c r="J34" s="56">
        <f t="shared" si="1"/>
        <v>294</v>
      </c>
      <c r="K34" s="55">
        <v>0</v>
      </c>
      <c r="L34" s="55">
        <v>0</v>
      </c>
      <c r="M34" s="56">
        <f t="shared" si="2"/>
        <v>0</v>
      </c>
      <c r="N34" s="32">
        <f t="shared" si="9"/>
        <v>0.11428064548320248</v>
      </c>
      <c r="O34" s="32">
        <f t="shared" si="10"/>
        <v>6.0334006479833759E-2</v>
      </c>
      <c r="P34" s="33">
        <f t="shared" si="11"/>
        <v>7.8683203419755099E-2</v>
      </c>
      <c r="Q34" s="41"/>
      <c r="R34" s="57">
        <f t="shared" si="6"/>
        <v>24.684619424371736</v>
      </c>
      <c r="S34" s="57">
        <f t="shared" si="7"/>
        <v>13.032145399644092</v>
      </c>
      <c r="T34" s="57">
        <f t="shared" si="8"/>
        <v>16.995571938667101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1086.4934335054925</v>
      </c>
      <c r="F35" s="55">
        <v>1786.2246126865666</v>
      </c>
      <c r="G35" s="56">
        <f t="shared" si="0"/>
        <v>2872.7180461920589</v>
      </c>
      <c r="H35" s="55">
        <v>99</v>
      </c>
      <c r="I35" s="55">
        <v>196</v>
      </c>
      <c r="J35" s="56">
        <f t="shared" si="1"/>
        <v>295</v>
      </c>
      <c r="K35" s="55">
        <v>0</v>
      </c>
      <c r="L35" s="55">
        <v>0</v>
      </c>
      <c r="M35" s="56">
        <f t="shared" si="2"/>
        <v>0</v>
      </c>
      <c r="N35" s="32">
        <f t="shared" si="9"/>
        <v>5.0808709011667251E-2</v>
      </c>
      <c r="O35" s="32">
        <f t="shared" si="10"/>
        <v>4.2191624449323666E-2</v>
      </c>
      <c r="P35" s="33">
        <f t="shared" si="11"/>
        <v>4.5083459607533884E-2</v>
      </c>
      <c r="Q35" s="41"/>
      <c r="R35" s="57">
        <f t="shared" si="6"/>
        <v>10.974681146520126</v>
      </c>
      <c r="S35" s="57">
        <f t="shared" si="7"/>
        <v>9.1133908810539115</v>
      </c>
      <c r="T35" s="57">
        <f t="shared" si="8"/>
        <v>9.7380272752273189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59">
        <v>708.96</v>
      </c>
      <c r="E36" s="66">
        <v>231.27715026097189</v>
      </c>
      <c r="F36" s="60">
        <v>553</v>
      </c>
      <c r="G36" s="61">
        <f t="shared" si="0"/>
        <v>784.27715026097189</v>
      </c>
      <c r="H36" s="60">
        <v>117</v>
      </c>
      <c r="I36" s="60">
        <v>196</v>
      </c>
      <c r="J36" s="61">
        <f t="shared" si="1"/>
        <v>313</v>
      </c>
      <c r="K36" s="60">
        <v>0</v>
      </c>
      <c r="L36" s="60">
        <v>0</v>
      </c>
      <c r="M36" s="61">
        <f t="shared" si="2"/>
        <v>0</v>
      </c>
      <c r="N36" s="34">
        <f t="shared" si="9"/>
        <v>9.1515175000384582E-3</v>
      </c>
      <c r="O36" s="34">
        <f t="shared" si="10"/>
        <v>1.3062169312169311E-2</v>
      </c>
      <c r="P36" s="35">
        <f t="shared" si="11"/>
        <v>1.1600360168337652E-2</v>
      </c>
      <c r="Q36" s="41"/>
      <c r="R36" s="57">
        <f t="shared" si="6"/>
        <v>1.9767277800083067</v>
      </c>
      <c r="S36" s="57">
        <f t="shared" si="7"/>
        <v>2.8214285714285716</v>
      </c>
      <c r="T36" s="57">
        <f t="shared" si="8"/>
        <v>2.5056777963609327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65">
        <v>9496.2186088200597</v>
      </c>
      <c r="F37" s="63">
        <v>27393.542990768168</v>
      </c>
      <c r="G37" s="64">
        <f t="shared" si="0"/>
        <v>36889.76159958823</v>
      </c>
      <c r="H37" s="63">
        <v>60</v>
      </c>
      <c r="I37" s="63">
        <v>79</v>
      </c>
      <c r="J37" s="64">
        <f t="shared" si="1"/>
        <v>139</v>
      </c>
      <c r="K37" s="63">
        <v>100</v>
      </c>
      <c r="L37" s="63">
        <v>120</v>
      </c>
      <c r="M37" s="64">
        <f t="shared" si="2"/>
        <v>220</v>
      </c>
      <c r="N37" s="30">
        <f t="shared" si="9"/>
        <v>0.25148884027595497</v>
      </c>
      <c r="O37" s="30">
        <f t="shared" si="10"/>
        <v>0.58503209872646866</v>
      </c>
      <c r="P37" s="31">
        <f t="shared" si="11"/>
        <v>0.43613167501641242</v>
      </c>
      <c r="Q37" s="41"/>
      <c r="R37" s="57">
        <f t="shared" si="6"/>
        <v>59.351366305125374</v>
      </c>
      <c r="S37" s="57">
        <f t="shared" si="7"/>
        <v>137.65599492848327</v>
      </c>
      <c r="T37" s="57">
        <f t="shared" si="8"/>
        <v>102.75699609913156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4">
        <v>9457.2620889690079</v>
      </c>
      <c r="F38" s="55">
        <v>27107.941635750598</v>
      </c>
      <c r="G38" s="56">
        <f t="shared" si="0"/>
        <v>36565.203724719606</v>
      </c>
      <c r="H38" s="55">
        <v>60</v>
      </c>
      <c r="I38" s="55">
        <v>79</v>
      </c>
      <c r="J38" s="56">
        <f t="shared" si="1"/>
        <v>139</v>
      </c>
      <c r="K38" s="55">
        <v>100</v>
      </c>
      <c r="L38" s="55">
        <v>152</v>
      </c>
      <c r="M38" s="56">
        <f t="shared" si="2"/>
        <v>252</v>
      </c>
      <c r="N38" s="32">
        <f t="shared" si="9"/>
        <v>0.25045715277989955</v>
      </c>
      <c r="O38" s="32">
        <f t="shared" si="10"/>
        <v>0.4950318048895288</v>
      </c>
      <c r="P38" s="33">
        <f t="shared" si="11"/>
        <v>0.39521404804063559</v>
      </c>
      <c r="Q38" s="41"/>
      <c r="R38" s="57">
        <f t="shared" si="6"/>
        <v>59.107888056056296</v>
      </c>
      <c r="S38" s="57">
        <f t="shared" si="7"/>
        <v>117.35039669156103</v>
      </c>
      <c r="T38" s="57">
        <f t="shared" si="8"/>
        <v>93.517145076009228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4">
        <v>9332.7863184849375</v>
      </c>
      <c r="F39" s="55">
        <v>26475.269843955699</v>
      </c>
      <c r="G39" s="56">
        <f t="shared" si="0"/>
        <v>35808.05616244064</v>
      </c>
      <c r="H39" s="55">
        <v>60</v>
      </c>
      <c r="I39" s="55">
        <v>79</v>
      </c>
      <c r="J39" s="56">
        <f t="shared" si="1"/>
        <v>139</v>
      </c>
      <c r="K39" s="55">
        <v>98</v>
      </c>
      <c r="L39" s="55">
        <v>160</v>
      </c>
      <c r="M39" s="56">
        <f t="shared" si="2"/>
        <v>258</v>
      </c>
      <c r="N39" s="32">
        <f t="shared" si="9"/>
        <v>0.25045047011820892</v>
      </c>
      <c r="O39" s="32">
        <f t="shared" si="10"/>
        <v>0.46657390814809846</v>
      </c>
      <c r="P39" s="33">
        <f t="shared" si="11"/>
        <v>0.38090435029402436</v>
      </c>
      <c r="Q39" s="41"/>
      <c r="R39" s="57">
        <f t="shared" si="6"/>
        <v>59.068267838512263</v>
      </c>
      <c r="S39" s="57">
        <f t="shared" si="7"/>
        <v>110.7751876316138</v>
      </c>
      <c r="T39" s="57">
        <f t="shared" si="8"/>
        <v>90.196615018742165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4">
        <v>9236.310201933522</v>
      </c>
      <c r="F40" s="55">
        <v>26096.359779150629</v>
      </c>
      <c r="G40" s="56">
        <f t="shared" si="0"/>
        <v>35332.669981084153</v>
      </c>
      <c r="H40" s="55">
        <v>60</v>
      </c>
      <c r="I40" s="55">
        <v>79</v>
      </c>
      <c r="J40" s="56">
        <f t="shared" si="1"/>
        <v>139</v>
      </c>
      <c r="K40" s="55">
        <v>93</v>
      </c>
      <c r="L40" s="55">
        <v>160</v>
      </c>
      <c r="M40" s="56">
        <f t="shared" si="2"/>
        <v>253</v>
      </c>
      <c r="N40" s="32">
        <f t="shared" si="9"/>
        <v>0.25639324344696651</v>
      </c>
      <c r="O40" s="32">
        <f t="shared" si="10"/>
        <v>0.45989637281740148</v>
      </c>
      <c r="P40" s="33">
        <f t="shared" si="11"/>
        <v>0.3808713131800206</v>
      </c>
      <c r="Q40" s="41"/>
      <c r="R40" s="57">
        <f t="shared" si="6"/>
        <v>60.368040535513217</v>
      </c>
      <c r="S40" s="57">
        <f t="shared" si="7"/>
        <v>109.18978987092314</v>
      </c>
      <c r="T40" s="57">
        <f t="shared" si="8"/>
        <v>90.134362196643252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4">
        <v>8943.0274745316929</v>
      </c>
      <c r="F41" s="55">
        <v>25608.388006475918</v>
      </c>
      <c r="G41" s="56">
        <f t="shared" si="0"/>
        <v>34551.415481007614</v>
      </c>
      <c r="H41" s="55">
        <v>60</v>
      </c>
      <c r="I41" s="55">
        <v>79</v>
      </c>
      <c r="J41" s="56">
        <f t="shared" si="1"/>
        <v>139</v>
      </c>
      <c r="K41" s="55">
        <v>80</v>
      </c>
      <c r="L41" s="55">
        <v>182</v>
      </c>
      <c r="M41" s="56">
        <f t="shared" si="2"/>
        <v>262</v>
      </c>
      <c r="N41" s="32">
        <f t="shared" si="9"/>
        <v>0.27265327666255162</v>
      </c>
      <c r="O41" s="32">
        <f t="shared" si="10"/>
        <v>0.41171041811054532</v>
      </c>
      <c r="P41" s="33">
        <f t="shared" si="11"/>
        <v>0.36369911032639596</v>
      </c>
      <c r="Q41" s="41"/>
      <c r="R41" s="57">
        <f t="shared" si="6"/>
        <v>63.878767675226378</v>
      </c>
      <c r="S41" s="57">
        <f t="shared" si="7"/>
        <v>98.11642914358589</v>
      </c>
      <c r="T41" s="57">
        <f t="shared" si="8"/>
        <v>86.163130875330708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4">
        <v>6855.8985127704445</v>
      </c>
      <c r="F42" s="55">
        <v>24221.648624276928</v>
      </c>
      <c r="G42" s="56">
        <f t="shared" si="0"/>
        <v>31077.547137047372</v>
      </c>
      <c r="H42" s="55">
        <v>0</v>
      </c>
      <c r="I42" s="55">
        <v>0</v>
      </c>
      <c r="J42" s="56">
        <f t="shared" si="1"/>
        <v>0</v>
      </c>
      <c r="K42" s="55">
        <v>80</v>
      </c>
      <c r="L42" s="55">
        <v>200</v>
      </c>
      <c r="M42" s="56">
        <f t="shared" si="2"/>
        <v>280</v>
      </c>
      <c r="N42" s="32">
        <f t="shared" si="9"/>
        <v>0.34555940084528453</v>
      </c>
      <c r="O42" s="32">
        <f t="shared" si="10"/>
        <v>0.48833969000558325</v>
      </c>
      <c r="P42" s="33">
        <f t="shared" si="11"/>
        <v>0.4475453216740693</v>
      </c>
      <c r="Q42" s="41"/>
      <c r="R42" s="57">
        <f t="shared" si="6"/>
        <v>85.698731409630554</v>
      </c>
      <c r="S42" s="57">
        <f t="shared" si="7"/>
        <v>121.10824312138465</v>
      </c>
      <c r="T42" s="57">
        <f t="shared" si="8"/>
        <v>110.99123977516918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4">
        <v>5923.2677503693822</v>
      </c>
      <c r="F43" s="55">
        <v>21351.204050643297</v>
      </c>
      <c r="G43" s="56">
        <f t="shared" si="0"/>
        <v>27274.471801012678</v>
      </c>
      <c r="H43" s="55">
        <v>0</v>
      </c>
      <c r="I43" s="55">
        <v>0</v>
      </c>
      <c r="J43" s="56">
        <f t="shared" si="1"/>
        <v>0</v>
      </c>
      <c r="K43" s="55">
        <v>80</v>
      </c>
      <c r="L43" s="55">
        <v>200</v>
      </c>
      <c r="M43" s="56">
        <f t="shared" si="2"/>
        <v>280</v>
      </c>
      <c r="N43" s="32">
        <f t="shared" si="9"/>
        <v>0.29855180193394065</v>
      </c>
      <c r="O43" s="32">
        <f t="shared" si="10"/>
        <v>0.43046782360167934</v>
      </c>
      <c r="P43" s="33">
        <f t="shared" si="11"/>
        <v>0.39277753169661117</v>
      </c>
      <c r="Q43" s="41"/>
      <c r="R43" s="57">
        <f t="shared" si="6"/>
        <v>74.040846879617277</v>
      </c>
      <c r="S43" s="57">
        <f t="shared" si="7"/>
        <v>106.75602025321649</v>
      </c>
      <c r="T43" s="57">
        <f t="shared" si="8"/>
        <v>97.408827860759558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4">
        <v>5755.7409553092466</v>
      </c>
      <c r="F44" s="55">
        <v>20459.156287882823</v>
      </c>
      <c r="G44" s="56">
        <f t="shared" si="0"/>
        <v>26214.89724319207</v>
      </c>
      <c r="H44" s="55">
        <v>0</v>
      </c>
      <c r="I44" s="55">
        <v>0</v>
      </c>
      <c r="J44" s="56">
        <f t="shared" si="1"/>
        <v>0</v>
      </c>
      <c r="K44" s="55">
        <v>80</v>
      </c>
      <c r="L44" s="55">
        <v>188</v>
      </c>
      <c r="M44" s="56">
        <f t="shared" si="2"/>
        <v>268</v>
      </c>
      <c r="N44" s="32">
        <f t="shared" si="9"/>
        <v>0.2901079110538935</v>
      </c>
      <c r="O44" s="32">
        <f t="shared" si="10"/>
        <v>0.43881169114367757</v>
      </c>
      <c r="P44" s="33">
        <f t="shared" si="11"/>
        <v>0.39442250305717486</v>
      </c>
      <c r="Q44" s="41"/>
      <c r="R44" s="57">
        <f t="shared" si="6"/>
        <v>71.94676194136558</v>
      </c>
      <c r="S44" s="57">
        <f t="shared" si="7"/>
        <v>108.82529940363203</v>
      </c>
      <c r="T44" s="57">
        <f t="shared" si="8"/>
        <v>97.816780758179362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4">
        <v>5722.0551338865198</v>
      </c>
      <c r="F45" s="55">
        <v>19632.736530687067</v>
      </c>
      <c r="G45" s="56">
        <f t="shared" si="0"/>
        <v>25354.791664573586</v>
      </c>
      <c r="H45" s="55">
        <v>0</v>
      </c>
      <c r="I45" s="55">
        <v>0</v>
      </c>
      <c r="J45" s="56">
        <f t="shared" si="1"/>
        <v>0</v>
      </c>
      <c r="K45" s="55">
        <v>80</v>
      </c>
      <c r="L45" s="55">
        <v>162</v>
      </c>
      <c r="M45" s="56">
        <f t="shared" si="2"/>
        <v>242</v>
      </c>
      <c r="N45" s="32">
        <f t="shared" si="9"/>
        <v>0.28841003699024798</v>
      </c>
      <c r="O45" s="32">
        <f t="shared" si="10"/>
        <v>0.48866827286656378</v>
      </c>
      <c r="P45" s="33">
        <f t="shared" si="11"/>
        <v>0.422467203155385</v>
      </c>
      <c r="Q45" s="41"/>
      <c r="R45" s="57">
        <f t="shared" si="6"/>
        <v>71.525689173581497</v>
      </c>
      <c r="S45" s="57">
        <f t="shared" si="7"/>
        <v>121.18973167090782</v>
      </c>
      <c r="T45" s="57">
        <f t="shared" si="8"/>
        <v>104.77186638253548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4">
        <v>5808.8021077932563</v>
      </c>
      <c r="F46" s="55">
        <v>19326.282355527401</v>
      </c>
      <c r="G46" s="56">
        <f t="shared" si="0"/>
        <v>25135.084463320658</v>
      </c>
      <c r="H46" s="55">
        <v>0</v>
      </c>
      <c r="I46" s="55">
        <v>0</v>
      </c>
      <c r="J46" s="56">
        <f t="shared" si="1"/>
        <v>0</v>
      </c>
      <c r="K46" s="55">
        <v>80</v>
      </c>
      <c r="L46" s="55">
        <v>162</v>
      </c>
      <c r="M46" s="56">
        <f t="shared" si="2"/>
        <v>242</v>
      </c>
      <c r="N46" s="32">
        <f t="shared" si="9"/>
        <v>0.2927823643040956</v>
      </c>
      <c r="O46" s="32">
        <f t="shared" si="10"/>
        <v>0.48104048077278477</v>
      </c>
      <c r="P46" s="33">
        <f t="shared" si="11"/>
        <v>0.41880639268396191</v>
      </c>
      <c r="Q46" s="41"/>
      <c r="R46" s="57">
        <f t="shared" si="6"/>
        <v>72.610026347415698</v>
      </c>
      <c r="S46" s="57">
        <f t="shared" si="7"/>
        <v>119.29803923165062</v>
      </c>
      <c r="T46" s="57">
        <f t="shared" si="8"/>
        <v>103.86398538562256</v>
      </c>
    </row>
    <row r="47" spans="2:20" x14ac:dyDescent="0.25">
      <c r="B47" s="52" t="str">
        <f>'Média Mensal'!B47</f>
        <v>Modivas Centro</v>
      </c>
      <c r="C47" s="52" t="s">
        <v>105</v>
      </c>
      <c r="D47" s="53">
        <v>852.51</v>
      </c>
      <c r="E47" s="54">
        <v>5999.2266183868232</v>
      </c>
      <c r="F47" s="55">
        <v>18980.608930524984</v>
      </c>
      <c r="G47" s="56">
        <f t="shared" si="0"/>
        <v>24979.835548911808</v>
      </c>
      <c r="H47" s="55">
        <v>0</v>
      </c>
      <c r="I47" s="55">
        <v>0</v>
      </c>
      <c r="J47" s="56">
        <f t="shared" si="1"/>
        <v>0</v>
      </c>
      <c r="K47" s="55">
        <v>80</v>
      </c>
      <c r="L47" s="55">
        <v>184</v>
      </c>
      <c r="M47" s="56">
        <f t="shared" si="2"/>
        <v>264</v>
      </c>
      <c r="N47" s="32">
        <f t="shared" si="9"/>
        <v>0.30238037391062617</v>
      </c>
      <c r="O47" s="32">
        <f t="shared" si="10"/>
        <v>0.41594952950834907</v>
      </c>
      <c r="P47" s="33">
        <f t="shared" si="11"/>
        <v>0.38153463387267544</v>
      </c>
      <c r="Q47" s="41"/>
      <c r="R47" s="57">
        <f t="shared" si="6"/>
        <v>74.990332729835288</v>
      </c>
      <c r="S47" s="57">
        <f t="shared" si="7"/>
        <v>103.15548331807057</v>
      </c>
      <c r="T47" s="57">
        <f t="shared" si="8"/>
        <v>94.62058920042351</v>
      </c>
    </row>
    <row r="48" spans="2:20" x14ac:dyDescent="0.25">
      <c r="B48" s="52" t="s">
        <v>105</v>
      </c>
      <c r="C48" s="52" t="str">
        <f>'Média Mensal'!C48</f>
        <v>Mindelo</v>
      </c>
      <c r="D48" s="53">
        <v>1834.12</v>
      </c>
      <c r="E48" s="54">
        <v>5811.180487561157</v>
      </c>
      <c r="F48" s="55">
        <v>17608.432744475191</v>
      </c>
      <c r="G48" s="56">
        <f t="shared" si="0"/>
        <v>23419.613232036347</v>
      </c>
      <c r="H48" s="55">
        <v>0</v>
      </c>
      <c r="I48" s="55">
        <v>0</v>
      </c>
      <c r="J48" s="56">
        <f t="shared" ref="J48:J58" si="12">+H48+I48</f>
        <v>0</v>
      </c>
      <c r="K48" s="55">
        <v>80</v>
      </c>
      <c r="L48" s="55">
        <v>200</v>
      </c>
      <c r="M48" s="56">
        <f t="shared" ref="M48:M58" si="13">+K48+L48</f>
        <v>280</v>
      </c>
      <c r="N48" s="32">
        <f t="shared" ref="N48" si="14">+E48/(H48*216+K48*248)</f>
        <v>0.29290224231659057</v>
      </c>
      <c r="O48" s="32">
        <f t="shared" ref="O48" si="15">+F48/(I48*216+L48*248)</f>
        <v>0.35500872468699979</v>
      </c>
      <c r="P48" s="33">
        <f t="shared" ref="P48" si="16">+G48/(J48*216+M48*248)</f>
        <v>0.33726401543831147</v>
      </c>
      <c r="Q48" s="41"/>
      <c r="R48" s="57">
        <f t="shared" ref="R48" si="17">+E48/(H48+K48)</f>
        <v>72.639756094514468</v>
      </c>
      <c r="S48" s="57">
        <f t="shared" ref="S48" si="18">+F48/(I48+L48)</f>
        <v>88.04216372237596</v>
      </c>
      <c r="T48" s="57">
        <f t="shared" ref="T48" si="19">+G48/(J48+M48)</f>
        <v>83.641475828701232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4">
        <v>5789.1632271844483</v>
      </c>
      <c r="F49" s="55">
        <v>16474.440720218983</v>
      </c>
      <c r="G49" s="56">
        <f t="shared" si="0"/>
        <v>22263.603947403433</v>
      </c>
      <c r="H49" s="55">
        <v>0</v>
      </c>
      <c r="I49" s="55">
        <v>0</v>
      </c>
      <c r="J49" s="56">
        <f t="shared" si="12"/>
        <v>0</v>
      </c>
      <c r="K49" s="55">
        <v>80</v>
      </c>
      <c r="L49" s="55">
        <v>200</v>
      </c>
      <c r="M49" s="56">
        <f t="shared" si="13"/>
        <v>280</v>
      </c>
      <c r="N49" s="32">
        <f t="shared" si="9"/>
        <v>0.29179250137018387</v>
      </c>
      <c r="O49" s="32">
        <f t="shared" si="10"/>
        <v>0.33214598226247949</v>
      </c>
      <c r="P49" s="33">
        <f t="shared" si="11"/>
        <v>0.32061641629325222</v>
      </c>
      <c r="Q49" s="41"/>
      <c r="R49" s="57">
        <f t="shared" si="6"/>
        <v>72.3645403398056</v>
      </c>
      <c r="S49" s="57">
        <f t="shared" si="7"/>
        <v>82.37220360109491</v>
      </c>
      <c r="T49" s="57">
        <f t="shared" si="8"/>
        <v>79.512871240726554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4">
        <v>5636.9462460123104</v>
      </c>
      <c r="F50" s="55">
        <v>16514.339004778627</v>
      </c>
      <c r="G50" s="56">
        <f t="shared" si="0"/>
        <v>22151.285250790937</v>
      </c>
      <c r="H50" s="55">
        <v>0</v>
      </c>
      <c r="I50" s="55">
        <v>0</v>
      </c>
      <c r="J50" s="56">
        <f t="shared" si="12"/>
        <v>0</v>
      </c>
      <c r="K50" s="55">
        <v>80</v>
      </c>
      <c r="L50" s="55">
        <v>200</v>
      </c>
      <c r="M50" s="56">
        <f t="shared" si="13"/>
        <v>280</v>
      </c>
      <c r="N50" s="32">
        <f t="shared" si="9"/>
        <v>0.28412027449658822</v>
      </c>
      <c r="O50" s="32">
        <f t="shared" si="10"/>
        <v>0.3329503831608594</v>
      </c>
      <c r="P50" s="33">
        <f t="shared" si="11"/>
        <v>0.3189989235424962</v>
      </c>
      <c r="Q50" s="41"/>
      <c r="R50" s="57">
        <f t="shared" si="6"/>
        <v>70.461828075153875</v>
      </c>
      <c r="S50" s="57">
        <f t="shared" si="7"/>
        <v>82.571695023893142</v>
      </c>
      <c r="T50" s="57">
        <f t="shared" si="8"/>
        <v>79.111733038539057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4">
        <v>5224.3541505025623</v>
      </c>
      <c r="F51" s="55">
        <v>15041.777442154515</v>
      </c>
      <c r="G51" s="56">
        <f t="shared" si="0"/>
        <v>20266.131592657075</v>
      </c>
      <c r="H51" s="55">
        <v>0</v>
      </c>
      <c r="I51" s="55">
        <v>0</v>
      </c>
      <c r="J51" s="56">
        <f t="shared" si="12"/>
        <v>0</v>
      </c>
      <c r="K51" s="55">
        <v>80</v>
      </c>
      <c r="L51" s="55">
        <v>200</v>
      </c>
      <c r="M51" s="56">
        <f t="shared" si="13"/>
        <v>280</v>
      </c>
      <c r="N51" s="32">
        <f t="shared" si="9"/>
        <v>0.26332430194065332</v>
      </c>
      <c r="O51" s="32">
        <f t="shared" si="10"/>
        <v>0.30326164197892169</v>
      </c>
      <c r="P51" s="33">
        <f t="shared" si="11"/>
        <v>0.29185097339655924</v>
      </c>
      <c r="Q51" s="41"/>
      <c r="R51" s="57">
        <f t="shared" si="6"/>
        <v>65.304426881282026</v>
      </c>
      <c r="S51" s="57">
        <f t="shared" si="7"/>
        <v>75.208887210772573</v>
      </c>
      <c r="T51" s="57">
        <f t="shared" si="8"/>
        <v>72.379041402346701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4">
        <v>5294.6303924250951</v>
      </c>
      <c r="F52" s="55">
        <v>14908.729182015513</v>
      </c>
      <c r="G52" s="56">
        <f t="shared" si="0"/>
        <v>20203.359574440608</v>
      </c>
      <c r="H52" s="55">
        <v>0</v>
      </c>
      <c r="I52" s="55">
        <v>0</v>
      </c>
      <c r="J52" s="56">
        <f t="shared" si="12"/>
        <v>0</v>
      </c>
      <c r="K52" s="55">
        <v>78</v>
      </c>
      <c r="L52" s="55">
        <v>200</v>
      </c>
      <c r="M52" s="56">
        <f t="shared" si="13"/>
        <v>278</v>
      </c>
      <c r="N52" s="32">
        <f t="shared" si="9"/>
        <v>0.27370918074984985</v>
      </c>
      <c r="O52" s="32">
        <f t="shared" si="10"/>
        <v>0.30057921737934501</v>
      </c>
      <c r="P52" s="33">
        <f t="shared" si="11"/>
        <v>0.29304014235380321</v>
      </c>
      <c r="Q52" s="41"/>
      <c r="R52" s="57">
        <f t="shared" si="6"/>
        <v>67.879876825962754</v>
      </c>
      <c r="S52" s="57">
        <f t="shared" si="7"/>
        <v>74.543645910077572</v>
      </c>
      <c r="T52" s="57">
        <f t="shared" si="8"/>
        <v>72.673955303743199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4">
        <v>5287.0502273255288</v>
      </c>
      <c r="F53" s="55">
        <v>14574.738252930592</v>
      </c>
      <c r="G53" s="56">
        <f t="shared" si="0"/>
        <v>19861.78848025612</v>
      </c>
      <c r="H53" s="55">
        <v>0</v>
      </c>
      <c r="I53" s="55">
        <v>0</v>
      </c>
      <c r="J53" s="56">
        <f t="shared" si="12"/>
        <v>0</v>
      </c>
      <c r="K53" s="55">
        <v>76</v>
      </c>
      <c r="L53" s="55">
        <v>202</v>
      </c>
      <c r="M53" s="56">
        <f t="shared" si="13"/>
        <v>278</v>
      </c>
      <c r="N53" s="32">
        <f t="shared" si="9"/>
        <v>0.28050988048204206</v>
      </c>
      <c r="O53" s="32">
        <f t="shared" si="10"/>
        <v>0.29093616761678759</v>
      </c>
      <c r="P53" s="33">
        <f t="shared" si="11"/>
        <v>0.28808581573822406</v>
      </c>
      <c r="Q53" s="41"/>
      <c r="R53" s="57">
        <f t="shared" si="6"/>
        <v>69.566450359546437</v>
      </c>
      <c r="S53" s="57">
        <f t="shared" si="7"/>
        <v>72.15216956896333</v>
      </c>
      <c r="T53" s="57">
        <f t="shared" si="8"/>
        <v>71.445282303079566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4">
        <v>4925.1962317963207</v>
      </c>
      <c r="F54" s="55">
        <v>14450.764667156805</v>
      </c>
      <c r="G54" s="56">
        <f t="shared" si="0"/>
        <v>19375.960898953126</v>
      </c>
      <c r="H54" s="55">
        <v>0</v>
      </c>
      <c r="I54" s="55">
        <v>0</v>
      </c>
      <c r="J54" s="56">
        <f t="shared" si="12"/>
        <v>0</v>
      </c>
      <c r="K54" s="55">
        <v>52</v>
      </c>
      <c r="L54" s="55">
        <v>198</v>
      </c>
      <c r="M54" s="56">
        <f t="shared" si="13"/>
        <v>250</v>
      </c>
      <c r="N54" s="32">
        <f t="shared" si="9"/>
        <v>0.38191658124971467</v>
      </c>
      <c r="O54" s="32">
        <f t="shared" si="10"/>
        <v>0.29428895135135236</v>
      </c>
      <c r="P54" s="33">
        <f t="shared" si="11"/>
        <v>0.3125154983702117</v>
      </c>
      <c r="Q54" s="41"/>
      <c r="R54" s="57">
        <f t="shared" si="6"/>
        <v>94.715312149929247</v>
      </c>
      <c r="S54" s="57">
        <f t="shared" si="7"/>
        <v>72.983659935135378</v>
      </c>
      <c r="T54" s="57">
        <f t="shared" si="8"/>
        <v>77.503843595812498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4">
        <v>2682.0946286170433</v>
      </c>
      <c r="F55" s="55">
        <v>11094.733772796595</v>
      </c>
      <c r="G55" s="56">
        <f t="shared" si="0"/>
        <v>13776.828401413639</v>
      </c>
      <c r="H55" s="55">
        <v>0</v>
      </c>
      <c r="I55" s="55">
        <v>0</v>
      </c>
      <c r="J55" s="56">
        <f t="shared" si="12"/>
        <v>0</v>
      </c>
      <c r="K55" s="55">
        <v>40</v>
      </c>
      <c r="L55" s="55">
        <v>198</v>
      </c>
      <c r="M55" s="56">
        <f t="shared" si="13"/>
        <v>238</v>
      </c>
      <c r="N55" s="32">
        <f t="shared" si="9"/>
        <v>0.27037244240091163</v>
      </c>
      <c r="O55" s="32">
        <f t="shared" si="10"/>
        <v>0.22594358448999258</v>
      </c>
      <c r="P55" s="33">
        <f t="shared" si="11"/>
        <v>0.23341061943300417</v>
      </c>
      <c r="Q55" s="41"/>
      <c r="R55" s="57">
        <f t="shared" si="6"/>
        <v>67.052365715426077</v>
      </c>
      <c r="S55" s="57">
        <f t="shared" si="7"/>
        <v>56.03400895351816</v>
      </c>
      <c r="T55" s="57">
        <f t="shared" si="8"/>
        <v>57.885833619385039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4">
        <v>2117.087152004282</v>
      </c>
      <c r="F56" s="55">
        <v>10783.632217523802</v>
      </c>
      <c r="G56" s="56">
        <f t="shared" si="0"/>
        <v>12900.719369528084</v>
      </c>
      <c r="H56" s="55">
        <v>0</v>
      </c>
      <c r="I56" s="55">
        <v>0</v>
      </c>
      <c r="J56" s="56">
        <f t="shared" si="12"/>
        <v>0</v>
      </c>
      <c r="K56" s="55">
        <v>43</v>
      </c>
      <c r="L56" s="55">
        <v>197</v>
      </c>
      <c r="M56" s="56">
        <f t="shared" si="13"/>
        <v>240</v>
      </c>
      <c r="N56" s="32">
        <f t="shared" si="9"/>
        <v>0.19852655213843604</v>
      </c>
      <c r="O56" s="32">
        <f t="shared" si="10"/>
        <v>0.22072278159333147</v>
      </c>
      <c r="P56" s="33">
        <f t="shared" si="11"/>
        <v>0.21674595714932937</v>
      </c>
      <c r="Q56" s="41"/>
      <c r="R56" s="57">
        <f t="shared" si="6"/>
        <v>49.23458493033214</v>
      </c>
      <c r="S56" s="57">
        <f t="shared" si="7"/>
        <v>54.739249835146204</v>
      </c>
      <c r="T56" s="57">
        <f t="shared" si="8"/>
        <v>53.752997373033686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4">
        <v>1856.2512529371065</v>
      </c>
      <c r="F57" s="55">
        <v>7949.5940398659768</v>
      </c>
      <c r="G57" s="56">
        <f t="shared" si="0"/>
        <v>9805.8452928030838</v>
      </c>
      <c r="H57" s="55">
        <v>0</v>
      </c>
      <c r="I57" s="55">
        <v>0</v>
      </c>
      <c r="J57" s="56">
        <f t="shared" si="12"/>
        <v>0</v>
      </c>
      <c r="K57" s="55">
        <v>40</v>
      </c>
      <c r="L57" s="55">
        <v>197</v>
      </c>
      <c r="M57" s="56">
        <f t="shared" si="13"/>
        <v>237</v>
      </c>
      <c r="N57" s="32">
        <f t="shared" si="9"/>
        <v>0.18712210211059541</v>
      </c>
      <c r="O57" s="32">
        <f t="shared" si="10"/>
        <v>0.16271479531410629</v>
      </c>
      <c r="P57" s="33">
        <f t="shared" si="11"/>
        <v>0.16683417198861922</v>
      </c>
      <c r="Q57" s="41"/>
      <c r="R57" s="57">
        <f t="shared" si="6"/>
        <v>46.406281323427663</v>
      </c>
      <c r="S57" s="57">
        <f t="shared" si="7"/>
        <v>40.35326923789836</v>
      </c>
      <c r="T57" s="57">
        <f t="shared" si="8"/>
        <v>41.374874653177571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6">
        <v>1782.1998451525435</v>
      </c>
      <c r="F58" s="60">
        <v>7548.9999999999982</v>
      </c>
      <c r="G58" s="61">
        <f t="shared" si="0"/>
        <v>9331.1998451525415</v>
      </c>
      <c r="H58" s="55">
        <v>0</v>
      </c>
      <c r="I58" s="55">
        <v>0</v>
      </c>
      <c r="J58" s="56">
        <f t="shared" si="12"/>
        <v>0</v>
      </c>
      <c r="K58" s="55">
        <v>40</v>
      </c>
      <c r="L58" s="55">
        <v>197</v>
      </c>
      <c r="M58" s="56">
        <f t="shared" si="13"/>
        <v>237</v>
      </c>
      <c r="N58" s="34">
        <f t="shared" si="9"/>
        <v>0.17965724245489351</v>
      </c>
      <c r="O58" s="34">
        <f t="shared" si="10"/>
        <v>0.15451531029965609</v>
      </c>
      <c r="P58" s="35">
        <f t="shared" si="11"/>
        <v>0.15875867437648941</v>
      </c>
      <c r="Q58" s="41"/>
      <c r="R58" s="57">
        <f t="shared" si="6"/>
        <v>44.554996128813585</v>
      </c>
      <c r="S58" s="57">
        <f t="shared" si="7"/>
        <v>38.319796954314711</v>
      </c>
      <c r="T58" s="57">
        <f t="shared" si="8"/>
        <v>39.372151245369373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65">
        <v>12770.752241153061</v>
      </c>
      <c r="F59" s="63">
        <v>20256.916282433391</v>
      </c>
      <c r="G59" s="64">
        <f t="shared" si="0"/>
        <v>33027.66852358645</v>
      </c>
      <c r="H59" s="65">
        <v>128</v>
      </c>
      <c r="I59" s="63">
        <v>116</v>
      </c>
      <c r="J59" s="64">
        <f t="shared" si="1"/>
        <v>244</v>
      </c>
      <c r="K59" s="65">
        <v>46</v>
      </c>
      <c r="L59" s="63">
        <v>59</v>
      </c>
      <c r="M59" s="64">
        <f t="shared" si="2"/>
        <v>105</v>
      </c>
      <c r="N59" s="30">
        <f t="shared" si="9"/>
        <v>0.32698566778863841</v>
      </c>
      <c r="O59" s="30">
        <f t="shared" si="10"/>
        <v>0.51040405871884176</v>
      </c>
      <c r="P59" s="31">
        <f t="shared" si="11"/>
        <v>0.41943092202055332</v>
      </c>
      <c r="Q59" s="41"/>
      <c r="R59" s="57">
        <f t="shared" si="6"/>
        <v>73.395127822718734</v>
      </c>
      <c r="S59" s="57">
        <f t="shared" si="7"/>
        <v>115.7538073281908</v>
      </c>
      <c r="T59" s="57">
        <f t="shared" si="8"/>
        <v>94.63515336271189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12807.39515027038</v>
      </c>
      <c r="F60" s="55">
        <v>20097.865554739466</v>
      </c>
      <c r="G60" s="56">
        <f t="shared" si="0"/>
        <v>32905.260705009845</v>
      </c>
      <c r="H60" s="54">
        <v>128</v>
      </c>
      <c r="I60" s="55">
        <v>116</v>
      </c>
      <c r="J60" s="56">
        <f t="shared" ref="J60:J69" si="20">+H60+I60</f>
        <v>244</v>
      </c>
      <c r="K60" s="54">
        <v>26</v>
      </c>
      <c r="L60" s="55">
        <v>59</v>
      </c>
      <c r="M60" s="56">
        <f t="shared" ref="M60:M70" si="21">+K60+L60</f>
        <v>85</v>
      </c>
      <c r="N60" s="32">
        <f t="shared" si="9"/>
        <v>0.37562749736832413</v>
      </c>
      <c r="O60" s="32">
        <f t="shared" si="10"/>
        <v>0.50639653181665656</v>
      </c>
      <c r="P60" s="33">
        <f t="shared" si="11"/>
        <v>0.445967427965546</v>
      </c>
      <c r="Q60" s="41"/>
      <c r="R60" s="57">
        <f t="shared" si="6"/>
        <v>83.16490357318429</v>
      </c>
      <c r="S60" s="57">
        <f t="shared" si="7"/>
        <v>114.84494602708267</v>
      </c>
      <c r="T60" s="57">
        <f t="shared" si="8"/>
        <v>100.01598998483236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12814.731578184526</v>
      </c>
      <c r="F61" s="55">
        <v>19358.492690802341</v>
      </c>
      <c r="G61" s="56">
        <f t="shared" si="0"/>
        <v>32173.224268986865</v>
      </c>
      <c r="H61" s="54">
        <v>128</v>
      </c>
      <c r="I61" s="55">
        <v>116</v>
      </c>
      <c r="J61" s="56">
        <f t="shared" si="20"/>
        <v>244</v>
      </c>
      <c r="K61" s="54">
        <v>26</v>
      </c>
      <c r="L61" s="55">
        <v>59</v>
      </c>
      <c r="M61" s="56">
        <f t="shared" si="21"/>
        <v>85</v>
      </c>
      <c r="N61" s="32">
        <f t="shared" si="9"/>
        <v>0.37584266712178926</v>
      </c>
      <c r="O61" s="32">
        <f t="shared" si="10"/>
        <v>0.48776689908290516</v>
      </c>
      <c r="P61" s="33">
        <f t="shared" si="11"/>
        <v>0.43604608409664514</v>
      </c>
      <c r="Q61" s="41"/>
      <c r="R61" s="57">
        <f t="shared" si="6"/>
        <v>83.212542715483934</v>
      </c>
      <c r="S61" s="57">
        <f t="shared" si="7"/>
        <v>110.61995823315624</v>
      </c>
      <c r="T61" s="57">
        <f t="shared" si="8"/>
        <v>97.790955224884087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12941.58885470425</v>
      </c>
      <c r="F62" s="55">
        <v>18460.812336638672</v>
      </c>
      <c r="G62" s="56">
        <f t="shared" si="0"/>
        <v>31402.40119134292</v>
      </c>
      <c r="H62" s="54">
        <v>128</v>
      </c>
      <c r="I62" s="55">
        <v>116</v>
      </c>
      <c r="J62" s="56">
        <f t="shared" si="20"/>
        <v>244</v>
      </c>
      <c r="K62" s="54">
        <v>26</v>
      </c>
      <c r="L62" s="55">
        <v>59</v>
      </c>
      <c r="M62" s="56">
        <f t="shared" si="21"/>
        <v>85</v>
      </c>
      <c r="N62" s="32">
        <f t="shared" si="9"/>
        <v>0.37956325829141985</v>
      </c>
      <c r="O62" s="32">
        <f t="shared" si="10"/>
        <v>0.46514846645431041</v>
      </c>
      <c r="P62" s="33">
        <f t="shared" si="11"/>
        <v>0.42559906200996045</v>
      </c>
      <c r="Q62" s="41"/>
      <c r="R62" s="57">
        <f t="shared" si="6"/>
        <v>84.03629126431332</v>
      </c>
      <c r="S62" s="57">
        <f t="shared" si="7"/>
        <v>105.49035620936384</v>
      </c>
      <c r="T62" s="57">
        <f t="shared" si="8"/>
        <v>95.44802793721253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12840.822676344624</v>
      </c>
      <c r="F63" s="55">
        <v>17598.899927887382</v>
      </c>
      <c r="G63" s="56">
        <f t="shared" si="0"/>
        <v>30439.722604232004</v>
      </c>
      <c r="H63" s="54">
        <v>124</v>
      </c>
      <c r="I63" s="55">
        <v>116</v>
      </c>
      <c r="J63" s="56">
        <f t="shared" si="20"/>
        <v>240</v>
      </c>
      <c r="K63" s="54">
        <v>26</v>
      </c>
      <c r="L63" s="55">
        <v>59</v>
      </c>
      <c r="M63" s="56">
        <f t="shared" si="21"/>
        <v>85</v>
      </c>
      <c r="N63" s="32">
        <f t="shared" si="9"/>
        <v>0.38639933426650891</v>
      </c>
      <c r="O63" s="32">
        <f t="shared" si="10"/>
        <v>0.44343126204110517</v>
      </c>
      <c r="P63" s="33">
        <f t="shared" si="11"/>
        <v>0.41743996988798687</v>
      </c>
      <c r="Q63" s="41"/>
      <c r="R63" s="57">
        <f t="shared" si="6"/>
        <v>85.605484508964153</v>
      </c>
      <c r="S63" s="57">
        <f t="shared" si="7"/>
        <v>100.56514244507075</v>
      </c>
      <c r="T63" s="57">
        <f t="shared" si="8"/>
        <v>93.660684936098477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12803.652939373736</v>
      </c>
      <c r="F64" s="55">
        <v>16268.827002254635</v>
      </c>
      <c r="G64" s="56">
        <f t="shared" si="0"/>
        <v>29072.479941628371</v>
      </c>
      <c r="H64" s="54">
        <v>123</v>
      </c>
      <c r="I64" s="55">
        <v>156</v>
      </c>
      <c r="J64" s="56">
        <f t="shared" si="20"/>
        <v>279</v>
      </c>
      <c r="K64" s="54">
        <v>26</v>
      </c>
      <c r="L64" s="55">
        <v>59</v>
      </c>
      <c r="M64" s="56">
        <f t="shared" si="21"/>
        <v>85</v>
      </c>
      <c r="N64" s="3">
        <f t="shared" si="9"/>
        <v>0.38780145806196198</v>
      </c>
      <c r="O64" s="3">
        <f t="shared" si="10"/>
        <v>0.33663356650915899</v>
      </c>
      <c r="P64" s="4">
        <f t="shared" si="11"/>
        <v>0.35740165152473902</v>
      </c>
      <c r="Q64" s="41"/>
      <c r="R64" s="57">
        <f t="shared" si="6"/>
        <v>85.930556640092192</v>
      </c>
      <c r="S64" s="57">
        <f t="shared" si="7"/>
        <v>75.66896280118435</v>
      </c>
      <c r="T64" s="57">
        <f t="shared" si="8"/>
        <v>79.869450389088925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12250.089348371559</v>
      </c>
      <c r="F65" s="55">
        <v>13083.209072458672</v>
      </c>
      <c r="G65" s="56">
        <f t="shared" si="0"/>
        <v>25333.29842083023</v>
      </c>
      <c r="H65" s="54">
        <v>108</v>
      </c>
      <c r="I65" s="55">
        <v>156</v>
      </c>
      <c r="J65" s="56">
        <f t="shared" si="20"/>
        <v>264</v>
      </c>
      <c r="K65" s="54">
        <v>26</v>
      </c>
      <c r="L65" s="55">
        <v>59</v>
      </c>
      <c r="M65" s="56">
        <f t="shared" si="21"/>
        <v>85</v>
      </c>
      <c r="N65" s="3">
        <f t="shared" si="9"/>
        <v>0.41140815920108675</v>
      </c>
      <c r="O65" s="3">
        <f t="shared" si="10"/>
        <v>0.2707169564736524</v>
      </c>
      <c r="P65" s="4">
        <f t="shared" si="11"/>
        <v>0.32435340598215495</v>
      </c>
      <c r="Q65" s="41"/>
      <c r="R65" s="57">
        <f t="shared" si="6"/>
        <v>91.418577226653426</v>
      </c>
      <c r="S65" s="57">
        <f t="shared" si="7"/>
        <v>60.852135220738013</v>
      </c>
      <c r="T65" s="57">
        <f t="shared" si="8"/>
        <v>72.588247624155386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8270.4566311164454</v>
      </c>
      <c r="F66" s="55">
        <v>6695.6636933785157</v>
      </c>
      <c r="G66" s="56">
        <f t="shared" si="0"/>
        <v>14966.120324494961</v>
      </c>
      <c r="H66" s="54">
        <v>68</v>
      </c>
      <c r="I66" s="55">
        <v>80</v>
      </c>
      <c r="J66" s="56">
        <f t="shared" si="20"/>
        <v>148</v>
      </c>
      <c r="K66" s="54">
        <v>26</v>
      </c>
      <c r="L66" s="55">
        <v>20</v>
      </c>
      <c r="M66" s="56">
        <f t="shared" si="21"/>
        <v>46</v>
      </c>
      <c r="N66" s="3">
        <f t="shared" si="9"/>
        <v>0.39129715325115655</v>
      </c>
      <c r="O66" s="3">
        <f t="shared" si="10"/>
        <v>0.30106401499004115</v>
      </c>
      <c r="P66" s="4">
        <f t="shared" si="11"/>
        <v>0.34503228339392661</v>
      </c>
      <c r="Q66" s="41"/>
      <c r="R66" s="57">
        <f t="shared" si="6"/>
        <v>87.98358118208985</v>
      </c>
      <c r="S66" s="57">
        <f t="shared" si="7"/>
        <v>66.956636933785163</v>
      </c>
      <c r="T66" s="57">
        <f t="shared" si="8"/>
        <v>77.144950126262685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7012.5915203365312</v>
      </c>
      <c r="F67" s="55">
        <v>6608.8554792797404</v>
      </c>
      <c r="G67" s="56">
        <f t="shared" si="0"/>
        <v>13621.446999616272</v>
      </c>
      <c r="H67" s="54">
        <v>66</v>
      </c>
      <c r="I67" s="55">
        <v>80</v>
      </c>
      <c r="J67" s="56">
        <f t="shared" si="20"/>
        <v>146</v>
      </c>
      <c r="K67" s="54">
        <v>26</v>
      </c>
      <c r="L67" s="55">
        <v>20</v>
      </c>
      <c r="M67" s="56">
        <f t="shared" si="21"/>
        <v>46</v>
      </c>
      <c r="N67" s="3">
        <f t="shared" si="9"/>
        <v>0.33870708656957743</v>
      </c>
      <c r="O67" s="3">
        <f t="shared" si="10"/>
        <v>0.29716076795322571</v>
      </c>
      <c r="P67" s="4">
        <f t="shared" si="11"/>
        <v>0.31719092305365759</v>
      </c>
      <c r="Q67" s="41"/>
      <c r="R67" s="57">
        <f t="shared" si="6"/>
        <v>76.223820873223161</v>
      </c>
      <c r="S67" s="57">
        <f t="shared" si="7"/>
        <v>66.08855479279741</v>
      </c>
      <c r="T67" s="57">
        <f t="shared" si="8"/>
        <v>70.945036456334748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5689.2349739651218</v>
      </c>
      <c r="F68" s="55">
        <v>6510.7181697173291</v>
      </c>
      <c r="G68" s="56">
        <f t="shared" si="0"/>
        <v>12199.953143682451</v>
      </c>
      <c r="H68" s="54">
        <v>44</v>
      </c>
      <c r="I68" s="55">
        <v>92</v>
      </c>
      <c r="J68" s="56">
        <f t="shared" si="20"/>
        <v>136</v>
      </c>
      <c r="K68" s="54">
        <v>26</v>
      </c>
      <c r="L68" s="55">
        <v>24</v>
      </c>
      <c r="M68" s="56">
        <f t="shared" si="21"/>
        <v>50</v>
      </c>
      <c r="N68" s="3">
        <f t="shared" si="9"/>
        <v>0.35664712725458386</v>
      </c>
      <c r="O68" s="3">
        <f t="shared" si="10"/>
        <v>0.25211888823254835</v>
      </c>
      <c r="P68" s="4">
        <f t="shared" si="11"/>
        <v>0.29203258195333326</v>
      </c>
      <c r="Q68" s="41"/>
      <c r="R68" s="57">
        <f t="shared" si="6"/>
        <v>81.274785342358882</v>
      </c>
      <c r="S68" s="57">
        <f t="shared" si="7"/>
        <v>56.126880773425249</v>
      </c>
      <c r="T68" s="57">
        <f t="shared" si="8"/>
        <v>65.591145933776616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59">
        <v>702.48</v>
      </c>
      <c r="E69" s="66">
        <v>4769.9964779596376</v>
      </c>
      <c r="F69" s="60">
        <v>3173</v>
      </c>
      <c r="G69" s="61">
        <f t="shared" si="0"/>
        <v>7942.9964779596376</v>
      </c>
      <c r="H69" s="66">
        <v>30</v>
      </c>
      <c r="I69" s="60">
        <v>92</v>
      </c>
      <c r="J69" s="61">
        <f t="shared" si="20"/>
        <v>122</v>
      </c>
      <c r="K69" s="66">
        <v>26</v>
      </c>
      <c r="L69" s="60">
        <v>24</v>
      </c>
      <c r="M69" s="61">
        <f t="shared" si="21"/>
        <v>50</v>
      </c>
      <c r="N69" s="6">
        <f t="shared" si="9"/>
        <v>0.36896631172336303</v>
      </c>
      <c r="O69" s="6">
        <f t="shared" si="10"/>
        <v>0.12287019826517968</v>
      </c>
      <c r="P69" s="7">
        <f t="shared" si="11"/>
        <v>0.20496997517443324</v>
      </c>
      <c r="Q69" s="41"/>
      <c r="R69" s="57">
        <f t="shared" si="6"/>
        <v>85.178508534993526</v>
      </c>
      <c r="S69" s="57">
        <f t="shared" si="7"/>
        <v>27.353448275862068</v>
      </c>
      <c r="T69" s="57">
        <f t="shared" si="8"/>
        <v>46.180212081160683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65">
        <v>26165.000000000004</v>
      </c>
      <c r="F70" s="63">
        <v>3413.4797841733052</v>
      </c>
      <c r="G70" s="64">
        <f t="shared" si="0"/>
        <v>29578.479784173309</v>
      </c>
      <c r="H70" s="65">
        <v>410</v>
      </c>
      <c r="I70" s="63">
        <v>280</v>
      </c>
      <c r="J70" s="64">
        <f>+H70+I70</f>
        <v>690</v>
      </c>
      <c r="K70" s="65">
        <v>0</v>
      </c>
      <c r="L70" s="63">
        <v>0</v>
      </c>
      <c r="M70" s="64">
        <f t="shared" si="21"/>
        <v>0</v>
      </c>
      <c r="N70" s="15">
        <f t="shared" si="9"/>
        <v>0.29544941282746162</v>
      </c>
      <c r="O70" s="15">
        <f t="shared" si="10"/>
        <v>5.6439811246251741E-2</v>
      </c>
      <c r="P70" s="16">
        <f>+G70/(J70*216+M70*248)</f>
        <v>0.19846000928726051</v>
      </c>
      <c r="Q70" s="41"/>
      <c r="R70" s="57">
        <f t="shared" si="6"/>
        <v>63.817073170731717</v>
      </c>
      <c r="S70" s="57">
        <f t="shared" si="7"/>
        <v>12.190999229190377</v>
      </c>
      <c r="T70" s="57">
        <f t="shared" si="8"/>
        <v>42.867362006048275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4">
        <v>33740.255675058135</v>
      </c>
      <c r="F71" s="55">
        <v>5260.595363386672</v>
      </c>
      <c r="G71" s="56">
        <f t="shared" ref="G71:G82" si="22">+E71+F71</f>
        <v>39000.851038444809</v>
      </c>
      <c r="H71" s="54">
        <v>400</v>
      </c>
      <c r="I71" s="55">
        <v>312</v>
      </c>
      <c r="J71" s="56">
        <f>+H71+I71</f>
        <v>712</v>
      </c>
      <c r="K71" s="54">
        <v>0</v>
      </c>
      <c r="L71" s="55">
        <v>0</v>
      </c>
      <c r="M71" s="56">
        <f>+K71+L71</f>
        <v>0</v>
      </c>
      <c r="N71" s="3">
        <f t="shared" si="9"/>
        <v>0.390512218461321</v>
      </c>
      <c r="O71" s="3">
        <f t="shared" si="10"/>
        <v>7.8059641550728157E-2</v>
      </c>
      <c r="P71" s="4">
        <f t="shared" si="11"/>
        <v>0.25359479711847699</v>
      </c>
      <c r="Q71" s="41"/>
      <c r="R71" s="57">
        <f t="shared" ref="R71:R86" si="23">+E71/(H71+K71)</f>
        <v>84.350639187645342</v>
      </c>
      <c r="S71" s="57">
        <f t="shared" ref="S71:S85" si="24">+F71/(I71+L71)</f>
        <v>16.860882574957284</v>
      </c>
      <c r="T71" s="57">
        <f t="shared" ref="T71:T85" si="25">+G71/(J71+M71)</f>
        <v>54.776476177591022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4">
        <v>42405.716972840593</v>
      </c>
      <c r="F72" s="55">
        <v>9755.0929327693848</v>
      </c>
      <c r="G72" s="56">
        <f t="shared" si="22"/>
        <v>52160.809905609975</v>
      </c>
      <c r="H72" s="54">
        <v>400</v>
      </c>
      <c r="I72" s="55">
        <v>282</v>
      </c>
      <c r="J72" s="56">
        <f t="shared" ref="J72:J83" si="26">+H72+I72</f>
        <v>682</v>
      </c>
      <c r="K72" s="54">
        <v>0</v>
      </c>
      <c r="L72" s="55">
        <v>0</v>
      </c>
      <c r="M72" s="56">
        <f t="shared" ref="M72:M83" si="27">+K72+L72</f>
        <v>0</v>
      </c>
      <c r="N72" s="3">
        <f t="shared" si="9"/>
        <v>0.49080690940787725</v>
      </c>
      <c r="O72" s="3">
        <f t="shared" si="10"/>
        <v>0.16015059319624023</v>
      </c>
      <c r="P72" s="4">
        <f t="shared" si="11"/>
        <v>0.35408391648752291</v>
      </c>
      <c r="Q72" s="41"/>
      <c r="R72" s="57">
        <f t="shared" si="23"/>
        <v>106.01429243210148</v>
      </c>
      <c r="S72" s="57">
        <f t="shared" si="24"/>
        <v>34.59252813038789</v>
      </c>
      <c r="T72" s="57">
        <f t="shared" si="25"/>
        <v>76.482125961304945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4">
        <v>47154.30629444716</v>
      </c>
      <c r="F73" s="55">
        <v>11437.554865424425</v>
      </c>
      <c r="G73" s="56">
        <f t="shared" si="22"/>
        <v>58591.861159871587</v>
      </c>
      <c r="H73" s="54">
        <v>380</v>
      </c>
      <c r="I73" s="55">
        <v>280</v>
      </c>
      <c r="J73" s="56">
        <f t="shared" si="26"/>
        <v>660</v>
      </c>
      <c r="K73" s="54">
        <v>0</v>
      </c>
      <c r="L73" s="55">
        <v>0</v>
      </c>
      <c r="M73" s="56">
        <f t="shared" si="27"/>
        <v>0</v>
      </c>
      <c r="N73" s="3">
        <f t="shared" ref="N73" si="28">+E73/(H73*216+K73*248)</f>
        <v>0.57449203575106189</v>
      </c>
      <c r="O73" s="3">
        <f t="shared" ref="O73" si="29">+F73/(I73*216+L73*248)</f>
        <v>0.18911301034101233</v>
      </c>
      <c r="P73" s="4">
        <f t="shared" ref="P73" si="30">+G73/(J73*216+M73*248)</f>
        <v>0.41099790375891965</v>
      </c>
      <c r="Q73" s="41"/>
      <c r="R73" s="57">
        <f t="shared" si="23"/>
        <v>124.09027972222937</v>
      </c>
      <c r="S73" s="57">
        <f t="shared" si="24"/>
        <v>40.848410233658662</v>
      </c>
      <c r="T73" s="57">
        <f t="shared" si="25"/>
        <v>88.77554721192665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4">
        <v>53631.273219620416</v>
      </c>
      <c r="F74" s="55">
        <v>11912.82536812083</v>
      </c>
      <c r="G74" s="56">
        <f t="shared" si="22"/>
        <v>65544.098587741246</v>
      </c>
      <c r="H74" s="54">
        <v>400</v>
      </c>
      <c r="I74" s="55">
        <v>310</v>
      </c>
      <c r="J74" s="56">
        <f t="shared" si="26"/>
        <v>710</v>
      </c>
      <c r="K74" s="54">
        <v>0</v>
      </c>
      <c r="L74" s="55">
        <v>0</v>
      </c>
      <c r="M74" s="56">
        <f t="shared" si="27"/>
        <v>0</v>
      </c>
      <c r="N74" s="3">
        <f t="shared" si="9"/>
        <v>0.62073232893079189</v>
      </c>
      <c r="O74" s="3">
        <f t="shared" si="10"/>
        <v>0.17790957837695384</v>
      </c>
      <c r="P74" s="4">
        <f t="shared" si="11"/>
        <v>0.42738718432277806</v>
      </c>
      <c r="Q74" s="41"/>
      <c r="R74" s="57">
        <f t="shared" si="23"/>
        <v>134.07818304905103</v>
      </c>
      <c r="S74" s="57">
        <f t="shared" si="24"/>
        <v>38.428468929422031</v>
      </c>
      <c r="T74" s="57">
        <f t="shared" si="25"/>
        <v>92.31563181372006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4">
        <v>54360.097644719222</v>
      </c>
      <c r="F75" s="55">
        <v>12573.747154586683</v>
      </c>
      <c r="G75" s="56">
        <f t="shared" si="22"/>
        <v>66933.844799305909</v>
      </c>
      <c r="H75" s="54">
        <v>398</v>
      </c>
      <c r="I75" s="55">
        <v>320</v>
      </c>
      <c r="J75" s="56">
        <f t="shared" si="26"/>
        <v>718</v>
      </c>
      <c r="K75" s="54">
        <v>0</v>
      </c>
      <c r="L75" s="55">
        <v>0</v>
      </c>
      <c r="M75" s="56">
        <f t="shared" si="27"/>
        <v>0</v>
      </c>
      <c r="N75" s="3">
        <f t="shared" si="9"/>
        <v>0.63232944403405011</v>
      </c>
      <c r="O75" s="3">
        <f t="shared" si="10"/>
        <v>0.18191185119483047</v>
      </c>
      <c r="P75" s="4">
        <f t="shared" si="11"/>
        <v>0.43158622716977402</v>
      </c>
      <c r="Q75" s="41"/>
      <c r="R75" s="57">
        <f t="shared" si="23"/>
        <v>136.58315991135484</v>
      </c>
      <c r="S75" s="57">
        <f t="shared" si="24"/>
        <v>39.292959858083385</v>
      </c>
      <c r="T75" s="57">
        <f t="shared" si="25"/>
        <v>93.222625068671178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4">
        <v>57462.814072714602</v>
      </c>
      <c r="F76" s="55">
        <v>18045.985433903803</v>
      </c>
      <c r="G76" s="56">
        <f t="shared" si="22"/>
        <v>75508.799506618408</v>
      </c>
      <c r="H76" s="54">
        <v>366</v>
      </c>
      <c r="I76" s="55">
        <v>320</v>
      </c>
      <c r="J76" s="56">
        <f t="shared" si="26"/>
        <v>686</v>
      </c>
      <c r="K76" s="54">
        <v>0</v>
      </c>
      <c r="L76" s="55">
        <v>0</v>
      </c>
      <c r="M76" s="56">
        <f t="shared" si="27"/>
        <v>0</v>
      </c>
      <c r="N76" s="3">
        <f t="shared" si="9"/>
        <v>0.72686214927032233</v>
      </c>
      <c r="O76" s="3">
        <f t="shared" si="10"/>
        <v>0.26108196518958049</v>
      </c>
      <c r="P76" s="4">
        <f t="shared" si="11"/>
        <v>0.50958859401399959</v>
      </c>
      <c r="Q76" s="41"/>
      <c r="R76" s="57">
        <f t="shared" si="23"/>
        <v>157.00222424238962</v>
      </c>
      <c r="S76" s="57">
        <f t="shared" si="24"/>
        <v>56.393704480949381</v>
      </c>
      <c r="T76" s="57">
        <f t="shared" si="25"/>
        <v>110.07113630702392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4">
        <v>56340.209494041614</v>
      </c>
      <c r="F77" s="55">
        <v>21164.823709766119</v>
      </c>
      <c r="G77" s="56">
        <f t="shared" si="22"/>
        <v>77505.033203807732</v>
      </c>
      <c r="H77" s="54">
        <v>370</v>
      </c>
      <c r="I77" s="55">
        <v>320</v>
      </c>
      <c r="J77" s="56">
        <f t="shared" si="26"/>
        <v>690</v>
      </c>
      <c r="K77" s="54">
        <v>0</v>
      </c>
      <c r="L77" s="55">
        <v>0</v>
      </c>
      <c r="M77" s="56">
        <f t="shared" si="27"/>
        <v>0</v>
      </c>
      <c r="N77" s="3">
        <f t="shared" si="9"/>
        <v>0.70495757625177191</v>
      </c>
      <c r="O77" s="3">
        <f t="shared" si="10"/>
        <v>0.30620404672694035</v>
      </c>
      <c r="P77" s="4">
        <f t="shared" si="11"/>
        <v>0.52002840313880661</v>
      </c>
      <c r="Q77" s="41"/>
      <c r="R77" s="57">
        <f t="shared" si="23"/>
        <v>152.27083647038273</v>
      </c>
      <c r="S77" s="57">
        <f t="shared" si="24"/>
        <v>66.140074093019123</v>
      </c>
      <c r="T77" s="57">
        <f t="shared" si="25"/>
        <v>112.32613507798222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4">
        <v>40910.245436563302</v>
      </c>
      <c r="F78" s="55">
        <v>16727.384022114165</v>
      </c>
      <c r="G78" s="56">
        <f t="shared" si="22"/>
        <v>57637.629458677467</v>
      </c>
      <c r="H78" s="54">
        <v>398</v>
      </c>
      <c r="I78" s="55">
        <v>318</v>
      </c>
      <c r="J78" s="56">
        <f t="shared" si="26"/>
        <v>716</v>
      </c>
      <c r="K78" s="54">
        <v>0</v>
      </c>
      <c r="L78" s="55">
        <v>0</v>
      </c>
      <c r="M78" s="56">
        <f t="shared" si="27"/>
        <v>0</v>
      </c>
      <c r="N78" s="3">
        <f t="shared" si="9"/>
        <v>0.47587759906666788</v>
      </c>
      <c r="O78" s="3">
        <f t="shared" si="10"/>
        <v>0.24352702105337418</v>
      </c>
      <c r="P78" s="4">
        <f t="shared" si="11"/>
        <v>0.37268278927864079</v>
      </c>
      <c r="Q78" s="41"/>
      <c r="R78" s="57">
        <f t="shared" si="23"/>
        <v>102.78956139840025</v>
      </c>
      <c r="S78" s="57">
        <f t="shared" si="24"/>
        <v>52.601836547528819</v>
      </c>
      <c r="T78" s="57">
        <f t="shared" si="25"/>
        <v>80.499482484186402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4">
        <v>39400.398814756329</v>
      </c>
      <c r="F79" s="55">
        <v>16268.309825097291</v>
      </c>
      <c r="G79" s="56">
        <f t="shared" si="22"/>
        <v>55668.708639853619</v>
      </c>
      <c r="H79" s="54">
        <v>398</v>
      </c>
      <c r="I79" s="55">
        <v>320</v>
      </c>
      <c r="J79" s="56">
        <f t="shared" si="26"/>
        <v>718</v>
      </c>
      <c r="K79" s="54">
        <v>0</v>
      </c>
      <c r="L79" s="55">
        <v>0</v>
      </c>
      <c r="M79" s="56">
        <f t="shared" si="27"/>
        <v>0</v>
      </c>
      <c r="N79" s="3">
        <f t="shared" si="9"/>
        <v>0.45831470796989959</v>
      </c>
      <c r="O79" s="3">
        <f t="shared" si="10"/>
        <v>0.23536327871957885</v>
      </c>
      <c r="P79" s="4">
        <f t="shared" si="11"/>
        <v>0.35894916847114938</v>
      </c>
      <c r="Q79" s="41"/>
      <c r="R79" s="57">
        <f t="shared" si="23"/>
        <v>98.995976921498311</v>
      </c>
      <c r="S79" s="57">
        <f t="shared" si="24"/>
        <v>50.838468203429031</v>
      </c>
      <c r="T79" s="57">
        <f t="shared" si="25"/>
        <v>77.533020389768268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4">
        <v>32023.236071650852</v>
      </c>
      <c r="F80" s="55">
        <v>13705.079461373556</v>
      </c>
      <c r="G80" s="56">
        <f t="shared" si="22"/>
        <v>45728.315533024404</v>
      </c>
      <c r="H80" s="54">
        <v>358</v>
      </c>
      <c r="I80" s="55">
        <v>320</v>
      </c>
      <c r="J80" s="56">
        <f t="shared" si="26"/>
        <v>678</v>
      </c>
      <c r="K80" s="54">
        <v>0</v>
      </c>
      <c r="L80" s="55">
        <v>0</v>
      </c>
      <c r="M80" s="56">
        <f t="shared" si="27"/>
        <v>0</v>
      </c>
      <c r="N80" s="3">
        <f t="shared" si="9"/>
        <v>0.41412213003893611</v>
      </c>
      <c r="O80" s="3">
        <f t="shared" si="10"/>
        <v>0.19827950609626094</v>
      </c>
      <c r="P80" s="4">
        <f t="shared" si="11"/>
        <v>0.31224950516923689</v>
      </c>
      <c r="Q80" s="41"/>
      <c r="R80" s="57">
        <f t="shared" si="23"/>
        <v>89.450380088410199</v>
      </c>
      <c r="S80" s="57">
        <f t="shared" si="24"/>
        <v>42.828373316792366</v>
      </c>
      <c r="T80" s="57">
        <f t="shared" si="25"/>
        <v>67.445893116555169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4">
        <v>29745.046797933603</v>
      </c>
      <c r="F81" s="55">
        <v>11612.37454229946</v>
      </c>
      <c r="G81" s="56">
        <f t="shared" si="22"/>
        <v>41357.421340233064</v>
      </c>
      <c r="H81" s="54">
        <v>358</v>
      </c>
      <c r="I81" s="55">
        <v>342</v>
      </c>
      <c r="J81" s="56">
        <f t="shared" si="26"/>
        <v>700</v>
      </c>
      <c r="K81" s="54">
        <v>0</v>
      </c>
      <c r="L81" s="55">
        <v>0</v>
      </c>
      <c r="M81" s="56">
        <f t="shared" si="27"/>
        <v>0</v>
      </c>
      <c r="N81" s="3">
        <f t="shared" si="9"/>
        <v>0.38466075416322165</v>
      </c>
      <c r="O81" s="3">
        <f t="shared" ref="O81:O86" si="31">+F81/(I81*216+L81*248)</f>
        <v>0.15719588669996021</v>
      </c>
      <c r="P81" s="4">
        <f t="shared" ref="P81:P84" si="32">+G81/(J81*216+M81*248)</f>
        <v>0.27352791891688533</v>
      </c>
      <c r="Q81" s="41"/>
      <c r="R81" s="57">
        <f t="shared" si="23"/>
        <v>83.086722899255875</v>
      </c>
      <c r="S81" s="57">
        <f t="shared" si="24"/>
        <v>33.9543115271914</v>
      </c>
      <c r="T81" s="57">
        <f t="shared" si="25"/>
        <v>59.082030486047238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4">
        <v>28259.292349402665</v>
      </c>
      <c r="F82" s="55">
        <v>9651.7572925654695</v>
      </c>
      <c r="G82" s="56">
        <f t="shared" si="22"/>
        <v>37911.049641968137</v>
      </c>
      <c r="H82" s="54">
        <v>356</v>
      </c>
      <c r="I82" s="55">
        <v>358</v>
      </c>
      <c r="J82" s="56">
        <f t="shared" si="26"/>
        <v>714</v>
      </c>
      <c r="K82" s="54">
        <v>0</v>
      </c>
      <c r="L82" s="55">
        <v>0</v>
      </c>
      <c r="M82" s="56">
        <f t="shared" si="27"/>
        <v>0</v>
      </c>
      <c r="N82" s="3">
        <f t="shared" ref="N82:N86" si="33">+E82/(H82*216+K82*248)</f>
        <v>0.36750016059876539</v>
      </c>
      <c r="O82" s="3">
        <f t="shared" si="31"/>
        <v>0.12481581435657807</v>
      </c>
      <c r="P82" s="4">
        <f t="shared" si="32"/>
        <v>0.24581809343531574</v>
      </c>
      <c r="Q82" s="41"/>
      <c r="R82" s="57">
        <f t="shared" si="23"/>
        <v>79.380034689333328</v>
      </c>
      <c r="S82" s="57">
        <f t="shared" si="24"/>
        <v>26.960215901020863</v>
      </c>
      <c r="T82" s="57">
        <f t="shared" si="25"/>
        <v>53.096708182028202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4">
        <v>22234.615317864496</v>
      </c>
      <c r="F83" s="55">
        <v>8437.3138492606358</v>
      </c>
      <c r="G83" s="56">
        <f>+E83+F83</f>
        <v>30671.929167125134</v>
      </c>
      <c r="H83" s="54">
        <v>352</v>
      </c>
      <c r="I83" s="55">
        <v>360</v>
      </c>
      <c r="J83" s="56">
        <f t="shared" si="26"/>
        <v>712</v>
      </c>
      <c r="K83" s="54">
        <v>0</v>
      </c>
      <c r="L83" s="55">
        <v>0</v>
      </c>
      <c r="M83" s="56">
        <f t="shared" si="27"/>
        <v>0</v>
      </c>
      <c r="N83" s="3">
        <f t="shared" si="33"/>
        <v>0.29243759624716564</v>
      </c>
      <c r="O83" s="3">
        <f t="shared" si="31"/>
        <v>0.10850455053061517</v>
      </c>
      <c r="P83" s="4">
        <f t="shared" si="32"/>
        <v>0.1994377416713817</v>
      </c>
      <c r="Q83" s="41"/>
      <c r="R83" s="57">
        <f t="shared" si="23"/>
        <v>63.166520789387775</v>
      </c>
      <c r="S83" s="57">
        <f t="shared" si="24"/>
        <v>23.436982914612877</v>
      </c>
      <c r="T83" s="57">
        <f t="shared" si="25"/>
        <v>43.078552201018447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9">
        <v>351.77</v>
      </c>
      <c r="E84" s="66">
        <v>8185.7475652479807</v>
      </c>
      <c r="F84" s="60">
        <v>7515.0000000000018</v>
      </c>
      <c r="G84" s="61">
        <f>+E84+F84</f>
        <v>15700.747565247982</v>
      </c>
      <c r="H84" s="66">
        <v>358</v>
      </c>
      <c r="I84" s="60">
        <v>340</v>
      </c>
      <c r="J84" s="61">
        <f>+H84+I84</f>
        <v>698</v>
      </c>
      <c r="K84" s="66">
        <v>0</v>
      </c>
      <c r="L84" s="60">
        <v>0</v>
      </c>
      <c r="M84" s="61">
        <f>+K84+L84</f>
        <v>0</v>
      </c>
      <c r="N84" s="6">
        <f t="shared" si="33"/>
        <v>0.10585748454955489</v>
      </c>
      <c r="O84" s="6">
        <f t="shared" si="31"/>
        <v>0.10232843137254904</v>
      </c>
      <c r="P84" s="7">
        <f t="shared" si="32"/>
        <v>0.10413846151204488</v>
      </c>
      <c r="Q84" s="41"/>
      <c r="R84" s="57">
        <f t="shared" si="23"/>
        <v>22.865216662703858</v>
      </c>
      <c r="S84" s="57">
        <f t="shared" si="24"/>
        <v>22.102941176470594</v>
      </c>
      <c r="T84" s="57">
        <f t="shared" si="25"/>
        <v>22.493907686601695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70">
        <v>1948.9251840394229</v>
      </c>
      <c r="F85" s="63">
        <v>1291.673177782204</v>
      </c>
      <c r="G85" s="64">
        <f t="shared" ref="G85:G86" si="34">+E85+F85</f>
        <v>3240.5983618216269</v>
      </c>
      <c r="H85" s="70">
        <v>60</v>
      </c>
      <c r="I85" s="63">
        <v>79</v>
      </c>
      <c r="J85" s="64">
        <f>+H85+I85</f>
        <v>139</v>
      </c>
      <c r="K85" s="70">
        <v>0</v>
      </c>
      <c r="L85" s="63">
        <v>0</v>
      </c>
      <c r="M85" s="64">
        <f>+K85+L85</f>
        <v>0</v>
      </c>
      <c r="N85" s="3">
        <f t="shared" si="33"/>
        <v>0.15038002963267152</v>
      </c>
      <c r="O85" s="3">
        <f t="shared" si="31"/>
        <v>7.569580272985256E-2</v>
      </c>
      <c r="P85" s="4">
        <f>+G85/(J85*216+M85*248)</f>
        <v>0.10793359851524204</v>
      </c>
      <c r="Q85" s="41"/>
      <c r="R85" s="57">
        <f t="shared" si="23"/>
        <v>32.482086400657046</v>
      </c>
      <c r="S85" s="57">
        <f t="shared" si="24"/>
        <v>16.350293389648151</v>
      </c>
      <c r="T85" s="57">
        <f t="shared" si="25"/>
        <v>23.313657279292279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71">
        <v>1377.1920163219861</v>
      </c>
      <c r="F86" s="60">
        <v>882.00000000000011</v>
      </c>
      <c r="G86" s="61">
        <f t="shared" si="34"/>
        <v>2259.1920163219861</v>
      </c>
      <c r="H86" s="71">
        <v>59</v>
      </c>
      <c r="I86" s="60">
        <v>79</v>
      </c>
      <c r="J86" s="61">
        <f>+H86+I86</f>
        <v>138</v>
      </c>
      <c r="K86" s="71">
        <v>0</v>
      </c>
      <c r="L86" s="60">
        <v>0</v>
      </c>
      <c r="M86" s="61">
        <f>+K86+L86</f>
        <v>0</v>
      </c>
      <c r="N86" s="6">
        <f t="shared" si="33"/>
        <v>0.10806591465175661</v>
      </c>
      <c r="O86" s="6">
        <f t="shared" si="31"/>
        <v>5.1687763713080176E-2</v>
      </c>
      <c r="P86" s="7">
        <f>+G86/(J86*216+M86*248)</f>
        <v>7.5791465925992549E-2</v>
      </c>
      <c r="Q86" s="41"/>
      <c r="R86" s="57">
        <f t="shared" si="23"/>
        <v>23.342237564779424</v>
      </c>
      <c r="S86" s="57">
        <f>+F86/(I86+L86)</f>
        <v>11.164556962025317</v>
      </c>
      <c r="T86" s="57">
        <f>+G86/(J86+M86)</f>
        <v>16.370956640014391</v>
      </c>
    </row>
    <row r="87" spans="2:20" ht="18.75" x14ac:dyDescent="0.3">
      <c r="B87" s="68" t="s">
        <v>104</v>
      </c>
      <c r="Q87" s="73"/>
    </row>
    <row r="88" spans="2:20" x14ac:dyDescent="0.25">
      <c r="B88" s="69"/>
    </row>
    <row r="90" spans="2:20" x14ac:dyDescent="0.25">
      <c r="C90" t="s">
        <v>110</v>
      </c>
      <c r="D90" s="1">
        <f>(SUMPRODUCT((G5:G86)*(D5:D86)))/1000</f>
        <v>2218877.7622007006</v>
      </c>
    </row>
    <row r="91" spans="2:20" x14ac:dyDescent="0.25">
      <c r="C91" t="s">
        <v>112</v>
      </c>
      <c r="D91" s="77">
        <f>SUMPRODUCT((((J5:J86)*216)+((M5:M86)*248))*((D5:D86))/1000)</f>
        <v>6688518.2382399989</v>
      </c>
    </row>
    <row r="92" spans="2:20" x14ac:dyDescent="0.25">
      <c r="C92" t="s">
        <v>111</v>
      </c>
      <c r="D92" s="39">
        <f>+D90/D91</f>
        <v>0.33174429420178586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82" workbookViewId="0">
      <selection activeCell="P2" sqref="P2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4.285156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8" t="s">
        <v>84</v>
      </c>
      <c r="I2" s="119"/>
      <c r="J2" s="119"/>
      <c r="K2" s="119"/>
      <c r="L2" s="119"/>
      <c r="M2" s="119"/>
      <c r="N2" s="119"/>
      <c r="O2" s="120"/>
      <c r="P2" s="102">
        <v>0.31949249907029192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8" t="s">
        <v>2</v>
      </c>
      <c r="H4" s="25" t="s">
        <v>5</v>
      </c>
      <c r="I4" s="26" t="s">
        <v>6</v>
      </c>
      <c r="J4" s="48" t="s">
        <v>2</v>
      </c>
      <c r="K4" s="25" t="s">
        <v>5</v>
      </c>
      <c r="L4" s="26" t="s">
        <v>6</v>
      </c>
      <c r="M4" s="48" t="s">
        <v>2</v>
      </c>
      <c r="N4" s="25" t="s">
        <v>5</v>
      </c>
      <c r="O4" s="26" t="s">
        <v>6</v>
      </c>
      <c r="P4" s="48" t="s">
        <v>2</v>
      </c>
      <c r="R4" s="25" t="s">
        <v>5</v>
      </c>
      <c r="S4" s="26" t="s">
        <v>6</v>
      </c>
      <c r="T4" s="48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2529.9999999999991</v>
      </c>
      <c r="F5" s="55">
        <v>659.99986665313452</v>
      </c>
      <c r="G5" s="56">
        <f>+E5+F5</f>
        <v>3189.9998666531337</v>
      </c>
      <c r="H5" s="55">
        <v>199</v>
      </c>
      <c r="I5" s="55">
        <v>199</v>
      </c>
      <c r="J5" s="56">
        <f>+H5+I5</f>
        <v>398</v>
      </c>
      <c r="K5" s="55">
        <v>0</v>
      </c>
      <c r="L5" s="55">
        <v>0</v>
      </c>
      <c r="M5" s="56">
        <f>+K5+L5</f>
        <v>0</v>
      </c>
      <c r="N5" s="32">
        <f>+E5/(H5*216+K5*248)</f>
        <v>5.8859110366648031E-2</v>
      </c>
      <c r="O5" s="32">
        <f>+F5/(I5*216+L5*248)</f>
        <v>1.5354547428185709E-2</v>
      </c>
      <c r="P5" s="33">
        <f>+G5/(J5*216+M5*248)</f>
        <v>3.7106828897416871E-2</v>
      </c>
      <c r="Q5" s="41"/>
      <c r="R5" s="57">
        <f>+E5/(H5+K5)</f>
        <v>12.713567839195976</v>
      </c>
      <c r="S5" s="57">
        <f>+F5/(I5+L5)</f>
        <v>3.3165822444881132</v>
      </c>
      <c r="T5" s="57">
        <f>+G5/(J5+M5)</f>
        <v>8.015075041842044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4571.5223648734864</v>
      </c>
      <c r="F6" s="55">
        <v>1134.7377322101752</v>
      </c>
      <c r="G6" s="56">
        <f t="shared" ref="G6:G70" si="0">+E6+F6</f>
        <v>5706.2600970836611</v>
      </c>
      <c r="H6" s="55">
        <v>199</v>
      </c>
      <c r="I6" s="55">
        <v>204</v>
      </c>
      <c r="J6" s="56">
        <f t="shared" ref="J6:J59" si="1">+H6+I6</f>
        <v>403</v>
      </c>
      <c r="K6" s="55">
        <v>0</v>
      </c>
      <c r="L6" s="55">
        <v>0</v>
      </c>
      <c r="M6" s="56">
        <f t="shared" ref="M6:M59" si="2">+K6+L6</f>
        <v>0</v>
      </c>
      <c r="N6" s="32">
        <f t="shared" ref="N6:N16" si="3">+E6/(H6*216+K6*248)</f>
        <v>0.10635404720066738</v>
      </c>
      <c r="O6" s="32">
        <f t="shared" ref="O6:O16" si="4">+F6/(I6*216+L6*248)</f>
        <v>2.5752036406367446E-2</v>
      </c>
      <c r="P6" s="33">
        <f t="shared" ref="P6:P16" si="5">+G6/(J6*216+M6*248)</f>
        <v>6.5553029329607354E-2</v>
      </c>
      <c r="Q6" s="41"/>
      <c r="R6" s="57">
        <f t="shared" ref="R6:R70" si="6">+E6/(H6+K6)</f>
        <v>22.972474195344152</v>
      </c>
      <c r="S6" s="57">
        <f t="shared" ref="S6:S70" si="7">+F6/(I6+L6)</f>
        <v>5.5624398637753689</v>
      </c>
      <c r="T6" s="57">
        <f t="shared" ref="T6:T70" si="8">+G6/(J6+M6)</f>
        <v>14.159454335195189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7416.5800905785054</v>
      </c>
      <c r="F7" s="55">
        <v>1447.955095176512</v>
      </c>
      <c r="G7" s="56">
        <f t="shared" si="0"/>
        <v>8864.5351857550177</v>
      </c>
      <c r="H7" s="55">
        <v>239</v>
      </c>
      <c r="I7" s="55">
        <v>210</v>
      </c>
      <c r="J7" s="56">
        <f t="shared" si="1"/>
        <v>449</v>
      </c>
      <c r="K7" s="55">
        <v>0</v>
      </c>
      <c r="L7" s="55">
        <v>0</v>
      </c>
      <c r="M7" s="56">
        <f t="shared" si="2"/>
        <v>0</v>
      </c>
      <c r="N7" s="32">
        <f t="shared" si="3"/>
        <v>0.14366535120444959</v>
      </c>
      <c r="O7" s="32">
        <f t="shared" si="4"/>
        <v>3.1921408623820813E-2</v>
      </c>
      <c r="P7" s="33">
        <f t="shared" si="5"/>
        <v>9.1402037302596481E-2</v>
      </c>
      <c r="Q7" s="41"/>
      <c r="R7" s="57">
        <f t="shared" si="6"/>
        <v>31.03171586016111</v>
      </c>
      <c r="S7" s="57">
        <f t="shared" si="7"/>
        <v>6.8950242627452951</v>
      </c>
      <c r="T7" s="57">
        <f t="shared" si="8"/>
        <v>19.742840057360841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9879.9380464586429</v>
      </c>
      <c r="F8" s="55">
        <v>1499.4644514940112</v>
      </c>
      <c r="G8" s="56">
        <f t="shared" si="0"/>
        <v>11379.402497952655</v>
      </c>
      <c r="H8" s="55">
        <v>239</v>
      </c>
      <c r="I8" s="55">
        <v>185</v>
      </c>
      <c r="J8" s="56">
        <f t="shared" si="1"/>
        <v>424</v>
      </c>
      <c r="K8" s="55">
        <v>0</v>
      </c>
      <c r="L8" s="55">
        <v>0</v>
      </c>
      <c r="M8" s="56">
        <f t="shared" si="2"/>
        <v>0</v>
      </c>
      <c r="N8" s="32">
        <f t="shared" si="3"/>
        <v>0.19138265237987453</v>
      </c>
      <c r="O8" s="32">
        <f t="shared" si="4"/>
        <v>3.7524135422773053E-2</v>
      </c>
      <c r="P8" s="33">
        <f t="shared" si="5"/>
        <v>0.12425098814151658</v>
      </c>
      <c r="Q8" s="41"/>
      <c r="R8" s="57">
        <f t="shared" si="6"/>
        <v>41.338652914052901</v>
      </c>
      <c r="S8" s="57">
        <f t="shared" si="7"/>
        <v>8.105213251318979</v>
      </c>
      <c r="T8" s="57">
        <f t="shared" si="8"/>
        <v>26.838213438567582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13769.628584055758</v>
      </c>
      <c r="F9" s="55">
        <v>1907.2566302686041</v>
      </c>
      <c r="G9" s="56">
        <f t="shared" si="0"/>
        <v>15676.885214324362</v>
      </c>
      <c r="H9" s="55">
        <v>219</v>
      </c>
      <c r="I9" s="55">
        <v>181</v>
      </c>
      <c r="J9" s="56">
        <f t="shared" si="1"/>
        <v>400</v>
      </c>
      <c r="K9" s="55">
        <v>0</v>
      </c>
      <c r="L9" s="55">
        <v>0</v>
      </c>
      <c r="M9" s="56">
        <f t="shared" si="2"/>
        <v>0</v>
      </c>
      <c r="N9" s="32">
        <f t="shared" si="3"/>
        <v>0.29108803872940464</v>
      </c>
      <c r="O9" s="32">
        <f t="shared" si="4"/>
        <v>4.8783932634249134E-2</v>
      </c>
      <c r="P9" s="33">
        <f t="shared" si="5"/>
        <v>0.18144543072134678</v>
      </c>
      <c r="Q9" s="41"/>
      <c r="R9" s="57">
        <f t="shared" si="6"/>
        <v>62.875016365551403</v>
      </c>
      <c r="S9" s="57">
        <f t="shared" si="7"/>
        <v>10.537329448997813</v>
      </c>
      <c r="T9" s="57">
        <f t="shared" si="8"/>
        <v>39.192213035810909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15373.982568133628</v>
      </c>
      <c r="F10" s="55">
        <v>2305.0855962528017</v>
      </c>
      <c r="G10" s="56">
        <f t="shared" si="0"/>
        <v>17679.06816438643</v>
      </c>
      <c r="H10" s="55">
        <v>219</v>
      </c>
      <c r="I10" s="55">
        <v>179</v>
      </c>
      <c r="J10" s="56">
        <f t="shared" si="1"/>
        <v>398</v>
      </c>
      <c r="K10" s="55">
        <v>0</v>
      </c>
      <c r="L10" s="55">
        <v>0</v>
      </c>
      <c r="M10" s="56">
        <f t="shared" si="2"/>
        <v>0</v>
      </c>
      <c r="N10" s="32">
        <f t="shared" si="3"/>
        <v>0.3250038594650268</v>
      </c>
      <c r="O10" s="32">
        <f t="shared" si="4"/>
        <v>5.961839427510867E-2</v>
      </c>
      <c r="P10" s="33">
        <f t="shared" si="5"/>
        <v>0.20564707989468675</v>
      </c>
      <c r="Q10" s="41"/>
      <c r="R10" s="57">
        <f t="shared" si="6"/>
        <v>70.200833644445794</v>
      </c>
      <c r="S10" s="57">
        <f t="shared" si="7"/>
        <v>12.877573163423474</v>
      </c>
      <c r="T10" s="57">
        <f t="shared" si="8"/>
        <v>44.419769257252334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19119.382653975317</v>
      </c>
      <c r="F11" s="55">
        <v>2861.2130114064134</v>
      </c>
      <c r="G11" s="56">
        <f t="shared" si="0"/>
        <v>21980.59566538173</v>
      </c>
      <c r="H11" s="55">
        <v>219</v>
      </c>
      <c r="I11" s="55">
        <v>179</v>
      </c>
      <c r="J11" s="56">
        <f t="shared" si="1"/>
        <v>398</v>
      </c>
      <c r="K11" s="55">
        <v>0</v>
      </c>
      <c r="L11" s="55">
        <v>0</v>
      </c>
      <c r="M11" s="56">
        <f t="shared" si="2"/>
        <v>0</v>
      </c>
      <c r="N11" s="32">
        <f t="shared" si="3"/>
        <v>0.40418109787703616</v>
      </c>
      <c r="O11" s="32">
        <f t="shared" si="4"/>
        <v>7.4001991811670123E-2</v>
      </c>
      <c r="P11" s="33">
        <f t="shared" si="5"/>
        <v>0.25568345972200968</v>
      </c>
      <c r="Q11" s="41"/>
      <c r="R11" s="57">
        <f t="shared" si="6"/>
        <v>87.303117141439799</v>
      </c>
      <c r="S11" s="57">
        <f t="shared" si="7"/>
        <v>15.984430231320745</v>
      </c>
      <c r="T11" s="57">
        <f t="shared" si="8"/>
        <v>55.227627299954094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19665.850497554715</v>
      </c>
      <c r="F12" s="55">
        <v>3097.3600702688104</v>
      </c>
      <c r="G12" s="56">
        <f t="shared" si="0"/>
        <v>22763.210567823524</v>
      </c>
      <c r="H12" s="55">
        <v>219</v>
      </c>
      <c r="I12" s="55">
        <v>179</v>
      </c>
      <c r="J12" s="56">
        <f t="shared" si="1"/>
        <v>398</v>
      </c>
      <c r="K12" s="55">
        <v>0</v>
      </c>
      <c r="L12" s="55">
        <v>0</v>
      </c>
      <c r="M12" s="56">
        <f t="shared" si="2"/>
        <v>0</v>
      </c>
      <c r="N12" s="32">
        <f t="shared" si="3"/>
        <v>0.41573335230751551</v>
      </c>
      <c r="O12" s="32">
        <f t="shared" si="4"/>
        <v>8.0109664552783219E-2</v>
      </c>
      <c r="P12" s="33">
        <f t="shared" si="5"/>
        <v>0.26478702037762336</v>
      </c>
      <c r="Q12" s="41"/>
      <c r="R12" s="57">
        <f t="shared" si="6"/>
        <v>89.798404098423362</v>
      </c>
      <c r="S12" s="57">
        <f t="shared" si="7"/>
        <v>17.303687543401175</v>
      </c>
      <c r="T12" s="57">
        <f t="shared" si="8"/>
        <v>57.193996401566643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20123.981415453585</v>
      </c>
      <c r="F13" s="55">
        <v>3156.8199912868563</v>
      </c>
      <c r="G13" s="56">
        <f t="shared" si="0"/>
        <v>23280.80140674044</v>
      </c>
      <c r="H13" s="55">
        <v>217</v>
      </c>
      <c r="I13" s="55">
        <v>189</v>
      </c>
      <c r="J13" s="56">
        <f t="shared" si="1"/>
        <v>406</v>
      </c>
      <c r="K13" s="55">
        <v>0</v>
      </c>
      <c r="L13" s="55">
        <v>0</v>
      </c>
      <c r="M13" s="56">
        <f t="shared" si="2"/>
        <v>0</v>
      </c>
      <c r="N13" s="32">
        <f t="shared" si="3"/>
        <v>0.42933908123087527</v>
      </c>
      <c r="O13" s="32">
        <f t="shared" si="4"/>
        <v>7.7327552206713113E-2</v>
      </c>
      <c r="P13" s="33">
        <f t="shared" si="5"/>
        <v>0.26547164530583423</v>
      </c>
      <c r="Q13" s="41"/>
      <c r="R13" s="57">
        <f t="shared" si="6"/>
        <v>92.737241545869054</v>
      </c>
      <c r="S13" s="57">
        <f t="shared" si="7"/>
        <v>16.702751276650034</v>
      </c>
      <c r="T13" s="57">
        <f t="shared" si="8"/>
        <v>57.341875386060195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22774.335249380241</v>
      </c>
      <c r="F14" s="55">
        <v>4075.2207176643997</v>
      </c>
      <c r="G14" s="56">
        <f t="shared" si="0"/>
        <v>26849.555967044642</v>
      </c>
      <c r="H14" s="55">
        <v>219</v>
      </c>
      <c r="I14" s="55">
        <v>181</v>
      </c>
      <c r="J14" s="56">
        <f t="shared" si="1"/>
        <v>400</v>
      </c>
      <c r="K14" s="55">
        <v>0</v>
      </c>
      <c r="L14" s="55">
        <v>0</v>
      </c>
      <c r="M14" s="56">
        <f t="shared" si="2"/>
        <v>0</v>
      </c>
      <c r="N14" s="32">
        <f t="shared" si="3"/>
        <v>0.48144628888424323</v>
      </c>
      <c r="O14" s="32">
        <f t="shared" si="4"/>
        <v>0.1042362573578985</v>
      </c>
      <c r="P14" s="33">
        <f t="shared" si="5"/>
        <v>0.31075874961857225</v>
      </c>
      <c r="Q14" s="41"/>
      <c r="R14" s="57">
        <f t="shared" si="6"/>
        <v>103.99239839899654</v>
      </c>
      <c r="S14" s="57">
        <f t="shared" si="7"/>
        <v>22.515031589306076</v>
      </c>
      <c r="T14" s="57">
        <f t="shared" si="8"/>
        <v>67.123889917611606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33724.453642759465</v>
      </c>
      <c r="F15" s="55">
        <v>9761.0488302346912</v>
      </c>
      <c r="G15" s="56">
        <f t="shared" si="0"/>
        <v>43485.502472994158</v>
      </c>
      <c r="H15" s="55">
        <v>319</v>
      </c>
      <c r="I15" s="55">
        <v>240</v>
      </c>
      <c r="J15" s="56">
        <f t="shared" si="1"/>
        <v>559</v>
      </c>
      <c r="K15" s="55">
        <v>160</v>
      </c>
      <c r="L15" s="55">
        <v>235</v>
      </c>
      <c r="M15" s="56">
        <f t="shared" si="2"/>
        <v>395</v>
      </c>
      <c r="N15" s="32">
        <f t="shared" si="3"/>
        <v>0.31058400540373782</v>
      </c>
      <c r="O15" s="32">
        <f t="shared" si="4"/>
        <v>8.8640109246591825E-2</v>
      </c>
      <c r="P15" s="33">
        <f t="shared" si="5"/>
        <v>0.19883268012013569</v>
      </c>
      <c r="Q15" s="41"/>
      <c r="R15" s="57">
        <f t="shared" si="6"/>
        <v>70.405957500541675</v>
      </c>
      <c r="S15" s="57">
        <f t="shared" si="7"/>
        <v>20.549576484704613</v>
      </c>
      <c r="T15" s="57">
        <f t="shared" si="8"/>
        <v>45.582287707541049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74807.315835435511</v>
      </c>
      <c r="F16" s="55">
        <v>19628.341729595028</v>
      </c>
      <c r="G16" s="56">
        <f t="shared" si="0"/>
        <v>94435.657565030531</v>
      </c>
      <c r="H16" s="55">
        <v>463</v>
      </c>
      <c r="I16" s="55">
        <v>433</v>
      </c>
      <c r="J16" s="56">
        <f t="shared" si="1"/>
        <v>896</v>
      </c>
      <c r="K16" s="55">
        <v>263</v>
      </c>
      <c r="L16" s="55">
        <v>260</v>
      </c>
      <c r="M16" s="56">
        <f t="shared" si="2"/>
        <v>523</v>
      </c>
      <c r="N16" s="32">
        <f t="shared" si="3"/>
        <v>0.45274109031807103</v>
      </c>
      <c r="O16" s="32">
        <f t="shared" si="4"/>
        <v>0.12422372113813875</v>
      </c>
      <c r="P16" s="33">
        <f t="shared" si="5"/>
        <v>0.29215337694911064</v>
      </c>
      <c r="Q16" s="41"/>
      <c r="R16" s="57">
        <f t="shared" si="6"/>
        <v>103.04037993861641</v>
      </c>
      <c r="S16" s="57">
        <f t="shared" si="7"/>
        <v>28.323725439531064</v>
      </c>
      <c r="T16" s="57">
        <f t="shared" si="8"/>
        <v>66.55085099720263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77530.299561134947</v>
      </c>
      <c r="F17" s="55">
        <v>22789.596672175827</v>
      </c>
      <c r="G17" s="56">
        <f t="shared" si="0"/>
        <v>100319.89623331078</v>
      </c>
      <c r="H17" s="55">
        <v>463</v>
      </c>
      <c r="I17" s="55">
        <v>442</v>
      </c>
      <c r="J17" s="56">
        <f t="shared" si="1"/>
        <v>905</v>
      </c>
      <c r="K17" s="55">
        <v>263</v>
      </c>
      <c r="L17" s="55">
        <v>260</v>
      </c>
      <c r="M17" s="56">
        <f t="shared" si="2"/>
        <v>523</v>
      </c>
      <c r="N17" s="32">
        <f t="shared" ref="N17:N81" si="9">+E17/(H17*216+K17*248)</f>
        <v>0.46922085044746142</v>
      </c>
      <c r="O17" s="32">
        <f t="shared" ref="O17:O80" si="10">+F17/(I17*216+L17*248)</f>
        <v>0.14247772251785426</v>
      </c>
      <c r="P17" s="33">
        <f t="shared" ref="P17:P80" si="11">+G17/(J17*216+M17*248)</f>
        <v>0.30850194423252919</v>
      </c>
      <c r="Q17" s="41"/>
      <c r="R17" s="57">
        <f t="shared" si="6"/>
        <v>106.79104622745861</v>
      </c>
      <c r="S17" s="57">
        <f t="shared" si="7"/>
        <v>32.463812923327389</v>
      </c>
      <c r="T17" s="57">
        <f t="shared" si="8"/>
        <v>70.25202817458738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87047.53873871862</v>
      </c>
      <c r="F18" s="55">
        <v>33158.223659296658</v>
      </c>
      <c r="G18" s="56">
        <f t="shared" si="0"/>
        <v>120205.76239801527</v>
      </c>
      <c r="H18" s="55">
        <v>441</v>
      </c>
      <c r="I18" s="55">
        <v>456</v>
      </c>
      <c r="J18" s="56">
        <f t="shared" si="1"/>
        <v>897</v>
      </c>
      <c r="K18" s="55">
        <v>263</v>
      </c>
      <c r="L18" s="55">
        <v>238</v>
      </c>
      <c r="M18" s="56">
        <f t="shared" si="2"/>
        <v>501</v>
      </c>
      <c r="N18" s="32">
        <f t="shared" si="9"/>
        <v>0.54241985754435829</v>
      </c>
      <c r="O18" s="32">
        <f t="shared" si="10"/>
        <v>0.21050167381473248</v>
      </c>
      <c r="P18" s="33">
        <f t="shared" si="11"/>
        <v>0.37800554213212351</v>
      </c>
      <c r="Q18" s="41"/>
      <c r="R18" s="57">
        <f t="shared" si="6"/>
        <v>123.6470720720435</v>
      </c>
      <c r="S18" s="57">
        <f t="shared" si="7"/>
        <v>47.778420258352533</v>
      </c>
      <c r="T18" s="57">
        <f t="shared" si="8"/>
        <v>85.98409327468903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84768.842804067055</v>
      </c>
      <c r="F19" s="55">
        <v>47434.284360820377</v>
      </c>
      <c r="G19" s="56">
        <f t="shared" si="0"/>
        <v>132203.12716488744</v>
      </c>
      <c r="H19" s="55">
        <v>445</v>
      </c>
      <c r="I19" s="55">
        <v>464</v>
      </c>
      <c r="J19" s="56">
        <f t="shared" si="1"/>
        <v>909</v>
      </c>
      <c r="K19" s="55">
        <v>263</v>
      </c>
      <c r="L19" s="55">
        <v>227</v>
      </c>
      <c r="M19" s="56">
        <f t="shared" si="2"/>
        <v>490</v>
      </c>
      <c r="N19" s="32">
        <f t="shared" si="9"/>
        <v>0.52539197493595702</v>
      </c>
      <c r="O19" s="32">
        <f t="shared" si="10"/>
        <v>0.30305573959123677</v>
      </c>
      <c r="P19" s="33">
        <f t="shared" si="11"/>
        <v>0.41591097816955502</v>
      </c>
      <c r="Q19" s="41"/>
      <c r="R19" s="57">
        <f t="shared" si="6"/>
        <v>119.73000396054668</v>
      </c>
      <c r="S19" s="57">
        <f t="shared" si="7"/>
        <v>68.645852910015023</v>
      </c>
      <c r="T19" s="57">
        <f t="shared" si="8"/>
        <v>94.498303906281222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84830.956974297587</v>
      </c>
      <c r="F20" s="55">
        <v>76984.137075680701</v>
      </c>
      <c r="G20" s="56">
        <f t="shared" si="0"/>
        <v>161815.0940499783</v>
      </c>
      <c r="H20" s="55">
        <v>468</v>
      </c>
      <c r="I20" s="55">
        <v>447</v>
      </c>
      <c r="J20" s="56">
        <f t="shared" si="1"/>
        <v>915</v>
      </c>
      <c r="K20" s="55">
        <v>263</v>
      </c>
      <c r="L20" s="55">
        <v>238</v>
      </c>
      <c r="M20" s="56">
        <f t="shared" si="2"/>
        <v>501</v>
      </c>
      <c r="N20" s="32">
        <f t="shared" si="9"/>
        <v>0.51007117330257346</v>
      </c>
      <c r="O20" s="32">
        <f t="shared" si="10"/>
        <v>0.49483298886512511</v>
      </c>
      <c r="P20" s="33">
        <f t="shared" si="11"/>
        <v>0.50270620231253826</v>
      </c>
      <c r="Q20" s="41"/>
      <c r="R20" s="57">
        <f t="shared" si="6"/>
        <v>116.04782075827303</v>
      </c>
      <c r="S20" s="57">
        <f t="shared" si="7"/>
        <v>112.38560157033679</v>
      </c>
      <c r="T20" s="57">
        <f t="shared" si="8"/>
        <v>114.27619636297902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82545.911655792079</v>
      </c>
      <c r="F21" s="55">
        <v>77959.851693493707</v>
      </c>
      <c r="G21" s="56">
        <f t="shared" si="0"/>
        <v>160505.76334928579</v>
      </c>
      <c r="H21" s="55">
        <v>467</v>
      </c>
      <c r="I21" s="55">
        <v>444</v>
      </c>
      <c r="J21" s="56">
        <f t="shared" si="1"/>
        <v>911</v>
      </c>
      <c r="K21" s="55">
        <v>254</v>
      </c>
      <c r="L21" s="55">
        <v>247</v>
      </c>
      <c r="M21" s="56">
        <f t="shared" si="2"/>
        <v>501</v>
      </c>
      <c r="N21" s="32">
        <f t="shared" si="9"/>
        <v>0.50374647058409461</v>
      </c>
      <c r="O21" s="32">
        <f t="shared" si="10"/>
        <v>0.49605403215508848</v>
      </c>
      <c r="P21" s="33">
        <f t="shared" si="11"/>
        <v>0.49998057263408902</v>
      </c>
      <c r="Q21" s="41"/>
      <c r="R21" s="57">
        <f t="shared" si="6"/>
        <v>114.48808828819983</v>
      </c>
      <c r="S21" s="57">
        <f t="shared" si="7"/>
        <v>112.8217824797304</v>
      </c>
      <c r="T21" s="57">
        <f t="shared" si="8"/>
        <v>113.67263693292195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71796.51033018704</v>
      </c>
      <c r="F22" s="55">
        <v>79637.966966107691</v>
      </c>
      <c r="G22" s="56">
        <f t="shared" si="0"/>
        <v>151434.47729629473</v>
      </c>
      <c r="H22" s="55">
        <v>467</v>
      </c>
      <c r="I22" s="55">
        <v>419</v>
      </c>
      <c r="J22" s="56">
        <f t="shared" si="1"/>
        <v>886</v>
      </c>
      <c r="K22" s="55">
        <v>241</v>
      </c>
      <c r="L22" s="55">
        <v>256</v>
      </c>
      <c r="M22" s="56">
        <f t="shared" si="2"/>
        <v>497</v>
      </c>
      <c r="N22" s="32">
        <f t="shared" si="9"/>
        <v>0.44694042785225996</v>
      </c>
      <c r="O22" s="32">
        <f t="shared" si="10"/>
        <v>0.51715652089788877</v>
      </c>
      <c r="P22" s="33">
        <f t="shared" si="11"/>
        <v>0.48130666078559947</v>
      </c>
      <c r="Q22" s="41"/>
      <c r="R22" s="57">
        <f t="shared" si="6"/>
        <v>101.40750046636587</v>
      </c>
      <c r="S22" s="57">
        <f t="shared" si="7"/>
        <v>117.98217328312251</v>
      </c>
      <c r="T22" s="57">
        <f t="shared" si="8"/>
        <v>109.49709132053125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52544.976226439423</v>
      </c>
      <c r="F23" s="55">
        <v>82629.114679160964</v>
      </c>
      <c r="G23" s="56">
        <f t="shared" si="0"/>
        <v>135174.0909056004</v>
      </c>
      <c r="H23" s="55">
        <v>463</v>
      </c>
      <c r="I23" s="55">
        <v>419</v>
      </c>
      <c r="J23" s="56">
        <f t="shared" si="1"/>
        <v>882</v>
      </c>
      <c r="K23" s="55">
        <v>232</v>
      </c>
      <c r="L23" s="55">
        <v>259</v>
      </c>
      <c r="M23" s="56">
        <f t="shared" si="2"/>
        <v>491</v>
      </c>
      <c r="N23" s="32">
        <f t="shared" si="9"/>
        <v>0.33352572123622243</v>
      </c>
      <c r="O23" s="32">
        <f t="shared" si="10"/>
        <v>0.5340005860249778</v>
      </c>
      <c r="P23" s="33">
        <f t="shared" si="11"/>
        <v>0.43286182562316</v>
      </c>
      <c r="Q23" s="41"/>
      <c r="R23" s="57">
        <f t="shared" si="6"/>
        <v>75.604282340200612</v>
      </c>
      <c r="S23" s="57">
        <f t="shared" si="7"/>
        <v>121.87185055923446</v>
      </c>
      <c r="T23" s="57">
        <f t="shared" si="8"/>
        <v>98.451632123525414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44027.453407414847</v>
      </c>
      <c r="F24" s="55">
        <v>80355.239282155904</v>
      </c>
      <c r="G24" s="56">
        <f t="shared" si="0"/>
        <v>124382.69268957074</v>
      </c>
      <c r="H24" s="55">
        <v>454</v>
      </c>
      <c r="I24" s="55">
        <v>411</v>
      </c>
      <c r="J24" s="56">
        <f t="shared" si="1"/>
        <v>865</v>
      </c>
      <c r="K24" s="55">
        <v>227</v>
      </c>
      <c r="L24" s="55">
        <v>259</v>
      </c>
      <c r="M24" s="56">
        <f t="shared" si="2"/>
        <v>486</v>
      </c>
      <c r="N24" s="32">
        <f t="shared" si="9"/>
        <v>0.2852257929995779</v>
      </c>
      <c r="O24" s="32">
        <f t="shared" si="10"/>
        <v>0.52517018248820913</v>
      </c>
      <c r="P24" s="33">
        <f t="shared" si="11"/>
        <v>0.40467027370959485</v>
      </c>
      <c r="Q24" s="41"/>
      <c r="R24" s="57">
        <f t="shared" si="6"/>
        <v>64.651179746570989</v>
      </c>
      <c r="S24" s="57">
        <f t="shared" si="7"/>
        <v>119.93319295844165</v>
      </c>
      <c r="T24" s="57">
        <f t="shared" si="8"/>
        <v>92.067130044093815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42048.205018904642</v>
      </c>
      <c r="F25" s="55">
        <v>75119.604811123063</v>
      </c>
      <c r="G25" s="56">
        <f t="shared" si="0"/>
        <v>117167.80983002771</v>
      </c>
      <c r="H25" s="55">
        <v>434</v>
      </c>
      <c r="I25" s="55">
        <v>422</v>
      </c>
      <c r="J25" s="56">
        <f t="shared" si="1"/>
        <v>856</v>
      </c>
      <c r="K25" s="55">
        <v>243</v>
      </c>
      <c r="L25" s="55">
        <v>260</v>
      </c>
      <c r="M25" s="56">
        <f t="shared" si="2"/>
        <v>503</v>
      </c>
      <c r="N25" s="32">
        <f t="shared" si="9"/>
        <v>0.27302610915604802</v>
      </c>
      <c r="O25" s="32">
        <f t="shared" si="10"/>
        <v>0.48267454515217351</v>
      </c>
      <c r="P25" s="33">
        <f t="shared" si="11"/>
        <v>0.37840010925599954</v>
      </c>
      <c r="Q25" s="41"/>
      <c r="R25" s="57">
        <f t="shared" si="6"/>
        <v>62.109608595132414</v>
      </c>
      <c r="S25" s="57">
        <f t="shared" si="7"/>
        <v>110.14604811015111</v>
      </c>
      <c r="T25" s="57">
        <f t="shared" si="8"/>
        <v>86.216195607084401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37262.690702819258</v>
      </c>
      <c r="F26" s="55">
        <v>72431.734963110808</v>
      </c>
      <c r="G26" s="56">
        <f t="shared" si="0"/>
        <v>109694.42566593006</v>
      </c>
      <c r="H26" s="55">
        <v>418</v>
      </c>
      <c r="I26" s="55">
        <v>397</v>
      </c>
      <c r="J26" s="56">
        <f t="shared" si="1"/>
        <v>815</v>
      </c>
      <c r="K26" s="55">
        <v>259</v>
      </c>
      <c r="L26" s="55">
        <v>266</v>
      </c>
      <c r="M26" s="56">
        <f t="shared" si="2"/>
        <v>525</v>
      </c>
      <c r="N26" s="32">
        <f t="shared" si="9"/>
        <v>0.24115124710600089</v>
      </c>
      <c r="O26" s="32">
        <f t="shared" si="10"/>
        <v>0.4774040005477907</v>
      </c>
      <c r="P26" s="33">
        <f t="shared" si="11"/>
        <v>0.35819757597286461</v>
      </c>
      <c r="Q26" s="41"/>
      <c r="R26" s="57">
        <f t="shared" si="6"/>
        <v>55.040902072111166</v>
      </c>
      <c r="S26" s="57">
        <f t="shared" si="7"/>
        <v>109.24846902429987</v>
      </c>
      <c r="T26" s="57">
        <f t="shared" si="8"/>
        <v>81.861511690992586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32259.985782672444</v>
      </c>
      <c r="F27" s="55">
        <v>68721.516759121529</v>
      </c>
      <c r="G27" s="56">
        <f t="shared" si="0"/>
        <v>100981.50254179398</v>
      </c>
      <c r="H27" s="55">
        <v>400</v>
      </c>
      <c r="I27" s="55">
        <v>369</v>
      </c>
      <c r="J27" s="56">
        <f t="shared" si="1"/>
        <v>769</v>
      </c>
      <c r="K27" s="55">
        <v>253</v>
      </c>
      <c r="L27" s="55">
        <v>298</v>
      </c>
      <c r="M27" s="56">
        <f t="shared" si="2"/>
        <v>551</v>
      </c>
      <c r="N27" s="32">
        <f t="shared" si="9"/>
        <v>0.21630092918704369</v>
      </c>
      <c r="O27" s="32">
        <f t="shared" si="10"/>
        <v>0.44738240690017139</v>
      </c>
      <c r="P27" s="33">
        <f t="shared" si="11"/>
        <v>0.33354528637893055</v>
      </c>
      <c r="Q27" s="41"/>
      <c r="R27" s="57">
        <f t="shared" si="6"/>
        <v>49.402734736098687</v>
      </c>
      <c r="S27" s="57">
        <f t="shared" si="7"/>
        <v>103.03075975880289</v>
      </c>
      <c r="T27" s="57">
        <f t="shared" si="8"/>
        <v>76.501138289237858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17553.444099304004</v>
      </c>
      <c r="F28" s="55">
        <v>13831.461968668533</v>
      </c>
      <c r="G28" s="56">
        <f t="shared" si="0"/>
        <v>31384.906067972537</v>
      </c>
      <c r="H28" s="55">
        <v>196</v>
      </c>
      <c r="I28" s="55">
        <v>157</v>
      </c>
      <c r="J28" s="56">
        <f t="shared" si="1"/>
        <v>353</v>
      </c>
      <c r="K28" s="55">
        <v>0</v>
      </c>
      <c r="L28" s="55">
        <v>0</v>
      </c>
      <c r="M28" s="56">
        <f t="shared" si="2"/>
        <v>0</v>
      </c>
      <c r="N28" s="32">
        <f t="shared" si="9"/>
        <v>0.41462216787849593</v>
      </c>
      <c r="O28" s="32">
        <f t="shared" si="10"/>
        <v>0.40786335128180384</v>
      </c>
      <c r="P28" s="33">
        <f t="shared" si="11"/>
        <v>0.41161612197005215</v>
      </c>
      <c r="Q28" s="41"/>
      <c r="R28" s="57">
        <f t="shared" si="6"/>
        <v>89.558388261755127</v>
      </c>
      <c r="S28" s="57">
        <f t="shared" si="7"/>
        <v>88.098483876869636</v>
      </c>
      <c r="T28" s="57">
        <f t="shared" si="8"/>
        <v>88.90908234553126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18653.972060326283</v>
      </c>
      <c r="F29" s="55">
        <v>11039.422580399896</v>
      </c>
      <c r="G29" s="56">
        <f t="shared" si="0"/>
        <v>29693.394640726179</v>
      </c>
      <c r="H29" s="55">
        <v>177</v>
      </c>
      <c r="I29" s="55">
        <v>160</v>
      </c>
      <c r="J29" s="56">
        <f t="shared" si="1"/>
        <v>337</v>
      </c>
      <c r="K29" s="55">
        <v>0</v>
      </c>
      <c r="L29" s="55">
        <v>0</v>
      </c>
      <c r="M29" s="56">
        <f t="shared" si="2"/>
        <v>0</v>
      </c>
      <c r="N29" s="32">
        <f t="shared" si="9"/>
        <v>0.48791515119078999</v>
      </c>
      <c r="O29" s="32">
        <f t="shared" si="10"/>
        <v>0.31942773670138586</v>
      </c>
      <c r="P29" s="33">
        <f t="shared" si="11"/>
        <v>0.40792112650739337</v>
      </c>
      <c r="Q29" s="41"/>
      <c r="R29" s="57">
        <f t="shared" si="6"/>
        <v>105.38967265721064</v>
      </c>
      <c r="S29" s="57">
        <f t="shared" si="7"/>
        <v>68.996391127499351</v>
      </c>
      <c r="T29" s="57">
        <f t="shared" si="8"/>
        <v>88.11096332559697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17915.29236559313</v>
      </c>
      <c r="F30" s="55">
        <v>10528.58202289041</v>
      </c>
      <c r="G30" s="56">
        <f t="shared" si="0"/>
        <v>28443.874388483542</v>
      </c>
      <c r="H30" s="55">
        <v>180</v>
      </c>
      <c r="I30" s="55">
        <v>157</v>
      </c>
      <c r="J30" s="56">
        <f t="shared" si="1"/>
        <v>337</v>
      </c>
      <c r="K30" s="55">
        <v>0</v>
      </c>
      <c r="L30" s="55">
        <v>0</v>
      </c>
      <c r="M30" s="56">
        <f t="shared" si="2"/>
        <v>0</v>
      </c>
      <c r="N30" s="32">
        <f t="shared" si="9"/>
        <v>0.46078426866237476</v>
      </c>
      <c r="O30" s="32">
        <f t="shared" si="10"/>
        <v>0.31046774070802108</v>
      </c>
      <c r="P30" s="33">
        <f t="shared" si="11"/>
        <v>0.39075550044625151</v>
      </c>
      <c r="Q30" s="41"/>
      <c r="R30" s="57">
        <f t="shared" si="6"/>
        <v>99.529402031072948</v>
      </c>
      <c r="S30" s="57">
        <f t="shared" si="7"/>
        <v>67.061031992932556</v>
      </c>
      <c r="T30" s="57">
        <f t="shared" si="8"/>
        <v>84.403188096390338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16694.346459796339</v>
      </c>
      <c r="F31" s="55">
        <v>9027.0439232772533</v>
      </c>
      <c r="G31" s="56">
        <f t="shared" si="0"/>
        <v>25721.390383073594</v>
      </c>
      <c r="H31" s="55">
        <v>178</v>
      </c>
      <c r="I31" s="55">
        <v>157</v>
      </c>
      <c r="J31" s="56">
        <f t="shared" si="1"/>
        <v>335</v>
      </c>
      <c r="K31" s="55">
        <v>0</v>
      </c>
      <c r="L31" s="55">
        <v>0</v>
      </c>
      <c r="M31" s="56">
        <f t="shared" si="2"/>
        <v>0</v>
      </c>
      <c r="N31" s="32">
        <f t="shared" si="9"/>
        <v>0.43420584841334631</v>
      </c>
      <c r="O31" s="32">
        <f t="shared" si="10"/>
        <v>0.26619025487371001</v>
      </c>
      <c r="P31" s="33">
        <f t="shared" si="11"/>
        <v>0.35546421203805412</v>
      </c>
      <c r="Q31" s="41"/>
      <c r="R31" s="57">
        <f t="shared" si="6"/>
        <v>93.7884632572828</v>
      </c>
      <c r="S31" s="57">
        <f t="shared" si="7"/>
        <v>57.497095052721356</v>
      </c>
      <c r="T31" s="57">
        <f t="shared" si="8"/>
        <v>76.780269800219685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15915.220092179166</v>
      </c>
      <c r="F32" s="55">
        <v>8019.2390649002537</v>
      </c>
      <c r="G32" s="56">
        <f t="shared" si="0"/>
        <v>23934.459157079422</v>
      </c>
      <c r="H32" s="55">
        <v>176</v>
      </c>
      <c r="I32" s="55">
        <v>157</v>
      </c>
      <c r="J32" s="56">
        <f t="shared" si="1"/>
        <v>333</v>
      </c>
      <c r="K32" s="55">
        <v>0</v>
      </c>
      <c r="L32" s="55">
        <v>0</v>
      </c>
      <c r="M32" s="56">
        <f t="shared" si="2"/>
        <v>0</v>
      </c>
      <c r="N32" s="32">
        <f t="shared" si="9"/>
        <v>0.41864530966380381</v>
      </c>
      <c r="O32" s="32">
        <f t="shared" si="10"/>
        <v>0.23647201771939885</v>
      </c>
      <c r="P32" s="33">
        <f t="shared" si="11"/>
        <v>0.33275579964797325</v>
      </c>
      <c r="Q32" s="41"/>
      <c r="R32" s="57">
        <f t="shared" si="6"/>
        <v>90.42738688738163</v>
      </c>
      <c r="S32" s="57">
        <f t="shared" si="7"/>
        <v>51.077955827390149</v>
      </c>
      <c r="T32" s="57">
        <f t="shared" si="8"/>
        <v>71.875252723962234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10447.27418096664</v>
      </c>
      <c r="F33" s="55">
        <v>5690.8097713208299</v>
      </c>
      <c r="G33" s="56">
        <f t="shared" si="0"/>
        <v>16138.08395228747</v>
      </c>
      <c r="H33" s="55">
        <v>174</v>
      </c>
      <c r="I33" s="55">
        <v>157</v>
      </c>
      <c r="J33" s="56">
        <f t="shared" si="1"/>
        <v>331</v>
      </c>
      <c r="K33" s="55">
        <v>0</v>
      </c>
      <c r="L33" s="55">
        <v>0</v>
      </c>
      <c r="M33" s="56">
        <f t="shared" si="2"/>
        <v>0</v>
      </c>
      <c r="N33" s="32">
        <f t="shared" si="9"/>
        <v>0.27797132239694128</v>
      </c>
      <c r="O33" s="32">
        <f t="shared" si="10"/>
        <v>0.16781109257256516</v>
      </c>
      <c r="P33" s="33">
        <f t="shared" si="11"/>
        <v>0.22572009556181424</v>
      </c>
      <c r="Q33" s="41"/>
      <c r="R33" s="57">
        <f t="shared" si="6"/>
        <v>60.041805637739316</v>
      </c>
      <c r="S33" s="57">
        <f t="shared" si="7"/>
        <v>36.247195995674076</v>
      </c>
      <c r="T33" s="57">
        <f t="shared" si="8"/>
        <v>48.755540641351871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4198.1839599876548</v>
      </c>
      <c r="F34" s="55">
        <v>3481.5328453073721</v>
      </c>
      <c r="G34" s="56">
        <f t="shared" si="0"/>
        <v>7679.7168052950274</v>
      </c>
      <c r="H34" s="55">
        <v>176</v>
      </c>
      <c r="I34" s="55">
        <v>162</v>
      </c>
      <c r="J34" s="56">
        <f t="shared" si="1"/>
        <v>338</v>
      </c>
      <c r="K34" s="55">
        <v>0</v>
      </c>
      <c r="L34" s="55">
        <v>0</v>
      </c>
      <c r="M34" s="56">
        <f t="shared" si="2"/>
        <v>0</v>
      </c>
      <c r="N34" s="32">
        <f t="shared" si="9"/>
        <v>0.11043202756701533</v>
      </c>
      <c r="O34" s="32">
        <f t="shared" si="10"/>
        <v>9.9495108747924443E-2</v>
      </c>
      <c r="P34" s="33">
        <f t="shared" si="11"/>
        <v>0.10519007239336822</v>
      </c>
      <c r="Q34" s="41"/>
      <c r="R34" s="57">
        <f t="shared" si="6"/>
        <v>23.853317954475312</v>
      </c>
      <c r="S34" s="57">
        <f t="shared" si="7"/>
        <v>21.490943489551679</v>
      </c>
      <c r="T34" s="57">
        <f t="shared" si="8"/>
        <v>22.721055636967538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1829.3143513877278</v>
      </c>
      <c r="F35" s="55">
        <v>2316.3021947794477</v>
      </c>
      <c r="G35" s="56">
        <f t="shared" si="0"/>
        <v>4145.6165461671753</v>
      </c>
      <c r="H35" s="55">
        <v>180</v>
      </c>
      <c r="I35" s="55">
        <v>164</v>
      </c>
      <c r="J35" s="56">
        <f t="shared" si="1"/>
        <v>344</v>
      </c>
      <c r="K35" s="55">
        <v>0</v>
      </c>
      <c r="L35" s="55">
        <v>0</v>
      </c>
      <c r="M35" s="56">
        <f t="shared" si="2"/>
        <v>0</v>
      </c>
      <c r="N35" s="32">
        <f t="shared" si="9"/>
        <v>4.7050266239396295E-2</v>
      </c>
      <c r="O35" s="32">
        <f t="shared" si="10"/>
        <v>6.5387934586140686E-2</v>
      </c>
      <c r="P35" s="33">
        <f t="shared" si="11"/>
        <v>5.5792643009355825E-2</v>
      </c>
      <c r="Q35" s="41"/>
      <c r="R35" s="57">
        <f t="shared" si="6"/>
        <v>10.1628575077096</v>
      </c>
      <c r="S35" s="57">
        <f t="shared" si="7"/>
        <v>14.123793870606388</v>
      </c>
      <c r="T35" s="57">
        <f t="shared" si="8"/>
        <v>12.051210890020858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59">
        <v>708.96</v>
      </c>
      <c r="E36" s="66">
        <v>331.66349487280866</v>
      </c>
      <c r="F36" s="60">
        <v>576.00000000000011</v>
      </c>
      <c r="G36" s="61">
        <f t="shared" si="0"/>
        <v>907.66349487280877</v>
      </c>
      <c r="H36" s="60">
        <v>176</v>
      </c>
      <c r="I36" s="60">
        <v>160</v>
      </c>
      <c r="J36" s="61">
        <f t="shared" si="1"/>
        <v>336</v>
      </c>
      <c r="K36" s="60">
        <v>0</v>
      </c>
      <c r="L36" s="60">
        <v>0</v>
      </c>
      <c r="M36" s="61">
        <f t="shared" si="2"/>
        <v>0</v>
      </c>
      <c r="N36" s="34">
        <f t="shared" si="9"/>
        <v>8.7243133121003968E-3</v>
      </c>
      <c r="O36" s="34">
        <f t="shared" si="10"/>
        <v>1.666666666666667E-2</v>
      </c>
      <c r="P36" s="35">
        <f t="shared" si="11"/>
        <v>1.2506386338084336E-2</v>
      </c>
      <c r="Q36" s="41"/>
      <c r="R36" s="57">
        <f t="shared" si="6"/>
        <v>1.8844516754136855</v>
      </c>
      <c r="S36" s="57">
        <f t="shared" si="7"/>
        <v>3.6000000000000005</v>
      </c>
      <c r="T36" s="57">
        <f t="shared" si="8"/>
        <v>2.7013794490262164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65">
        <v>9566.7984266305175</v>
      </c>
      <c r="F37" s="63">
        <v>27032.957635859293</v>
      </c>
      <c r="G37" s="64">
        <f t="shared" si="0"/>
        <v>36599.756062489811</v>
      </c>
      <c r="H37" s="63">
        <v>79</v>
      </c>
      <c r="I37" s="63">
        <v>60</v>
      </c>
      <c r="J37" s="64">
        <f t="shared" si="1"/>
        <v>139</v>
      </c>
      <c r="K37" s="63">
        <v>160</v>
      </c>
      <c r="L37" s="63">
        <v>224</v>
      </c>
      <c r="M37" s="64">
        <f t="shared" si="2"/>
        <v>384</v>
      </c>
      <c r="N37" s="30">
        <f t="shared" si="9"/>
        <v>0.16859577094724584</v>
      </c>
      <c r="O37" s="30">
        <f t="shared" si="10"/>
        <v>0.39457259510537268</v>
      </c>
      <c r="P37" s="31">
        <f t="shared" si="11"/>
        <v>0.29219962367064101</v>
      </c>
      <c r="Q37" s="41"/>
      <c r="R37" s="57">
        <f t="shared" si="6"/>
        <v>40.028445299709276</v>
      </c>
      <c r="S37" s="57">
        <f t="shared" si="7"/>
        <v>95.18647054880033</v>
      </c>
      <c r="T37" s="57">
        <f t="shared" si="8"/>
        <v>69.980413121395429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4">
        <v>9378.1933489537187</v>
      </c>
      <c r="F38" s="55">
        <v>26490.133834269149</v>
      </c>
      <c r="G38" s="56">
        <f t="shared" si="0"/>
        <v>35868.327183222864</v>
      </c>
      <c r="H38" s="55">
        <v>79</v>
      </c>
      <c r="I38" s="55">
        <v>60</v>
      </c>
      <c r="J38" s="56">
        <f t="shared" ref="J38:J47" si="12">+H38+I38</f>
        <v>139</v>
      </c>
      <c r="K38" s="55">
        <v>158</v>
      </c>
      <c r="L38" s="55">
        <v>216</v>
      </c>
      <c r="M38" s="56">
        <f t="shared" ref="M38:M47" si="13">+K38+L38</f>
        <v>374</v>
      </c>
      <c r="N38" s="32">
        <f t="shared" si="9"/>
        <v>0.16672936546994949</v>
      </c>
      <c r="O38" s="32">
        <f t="shared" si="10"/>
        <v>0.39818022237658052</v>
      </c>
      <c r="P38" s="33">
        <f t="shared" si="11"/>
        <v>0.29214445154771995</v>
      </c>
      <c r="Q38" s="41"/>
      <c r="R38" s="57">
        <f t="shared" si="6"/>
        <v>39.570436071534679</v>
      </c>
      <c r="S38" s="57">
        <f t="shared" si="7"/>
        <v>95.97874577633749</v>
      </c>
      <c r="T38" s="57">
        <f t="shared" si="8"/>
        <v>69.918766439030918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4">
        <v>9199.6093557285749</v>
      </c>
      <c r="F39" s="55">
        <v>25850.046328586195</v>
      </c>
      <c r="G39" s="56">
        <f t="shared" si="0"/>
        <v>35049.65568431477</v>
      </c>
      <c r="H39" s="55">
        <v>79</v>
      </c>
      <c r="I39" s="55">
        <v>60</v>
      </c>
      <c r="J39" s="56">
        <f t="shared" si="12"/>
        <v>139</v>
      </c>
      <c r="K39" s="55">
        <v>160</v>
      </c>
      <c r="L39" s="55">
        <v>218</v>
      </c>
      <c r="M39" s="56">
        <f t="shared" si="13"/>
        <v>378</v>
      </c>
      <c r="N39" s="32">
        <f t="shared" si="9"/>
        <v>0.16212479479290454</v>
      </c>
      <c r="O39" s="32">
        <f t="shared" si="10"/>
        <v>0.38568343173469494</v>
      </c>
      <c r="P39" s="33">
        <f t="shared" si="11"/>
        <v>0.28318834985064611</v>
      </c>
      <c r="Q39" s="41"/>
      <c r="R39" s="57">
        <f t="shared" si="6"/>
        <v>38.492089354512864</v>
      </c>
      <c r="S39" s="57">
        <f t="shared" si="7"/>
        <v>92.985778160381997</v>
      </c>
      <c r="T39" s="57">
        <f t="shared" si="8"/>
        <v>67.794304998674605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4">
        <v>9100.4387011492763</v>
      </c>
      <c r="F40" s="55">
        <v>25454.300730963882</v>
      </c>
      <c r="G40" s="56">
        <f t="shared" si="0"/>
        <v>34554.739432113158</v>
      </c>
      <c r="H40" s="55">
        <v>79</v>
      </c>
      <c r="I40" s="55">
        <v>80</v>
      </c>
      <c r="J40" s="56">
        <f t="shared" si="12"/>
        <v>159</v>
      </c>
      <c r="K40" s="55">
        <v>162</v>
      </c>
      <c r="L40" s="55">
        <v>218</v>
      </c>
      <c r="M40" s="56">
        <f t="shared" si="13"/>
        <v>380</v>
      </c>
      <c r="N40" s="32">
        <f t="shared" si="9"/>
        <v>0.15898739869233536</v>
      </c>
      <c r="O40" s="32">
        <f t="shared" si="10"/>
        <v>0.3567826408802966</v>
      </c>
      <c r="P40" s="33">
        <f t="shared" si="11"/>
        <v>0.26873280837517233</v>
      </c>
      <c r="Q40" s="41"/>
      <c r="R40" s="57">
        <f t="shared" si="6"/>
        <v>37.761156436304049</v>
      </c>
      <c r="S40" s="57">
        <f t="shared" si="7"/>
        <v>85.417116546858665</v>
      </c>
      <c r="T40" s="57">
        <f t="shared" si="8"/>
        <v>64.108978538243335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4">
        <v>8987.0816572357871</v>
      </c>
      <c r="F41" s="55">
        <v>24888.900882259168</v>
      </c>
      <c r="G41" s="56">
        <f t="shared" si="0"/>
        <v>33875.982539494958</v>
      </c>
      <c r="H41" s="55">
        <v>77</v>
      </c>
      <c r="I41" s="55">
        <v>80</v>
      </c>
      <c r="J41" s="56">
        <f t="shared" si="12"/>
        <v>157</v>
      </c>
      <c r="K41" s="55">
        <v>160</v>
      </c>
      <c r="L41" s="55">
        <v>196</v>
      </c>
      <c r="M41" s="56">
        <f t="shared" si="13"/>
        <v>356</v>
      </c>
      <c r="N41" s="32">
        <f t="shared" si="9"/>
        <v>0.15959443204353935</v>
      </c>
      <c r="O41" s="32">
        <f t="shared" si="10"/>
        <v>0.37774558162729432</v>
      </c>
      <c r="P41" s="33">
        <f t="shared" si="11"/>
        <v>0.27721753305642355</v>
      </c>
      <c r="Q41" s="41"/>
      <c r="R41" s="57">
        <f t="shared" si="6"/>
        <v>37.920175768927372</v>
      </c>
      <c r="S41" s="57">
        <f t="shared" si="7"/>
        <v>90.17717710963467</v>
      </c>
      <c r="T41" s="57">
        <f t="shared" si="8"/>
        <v>66.035053683226039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4">
        <v>6851.4041805842298</v>
      </c>
      <c r="F42" s="55">
        <v>21130.870736697292</v>
      </c>
      <c r="G42" s="56">
        <f t="shared" si="0"/>
        <v>27982.274917281524</v>
      </c>
      <c r="H42" s="55">
        <v>0</v>
      </c>
      <c r="I42" s="55">
        <v>0</v>
      </c>
      <c r="J42" s="56">
        <f t="shared" si="12"/>
        <v>0</v>
      </c>
      <c r="K42" s="55">
        <v>160</v>
      </c>
      <c r="L42" s="55">
        <v>178</v>
      </c>
      <c r="M42" s="56">
        <f t="shared" si="13"/>
        <v>338</v>
      </c>
      <c r="N42" s="32">
        <f t="shared" si="9"/>
        <v>0.17266643600262677</v>
      </c>
      <c r="O42" s="32">
        <f t="shared" si="10"/>
        <v>0.47868047156345805</v>
      </c>
      <c r="P42" s="33">
        <f t="shared" si="11"/>
        <v>0.33382175650507639</v>
      </c>
      <c r="Q42" s="41"/>
      <c r="R42" s="57">
        <f t="shared" si="6"/>
        <v>42.821276128651434</v>
      </c>
      <c r="S42" s="57">
        <f t="shared" si="7"/>
        <v>118.7127569477376</v>
      </c>
      <c r="T42" s="57">
        <f t="shared" si="8"/>
        <v>82.78779561325895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4">
        <v>6376.9265870230638</v>
      </c>
      <c r="F43" s="55">
        <v>18064.824773263023</v>
      </c>
      <c r="G43" s="56">
        <f t="shared" si="0"/>
        <v>24441.751360286085</v>
      </c>
      <c r="H43" s="55">
        <v>0</v>
      </c>
      <c r="I43" s="55">
        <v>0</v>
      </c>
      <c r="J43" s="56">
        <f t="shared" si="12"/>
        <v>0</v>
      </c>
      <c r="K43" s="55">
        <v>160</v>
      </c>
      <c r="L43" s="55">
        <v>178</v>
      </c>
      <c r="M43" s="56">
        <f t="shared" si="13"/>
        <v>338</v>
      </c>
      <c r="N43" s="32">
        <f t="shared" si="9"/>
        <v>0.16070883535844416</v>
      </c>
      <c r="O43" s="32">
        <f t="shared" si="10"/>
        <v>0.40922491784303694</v>
      </c>
      <c r="P43" s="33">
        <f t="shared" si="11"/>
        <v>0.29158416873790427</v>
      </c>
      <c r="Q43" s="41"/>
      <c r="R43" s="57">
        <f t="shared" si="6"/>
        <v>39.85579116889415</v>
      </c>
      <c r="S43" s="57">
        <f t="shared" si="7"/>
        <v>101.48777962507316</v>
      </c>
      <c r="T43" s="57">
        <f t="shared" si="8"/>
        <v>72.312873847000247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4">
        <v>6219.3821990629094</v>
      </c>
      <c r="F44" s="55">
        <v>17414.838414272763</v>
      </c>
      <c r="G44" s="56">
        <f t="shared" si="0"/>
        <v>23634.220613335674</v>
      </c>
      <c r="H44" s="55">
        <v>0</v>
      </c>
      <c r="I44" s="55">
        <v>0</v>
      </c>
      <c r="J44" s="56">
        <f t="shared" si="12"/>
        <v>0</v>
      </c>
      <c r="K44" s="55">
        <v>160</v>
      </c>
      <c r="L44" s="55">
        <v>178</v>
      </c>
      <c r="M44" s="56">
        <f t="shared" si="13"/>
        <v>338</v>
      </c>
      <c r="N44" s="32">
        <f t="shared" si="9"/>
        <v>0.15673846267799671</v>
      </c>
      <c r="O44" s="32">
        <f t="shared" si="10"/>
        <v>0.39450068897863272</v>
      </c>
      <c r="P44" s="33">
        <f t="shared" si="11"/>
        <v>0.28195052268247367</v>
      </c>
      <c r="Q44" s="41"/>
      <c r="R44" s="57">
        <f t="shared" si="6"/>
        <v>38.871138744143181</v>
      </c>
      <c r="S44" s="57">
        <f t="shared" si="7"/>
        <v>97.836170866700911</v>
      </c>
      <c r="T44" s="57">
        <f t="shared" si="8"/>
        <v>69.923729625253472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4">
        <v>6323.314859715586</v>
      </c>
      <c r="F45" s="55">
        <v>16658.651757575215</v>
      </c>
      <c r="G45" s="56">
        <f t="shared" si="0"/>
        <v>22981.9666172908</v>
      </c>
      <c r="H45" s="55">
        <v>0</v>
      </c>
      <c r="I45" s="55">
        <v>0</v>
      </c>
      <c r="J45" s="56">
        <f t="shared" si="12"/>
        <v>0</v>
      </c>
      <c r="K45" s="55">
        <v>160</v>
      </c>
      <c r="L45" s="55">
        <v>178</v>
      </c>
      <c r="M45" s="56">
        <f t="shared" si="13"/>
        <v>338</v>
      </c>
      <c r="N45" s="32">
        <f t="shared" si="9"/>
        <v>0.1593577333597678</v>
      </c>
      <c r="O45" s="32">
        <f t="shared" si="10"/>
        <v>0.37737069041263172</v>
      </c>
      <c r="P45" s="33">
        <f t="shared" si="11"/>
        <v>0.27416929062429374</v>
      </c>
      <c r="Q45" s="41"/>
      <c r="R45" s="57">
        <f t="shared" si="6"/>
        <v>39.520717873222409</v>
      </c>
      <c r="S45" s="57">
        <f t="shared" si="7"/>
        <v>93.587931222332671</v>
      </c>
      <c r="T45" s="57">
        <f t="shared" si="8"/>
        <v>67.993984074824851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4">
        <v>6381.447720953608</v>
      </c>
      <c r="F46" s="55">
        <v>16425.935496651175</v>
      </c>
      <c r="G46" s="56">
        <f t="shared" si="0"/>
        <v>22807.383217604784</v>
      </c>
      <c r="H46" s="55">
        <v>0</v>
      </c>
      <c r="I46" s="55">
        <v>0</v>
      </c>
      <c r="J46" s="56">
        <f t="shared" si="12"/>
        <v>0</v>
      </c>
      <c r="K46" s="55">
        <v>160</v>
      </c>
      <c r="L46" s="55">
        <v>176</v>
      </c>
      <c r="M46" s="56">
        <f t="shared" si="13"/>
        <v>336</v>
      </c>
      <c r="N46" s="32">
        <f t="shared" si="9"/>
        <v>0.16082277522564536</v>
      </c>
      <c r="O46" s="32">
        <f t="shared" si="10"/>
        <v>0.37632733450905365</v>
      </c>
      <c r="P46" s="33">
        <f t="shared" si="11"/>
        <v>0.27370611580266879</v>
      </c>
      <c r="Q46" s="41"/>
      <c r="R46" s="57">
        <f t="shared" si="6"/>
        <v>39.884048255960053</v>
      </c>
      <c r="S46" s="57">
        <f t="shared" si="7"/>
        <v>93.329178958245308</v>
      </c>
      <c r="T46" s="57">
        <f t="shared" si="8"/>
        <v>67.879116719061855</v>
      </c>
    </row>
    <row r="47" spans="2:20" x14ac:dyDescent="0.25">
      <c r="B47" s="52" t="str">
        <f>'Média Mensal'!B47</f>
        <v>Modivas Centro</v>
      </c>
      <c r="C47" s="52" t="s">
        <v>105</v>
      </c>
      <c r="D47" s="53">
        <v>852.51</v>
      </c>
      <c r="E47" s="54">
        <v>6493.4014879726692</v>
      </c>
      <c r="F47" s="55">
        <v>16052.311046167828</v>
      </c>
      <c r="G47" s="56">
        <f t="shared" si="0"/>
        <v>22545.712534140497</v>
      </c>
      <c r="H47" s="55">
        <v>0</v>
      </c>
      <c r="I47" s="55">
        <v>0</v>
      </c>
      <c r="J47" s="56">
        <f t="shared" si="12"/>
        <v>0</v>
      </c>
      <c r="K47" s="55">
        <v>160</v>
      </c>
      <c r="L47" s="55">
        <v>182</v>
      </c>
      <c r="M47" s="56">
        <f t="shared" si="13"/>
        <v>342</v>
      </c>
      <c r="N47" s="32">
        <f t="shared" si="9"/>
        <v>0.16364419072511768</v>
      </c>
      <c r="O47" s="32">
        <f t="shared" si="10"/>
        <v>0.35564319049467891</v>
      </c>
      <c r="P47" s="33">
        <f t="shared" si="11"/>
        <v>0.26581909703523504</v>
      </c>
      <c r="Q47" s="41"/>
      <c r="R47" s="57">
        <f t="shared" si="6"/>
        <v>40.583759299829183</v>
      </c>
      <c r="S47" s="57">
        <f t="shared" si="7"/>
        <v>88.199511242680373</v>
      </c>
      <c r="T47" s="57">
        <f t="shared" si="8"/>
        <v>65.923136064738301</v>
      </c>
    </row>
    <row r="48" spans="2:20" x14ac:dyDescent="0.25">
      <c r="B48" s="52" t="s">
        <v>105</v>
      </c>
      <c r="C48" s="52" t="str">
        <f>'Média Mensal'!C48</f>
        <v>Mindelo</v>
      </c>
      <c r="D48" s="53">
        <v>1834.12</v>
      </c>
      <c r="E48" s="54">
        <v>6051.1936877936405</v>
      </c>
      <c r="F48" s="55">
        <v>14960.423971359342</v>
      </c>
      <c r="G48" s="56">
        <f t="shared" si="0"/>
        <v>21011.61765915298</v>
      </c>
      <c r="H48" s="55">
        <v>0</v>
      </c>
      <c r="I48" s="55">
        <v>0</v>
      </c>
      <c r="J48" s="56">
        <f t="shared" ref="J48:J58" si="14">+H48+I48</f>
        <v>0</v>
      </c>
      <c r="K48" s="55">
        <v>160</v>
      </c>
      <c r="L48" s="55">
        <v>178</v>
      </c>
      <c r="M48" s="56">
        <f t="shared" ref="M48:M58" si="15">+K48+L48</f>
        <v>338</v>
      </c>
      <c r="N48" s="32">
        <f t="shared" ref="N48" si="16">+E48/(H48*216+K48*248)</f>
        <v>0.15249984092221877</v>
      </c>
      <c r="O48" s="32">
        <f t="shared" ref="O48" si="17">+F48/(I48*216+L48*248)</f>
        <v>0.33890050678142764</v>
      </c>
      <c r="P48" s="33">
        <f t="shared" ref="P48" si="18">+G48/(J48*216+M48*248)</f>
        <v>0.25066350519126956</v>
      </c>
      <c r="Q48" s="41"/>
      <c r="R48" s="57">
        <f t="shared" ref="R48" si="19">+E48/(H48+K48)</f>
        <v>37.819960548710256</v>
      </c>
      <c r="S48" s="57">
        <f t="shared" ref="S48" si="20">+F48/(I48+L48)</f>
        <v>84.04732568179405</v>
      </c>
      <c r="T48" s="57">
        <f t="shared" ref="T48" si="21">+G48/(J48+M48)</f>
        <v>62.164549287434852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4">
        <v>5989.8364009980733</v>
      </c>
      <c r="F49" s="55">
        <v>13989.675825319267</v>
      </c>
      <c r="G49" s="56">
        <f t="shared" si="0"/>
        <v>19979.51222631734</v>
      </c>
      <c r="H49" s="55">
        <v>0</v>
      </c>
      <c r="I49" s="55">
        <v>0</v>
      </c>
      <c r="J49" s="56">
        <f t="shared" si="14"/>
        <v>0</v>
      </c>
      <c r="K49" s="55">
        <v>158</v>
      </c>
      <c r="L49" s="55">
        <v>178</v>
      </c>
      <c r="M49" s="56">
        <f t="shared" si="15"/>
        <v>336</v>
      </c>
      <c r="N49" s="32">
        <f t="shared" si="9"/>
        <v>0.15286434261428322</v>
      </c>
      <c r="O49" s="32">
        <f t="shared" si="10"/>
        <v>0.31691001778994354</v>
      </c>
      <c r="P49" s="33">
        <f t="shared" si="11"/>
        <v>0.23976949196329372</v>
      </c>
      <c r="Q49" s="41"/>
      <c r="R49" s="57">
        <f t="shared" si="6"/>
        <v>37.910356968342235</v>
      </c>
      <c r="S49" s="57">
        <f t="shared" si="7"/>
        <v>78.593684411905997</v>
      </c>
      <c r="T49" s="57">
        <f t="shared" si="8"/>
        <v>59.462834006896841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4">
        <v>5733.6965730469774</v>
      </c>
      <c r="F50" s="55">
        <v>14081.107630281784</v>
      </c>
      <c r="G50" s="56">
        <f t="shared" si="0"/>
        <v>19814.80420332876</v>
      </c>
      <c r="H50" s="55">
        <v>0</v>
      </c>
      <c r="I50" s="55">
        <v>0</v>
      </c>
      <c r="J50" s="56">
        <f t="shared" si="14"/>
        <v>0</v>
      </c>
      <c r="K50" s="55">
        <v>158</v>
      </c>
      <c r="L50" s="55">
        <v>178</v>
      </c>
      <c r="M50" s="56">
        <f t="shared" si="15"/>
        <v>336</v>
      </c>
      <c r="N50" s="32">
        <f t="shared" si="9"/>
        <v>0.14632749522884284</v>
      </c>
      <c r="O50" s="32">
        <f t="shared" si="10"/>
        <v>0.31898123482878271</v>
      </c>
      <c r="P50" s="33">
        <f t="shared" si="11"/>
        <v>0.23779286918357287</v>
      </c>
      <c r="Q50" s="41"/>
      <c r="R50" s="57">
        <f t="shared" si="6"/>
        <v>36.289218816753021</v>
      </c>
      <c r="S50" s="57">
        <f t="shared" si="7"/>
        <v>79.10734623753811</v>
      </c>
      <c r="T50" s="57">
        <f t="shared" si="8"/>
        <v>58.972631557526071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4">
        <v>5575.6090401948577</v>
      </c>
      <c r="F51" s="55">
        <v>12601.838636047145</v>
      </c>
      <c r="G51" s="56">
        <f t="shared" si="0"/>
        <v>18177.447676242002</v>
      </c>
      <c r="H51" s="55">
        <v>0</v>
      </c>
      <c r="I51" s="55">
        <v>0</v>
      </c>
      <c r="J51" s="56">
        <f t="shared" si="14"/>
        <v>0</v>
      </c>
      <c r="K51" s="55">
        <v>154</v>
      </c>
      <c r="L51" s="55">
        <v>178</v>
      </c>
      <c r="M51" s="56">
        <f t="shared" si="15"/>
        <v>332</v>
      </c>
      <c r="N51" s="32">
        <f t="shared" si="9"/>
        <v>0.14598892543451136</v>
      </c>
      <c r="O51" s="32">
        <f t="shared" si="10"/>
        <v>0.28547115431422493</v>
      </c>
      <c r="P51" s="33">
        <f t="shared" si="11"/>
        <v>0.22077156621941801</v>
      </c>
      <c r="Q51" s="41"/>
      <c r="R51" s="57">
        <f t="shared" si="6"/>
        <v>36.205253507758819</v>
      </c>
      <c r="S51" s="57">
        <f t="shared" si="7"/>
        <v>70.796846269927784</v>
      </c>
      <c r="T51" s="57">
        <f t="shared" si="8"/>
        <v>54.751348422415667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4">
        <v>5668.0035902941909</v>
      </c>
      <c r="F52" s="55">
        <v>12448.743082823079</v>
      </c>
      <c r="G52" s="56">
        <f t="shared" si="0"/>
        <v>18116.746673117268</v>
      </c>
      <c r="H52" s="55">
        <v>0</v>
      </c>
      <c r="I52" s="55">
        <v>0</v>
      </c>
      <c r="J52" s="56">
        <f t="shared" si="14"/>
        <v>0</v>
      </c>
      <c r="K52" s="55">
        <v>148</v>
      </c>
      <c r="L52" s="55">
        <v>178</v>
      </c>
      <c r="M52" s="56">
        <f t="shared" si="15"/>
        <v>326</v>
      </c>
      <c r="N52" s="32">
        <f t="shared" si="9"/>
        <v>0.15442468369371706</v>
      </c>
      <c r="O52" s="32">
        <f t="shared" si="10"/>
        <v>0.28200306004945358</v>
      </c>
      <c r="P52" s="33">
        <f t="shared" si="11"/>
        <v>0.22408404256280018</v>
      </c>
      <c r="Q52" s="41"/>
      <c r="R52" s="57">
        <f t="shared" si="6"/>
        <v>38.29732155604183</v>
      </c>
      <c r="S52" s="57">
        <f t="shared" si="7"/>
        <v>69.936758892264493</v>
      </c>
      <c r="T52" s="57">
        <f t="shared" si="8"/>
        <v>55.572842555574439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4">
        <v>5580.1214695832741</v>
      </c>
      <c r="F53" s="55">
        <v>12277.031894353084</v>
      </c>
      <c r="G53" s="56">
        <f t="shared" si="0"/>
        <v>17857.153363936359</v>
      </c>
      <c r="H53" s="55">
        <v>0</v>
      </c>
      <c r="I53" s="55">
        <v>0</v>
      </c>
      <c r="J53" s="56">
        <f t="shared" si="14"/>
        <v>0</v>
      </c>
      <c r="K53" s="55">
        <v>146</v>
      </c>
      <c r="L53" s="55">
        <v>182</v>
      </c>
      <c r="M53" s="56">
        <f t="shared" si="15"/>
        <v>328</v>
      </c>
      <c r="N53" s="32">
        <f t="shared" si="9"/>
        <v>0.15411294381305993</v>
      </c>
      <c r="O53" s="32">
        <f t="shared" si="10"/>
        <v>0.27200088386992832</v>
      </c>
      <c r="P53" s="33">
        <f t="shared" si="11"/>
        <v>0.21952637396656619</v>
      </c>
      <c r="Q53" s="41"/>
      <c r="R53" s="57">
        <f t="shared" si="6"/>
        <v>38.220010065638867</v>
      </c>
      <c r="S53" s="57">
        <f t="shared" si="7"/>
        <v>67.456219199742222</v>
      </c>
      <c r="T53" s="57">
        <f t="shared" si="8"/>
        <v>54.442540743708413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4">
        <v>5139.7195162805156</v>
      </c>
      <c r="F54" s="55">
        <v>12350.677926671277</v>
      </c>
      <c r="G54" s="56">
        <f t="shared" si="0"/>
        <v>17490.397442951791</v>
      </c>
      <c r="H54" s="55">
        <v>0</v>
      </c>
      <c r="I54" s="55">
        <v>0</v>
      </c>
      <c r="J54" s="56">
        <f t="shared" si="14"/>
        <v>0</v>
      </c>
      <c r="K54" s="55">
        <v>146</v>
      </c>
      <c r="L54" s="55">
        <v>178</v>
      </c>
      <c r="M54" s="56">
        <f t="shared" si="15"/>
        <v>324</v>
      </c>
      <c r="N54" s="32">
        <f t="shared" si="9"/>
        <v>0.14194983197858252</v>
      </c>
      <c r="O54" s="32">
        <f t="shared" si="10"/>
        <v>0.2797815768093348</v>
      </c>
      <c r="P54" s="33">
        <f t="shared" si="11"/>
        <v>0.21767221031152667</v>
      </c>
      <c r="Q54" s="41"/>
      <c r="R54" s="57">
        <f t="shared" si="6"/>
        <v>35.203558330688466</v>
      </c>
      <c r="S54" s="57">
        <f t="shared" si="7"/>
        <v>69.385831048715033</v>
      </c>
      <c r="T54" s="57">
        <f t="shared" si="8"/>
        <v>53.982708157258614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4">
        <v>2799.4606910132279</v>
      </c>
      <c r="F55" s="55">
        <v>9304.8990924339359</v>
      </c>
      <c r="G55" s="56">
        <f t="shared" si="0"/>
        <v>12104.359783447164</v>
      </c>
      <c r="H55" s="55">
        <v>0</v>
      </c>
      <c r="I55" s="55">
        <v>0</v>
      </c>
      <c r="J55" s="56">
        <f t="shared" si="14"/>
        <v>0</v>
      </c>
      <c r="K55" s="55">
        <v>158</v>
      </c>
      <c r="L55" s="55">
        <v>178</v>
      </c>
      <c r="M55" s="56">
        <f t="shared" si="15"/>
        <v>336</v>
      </c>
      <c r="N55" s="32">
        <f t="shared" si="9"/>
        <v>7.1443974352113818E-2</v>
      </c>
      <c r="O55" s="32">
        <f t="shared" si="10"/>
        <v>0.21078513710660421</v>
      </c>
      <c r="P55" s="33">
        <f t="shared" si="11"/>
        <v>0.14526161414467123</v>
      </c>
      <c r="Q55" s="41"/>
      <c r="R55" s="57">
        <f t="shared" si="6"/>
        <v>17.718105639324229</v>
      </c>
      <c r="S55" s="57">
        <f t="shared" si="7"/>
        <v>52.27471400243784</v>
      </c>
      <c r="T55" s="57">
        <f t="shared" si="8"/>
        <v>36.024880307878462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4">
        <v>2327.963438969221</v>
      </c>
      <c r="F56" s="55">
        <v>9102.110310177457</v>
      </c>
      <c r="G56" s="56">
        <f t="shared" si="0"/>
        <v>11430.073749146679</v>
      </c>
      <c r="H56" s="55">
        <v>0</v>
      </c>
      <c r="I56" s="55">
        <v>0</v>
      </c>
      <c r="J56" s="56">
        <f t="shared" si="14"/>
        <v>0</v>
      </c>
      <c r="K56" s="55">
        <v>144</v>
      </c>
      <c r="L56" s="55">
        <v>178</v>
      </c>
      <c r="M56" s="56">
        <f t="shared" si="15"/>
        <v>322</v>
      </c>
      <c r="N56" s="32">
        <f t="shared" si="9"/>
        <v>6.5187148268627385E-2</v>
      </c>
      <c r="O56" s="32">
        <f t="shared" si="10"/>
        <v>0.20619133540633963</v>
      </c>
      <c r="P56" s="33">
        <f t="shared" si="11"/>
        <v>0.14313356227643106</v>
      </c>
      <c r="Q56" s="41"/>
      <c r="R56" s="57">
        <f t="shared" si="6"/>
        <v>16.166412770619591</v>
      </c>
      <c r="S56" s="57">
        <f t="shared" si="7"/>
        <v>51.135451180772229</v>
      </c>
      <c r="T56" s="57">
        <f t="shared" si="8"/>
        <v>35.497123444554902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4">
        <v>1999.5496583754252</v>
      </c>
      <c r="F57" s="55">
        <v>6273.1661891272279</v>
      </c>
      <c r="G57" s="56">
        <f t="shared" si="0"/>
        <v>8272.7158475026536</v>
      </c>
      <c r="H57" s="55">
        <v>0</v>
      </c>
      <c r="I57" s="55">
        <v>0</v>
      </c>
      <c r="J57" s="56">
        <f t="shared" si="14"/>
        <v>0</v>
      </c>
      <c r="K57" s="55">
        <v>144</v>
      </c>
      <c r="L57" s="55">
        <v>178</v>
      </c>
      <c r="M57" s="56">
        <f t="shared" si="15"/>
        <v>322</v>
      </c>
      <c r="N57" s="32">
        <f t="shared" si="9"/>
        <v>5.5990973856838745E-2</v>
      </c>
      <c r="O57" s="32">
        <f t="shared" si="10"/>
        <v>0.14210688177616954</v>
      </c>
      <c r="P57" s="33">
        <f t="shared" si="11"/>
        <v>0.10359541984951229</v>
      </c>
      <c r="Q57" s="41"/>
      <c r="R57" s="57">
        <f t="shared" si="6"/>
        <v>13.885761516496009</v>
      </c>
      <c r="S57" s="57">
        <f t="shared" si="7"/>
        <v>35.242506680490045</v>
      </c>
      <c r="T57" s="57">
        <f t="shared" si="8"/>
        <v>25.691664122679047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6">
        <v>1965.4367143939678</v>
      </c>
      <c r="F58" s="60">
        <v>5901.0000000000018</v>
      </c>
      <c r="G58" s="61">
        <f t="shared" si="0"/>
        <v>7866.4367143939699</v>
      </c>
      <c r="H58" s="55">
        <v>0</v>
      </c>
      <c r="I58" s="55">
        <v>0</v>
      </c>
      <c r="J58" s="56">
        <f t="shared" si="14"/>
        <v>0</v>
      </c>
      <c r="K58" s="55">
        <v>140</v>
      </c>
      <c r="L58" s="55">
        <v>178</v>
      </c>
      <c r="M58" s="56">
        <f t="shared" si="15"/>
        <v>318</v>
      </c>
      <c r="N58" s="34">
        <f t="shared" si="9"/>
        <v>5.6608200299365433E-2</v>
      </c>
      <c r="O58" s="34">
        <f t="shared" si="10"/>
        <v>0.13367615077926789</v>
      </c>
      <c r="P58" s="35">
        <f t="shared" si="11"/>
        <v>9.9746864404468075E-2</v>
      </c>
      <c r="Q58" s="41"/>
      <c r="R58" s="57">
        <f t="shared" si="6"/>
        <v>14.038833674242627</v>
      </c>
      <c r="S58" s="57">
        <f t="shared" si="7"/>
        <v>33.15168539325844</v>
      </c>
      <c r="T58" s="57">
        <f t="shared" si="8"/>
        <v>24.737222372308082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65">
        <v>9618.7284807434062</v>
      </c>
      <c r="F59" s="63">
        <v>22005.752504985114</v>
      </c>
      <c r="G59" s="64">
        <f t="shared" si="0"/>
        <v>31624.480985728522</v>
      </c>
      <c r="H59" s="65">
        <v>117</v>
      </c>
      <c r="I59" s="63">
        <v>130</v>
      </c>
      <c r="J59" s="64">
        <f t="shared" si="1"/>
        <v>247</v>
      </c>
      <c r="K59" s="65">
        <v>101</v>
      </c>
      <c r="L59" s="63">
        <v>84</v>
      </c>
      <c r="M59" s="64">
        <f t="shared" si="2"/>
        <v>185</v>
      </c>
      <c r="N59" s="30">
        <f t="shared" si="9"/>
        <v>0.19115120192256371</v>
      </c>
      <c r="O59" s="30">
        <f t="shared" si="10"/>
        <v>0.44990498251932276</v>
      </c>
      <c r="P59" s="31">
        <f t="shared" si="11"/>
        <v>0.31869236723767053</v>
      </c>
      <c r="Q59" s="41"/>
      <c r="R59" s="57">
        <f t="shared" si="6"/>
        <v>44.122607709832138</v>
      </c>
      <c r="S59" s="57">
        <f t="shared" si="7"/>
        <v>102.83061918217344</v>
      </c>
      <c r="T59" s="57">
        <f t="shared" si="8"/>
        <v>73.2048170965938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9874.2952721369202</v>
      </c>
      <c r="F60" s="55">
        <v>21685.02313774878</v>
      </c>
      <c r="G60" s="56">
        <f t="shared" si="0"/>
        <v>31559.318409885702</v>
      </c>
      <c r="H60" s="54">
        <v>117</v>
      </c>
      <c r="I60" s="55">
        <v>129</v>
      </c>
      <c r="J60" s="56">
        <f t="shared" ref="J60:J84" si="22">+H60+I60</f>
        <v>246</v>
      </c>
      <c r="K60" s="54">
        <v>99</v>
      </c>
      <c r="L60" s="55">
        <v>84</v>
      </c>
      <c r="M60" s="56">
        <f t="shared" ref="M60:M84" si="23">+K60+L60</f>
        <v>183</v>
      </c>
      <c r="N60" s="32">
        <f t="shared" si="9"/>
        <v>0.19818351140287652</v>
      </c>
      <c r="O60" s="32">
        <f t="shared" si="10"/>
        <v>0.44531425861977947</v>
      </c>
      <c r="P60" s="33">
        <f t="shared" si="11"/>
        <v>0.32033412921118254</v>
      </c>
      <c r="Q60" s="41"/>
      <c r="R60" s="57">
        <f t="shared" si="6"/>
        <v>45.714329963596853</v>
      </c>
      <c r="S60" s="57">
        <f t="shared" si="7"/>
        <v>101.80762036501774</v>
      </c>
      <c r="T60" s="57">
        <f t="shared" si="8"/>
        <v>73.564844778288347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9735.6219610730404</v>
      </c>
      <c r="F61" s="55">
        <v>20429.790858221946</v>
      </c>
      <c r="G61" s="56">
        <f t="shared" si="0"/>
        <v>30165.412819294987</v>
      </c>
      <c r="H61" s="54">
        <v>115</v>
      </c>
      <c r="I61" s="55">
        <v>129</v>
      </c>
      <c r="J61" s="56">
        <f t="shared" si="22"/>
        <v>244</v>
      </c>
      <c r="K61" s="54">
        <v>99</v>
      </c>
      <c r="L61" s="55">
        <v>84</v>
      </c>
      <c r="M61" s="56">
        <f t="shared" si="23"/>
        <v>183</v>
      </c>
      <c r="N61" s="32">
        <f t="shared" si="9"/>
        <v>0.19710928816555395</v>
      </c>
      <c r="O61" s="32">
        <f t="shared" si="10"/>
        <v>0.41953735128597719</v>
      </c>
      <c r="P61" s="33">
        <f t="shared" si="11"/>
        <v>0.30753418174797109</v>
      </c>
      <c r="Q61" s="41"/>
      <c r="R61" s="57">
        <f t="shared" si="6"/>
        <v>45.493560565761868</v>
      </c>
      <c r="S61" s="57">
        <f t="shared" si="7"/>
        <v>95.914511071464531</v>
      </c>
      <c r="T61" s="57">
        <f t="shared" si="8"/>
        <v>70.644994892962501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9873.9272685446158</v>
      </c>
      <c r="F62" s="55">
        <v>19362.998144936413</v>
      </c>
      <c r="G62" s="56">
        <f t="shared" si="0"/>
        <v>29236.925413481029</v>
      </c>
      <c r="H62" s="54">
        <v>115</v>
      </c>
      <c r="I62" s="55">
        <v>129</v>
      </c>
      <c r="J62" s="56">
        <f t="shared" si="22"/>
        <v>244</v>
      </c>
      <c r="K62" s="54">
        <v>99</v>
      </c>
      <c r="L62" s="55">
        <v>84</v>
      </c>
      <c r="M62" s="56">
        <f t="shared" si="23"/>
        <v>183</v>
      </c>
      <c r="N62" s="32">
        <f t="shared" si="9"/>
        <v>0.19990944421251652</v>
      </c>
      <c r="O62" s="32">
        <f t="shared" si="10"/>
        <v>0.39763015740381991</v>
      </c>
      <c r="P62" s="33">
        <f t="shared" si="11"/>
        <v>0.29806832042126485</v>
      </c>
      <c r="Q62" s="41"/>
      <c r="R62" s="57">
        <f t="shared" si="6"/>
        <v>46.139847049273904</v>
      </c>
      <c r="S62" s="57">
        <f t="shared" si="7"/>
        <v>90.906094577166257</v>
      </c>
      <c r="T62" s="57">
        <f t="shared" si="8"/>
        <v>68.470551319627702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9787.2831151003193</v>
      </c>
      <c r="F63" s="55">
        <v>18268.223342584552</v>
      </c>
      <c r="G63" s="56">
        <f t="shared" si="0"/>
        <v>28055.506457684871</v>
      </c>
      <c r="H63" s="54">
        <v>115</v>
      </c>
      <c r="I63" s="55">
        <v>129</v>
      </c>
      <c r="J63" s="56">
        <f t="shared" si="22"/>
        <v>244</v>
      </c>
      <c r="K63" s="54">
        <v>99</v>
      </c>
      <c r="L63" s="55">
        <v>84</v>
      </c>
      <c r="M63" s="56">
        <f t="shared" si="23"/>
        <v>183</v>
      </c>
      <c r="N63" s="32">
        <f t="shared" si="9"/>
        <v>0.19815522989756074</v>
      </c>
      <c r="O63" s="32">
        <f t="shared" si="10"/>
        <v>0.37514833543996534</v>
      </c>
      <c r="P63" s="33">
        <f t="shared" si="11"/>
        <v>0.28602384040539997</v>
      </c>
      <c r="Q63" s="41"/>
      <c r="R63" s="57">
        <f t="shared" si="6"/>
        <v>45.734967827571587</v>
      </c>
      <c r="S63" s="57">
        <f t="shared" si="7"/>
        <v>85.766306772697419</v>
      </c>
      <c r="T63" s="57">
        <f t="shared" si="8"/>
        <v>65.703762195983302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9781.4682750208176</v>
      </c>
      <c r="F64" s="55">
        <v>16746.965481056839</v>
      </c>
      <c r="G64" s="56">
        <f t="shared" si="0"/>
        <v>26528.433756077655</v>
      </c>
      <c r="H64" s="54">
        <v>103</v>
      </c>
      <c r="I64" s="55">
        <v>127</v>
      </c>
      <c r="J64" s="56">
        <f t="shared" si="22"/>
        <v>230</v>
      </c>
      <c r="K64" s="54">
        <v>99</v>
      </c>
      <c r="L64" s="55">
        <v>84</v>
      </c>
      <c r="M64" s="56">
        <f t="shared" si="23"/>
        <v>183</v>
      </c>
      <c r="N64" s="3">
        <f t="shared" si="9"/>
        <v>0.20900573237223968</v>
      </c>
      <c r="O64" s="3">
        <f t="shared" si="10"/>
        <v>0.34698668740794048</v>
      </c>
      <c r="P64" s="4">
        <f t="shared" si="11"/>
        <v>0.27905867369432863</v>
      </c>
      <c r="Q64" s="41"/>
      <c r="R64" s="57">
        <f t="shared" si="6"/>
        <v>48.423110272380285</v>
      </c>
      <c r="S64" s="57">
        <f t="shared" si="7"/>
        <v>79.369504649558479</v>
      </c>
      <c r="T64" s="57">
        <f t="shared" si="8"/>
        <v>64.233495777427734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9040.4936295658299</v>
      </c>
      <c r="F65" s="55">
        <v>12313.082373266599</v>
      </c>
      <c r="G65" s="56">
        <f t="shared" si="0"/>
        <v>21353.576002832429</v>
      </c>
      <c r="H65" s="54">
        <v>115</v>
      </c>
      <c r="I65" s="55">
        <v>127</v>
      </c>
      <c r="J65" s="56">
        <f t="shared" si="22"/>
        <v>242</v>
      </c>
      <c r="K65" s="54">
        <v>99</v>
      </c>
      <c r="L65" s="55">
        <v>84</v>
      </c>
      <c r="M65" s="56">
        <f t="shared" si="23"/>
        <v>183</v>
      </c>
      <c r="N65" s="3">
        <f t="shared" si="9"/>
        <v>0.18303558530867003</v>
      </c>
      <c r="O65" s="3">
        <f t="shared" si="10"/>
        <v>0.25511939278274903</v>
      </c>
      <c r="P65" s="4">
        <f t="shared" si="11"/>
        <v>0.21866117804161986</v>
      </c>
      <c r="Q65" s="41"/>
      <c r="R65" s="57">
        <f t="shared" si="6"/>
        <v>42.245297334419767</v>
      </c>
      <c r="S65" s="57">
        <f t="shared" si="7"/>
        <v>58.355840631595257</v>
      </c>
      <c r="T65" s="57">
        <f t="shared" si="8"/>
        <v>50.243708241958657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4323.5645583575833</v>
      </c>
      <c r="F66" s="55">
        <v>5962.4430291437329</v>
      </c>
      <c r="G66" s="56">
        <f t="shared" si="0"/>
        <v>10286.007587501317</v>
      </c>
      <c r="H66" s="54">
        <v>37</v>
      </c>
      <c r="I66" s="55">
        <v>51</v>
      </c>
      <c r="J66" s="56">
        <f t="shared" si="22"/>
        <v>88</v>
      </c>
      <c r="K66" s="54">
        <v>79</v>
      </c>
      <c r="L66" s="55">
        <v>64</v>
      </c>
      <c r="M66" s="56">
        <f t="shared" si="23"/>
        <v>143</v>
      </c>
      <c r="N66" s="3">
        <f t="shared" si="9"/>
        <v>0.15674175458082887</v>
      </c>
      <c r="O66" s="3">
        <f t="shared" si="10"/>
        <v>0.22175107963194485</v>
      </c>
      <c r="P66" s="4">
        <f t="shared" si="11"/>
        <v>0.18883109831659048</v>
      </c>
      <c r="Q66" s="41"/>
      <c r="R66" s="57">
        <f t="shared" si="6"/>
        <v>37.272108261703302</v>
      </c>
      <c r="S66" s="57">
        <f t="shared" si="7"/>
        <v>51.847330688206377</v>
      </c>
      <c r="T66" s="57">
        <f t="shared" si="8"/>
        <v>44.528171374464577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3516.818376140513</v>
      </c>
      <c r="F67" s="55">
        <v>5860.8181785566785</v>
      </c>
      <c r="G67" s="56">
        <f t="shared" si="0"/>
        <v>9377.636554697192</v>
      </c>
      <c r="H67" s="54">
        <v>37</v>
      </c>
      <c r="I67" s="55">
        <v>51</v>
      </c>
      <c r="J67" s="56">
        <f t="shared" si="22"/>
        <v>88</v>
      </c>
      <c r="K67" s="54">
        <v>79</v>
      </c>
      <c r="L67" s="55">
        <v>62</v>
      </c>
      <c r="M67" s="56">
        <f t="shared" si="23"/>
        <v>141</v>
      </c>
      <c r="N67" s="3">
        <f t="shared" si="9"/>
        <v>0.12749486572435154</v>
      </c>
      <c r="O67" s="3">
        <f t="shared" si="10"/>
        <v>0.22206798190954374</v>
      </c>
      <c r="P67" s="4">
        <f t="shared" si="11"/>
        <v>0.17373715271041187</v>
      </c>
      <c r="Q67" s="41"/>
      <c r="R67" s="57">
        <f t="shared" si="6"/>
        <v>30.317399794314767</v>
      </c>
      <c r="S67" s="57">
        <f t="shared" si="7"/>
        <v>51.86564759784671</v>
      </c>
      <c r="T67" s="57">
        <f t="shared" si="8"/>
        <v>40.950377968110011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2730.3374926679721</v>
      </c>
      <c r="F68" s="55">
        <v>5829.5062831791674</v>
      </c>
      <c r="G68" s="56">
        <f t="shared" si="0"/>
        <v>8559.8437758471391</v>
      </c>
      <c r="H68" s="54">
        <v>28</v>
      </c>
      <c r="I68" s="55">
        <v>39</v>
      </c>
      <c r="J68" s="56">
        <f t="shared" si="22"/>
        <v>67</v>
      </c>
      <c r="K68" s="54">
        <v>79</v>
      </c>
      <c r="L68" s="55">
        <v>79</v>
      </c>
      <c r="M68" s="56">
        <f t="shared" si="23"/>
        <v>158</v>
      </c>
      <c r="N68" s="3">
        <f t="shared" si="9"/>
        <v>0.10648742171091935</v>
      </c>
      <c r="O68" s="3">
        <f t="shared" si="10"/>
        <v>0.20807775139845686</v>
      </c>
      <c r="P68" s="4">
        <f t="shared" si="11"/>
        <v>0.1595319027852829</v>
      </c>
      <c r="Q68" s="41"/>
      <c r="R68" s="57">
        <f t="shared" si="6"/>
        <v>25.517172828672638</v>
      </c>
      <c r="S68" s="57">
        <f t="shared" si="7"/>
        <v>49.402595620162437</v>
      </c>
      <c r="T68" s="57">
        <f t="shared" si="8"/>
        <v>38.043750114876175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59">
        <v>702.48</v>
      </c>
      <c r="E69" s="66">
        <v>2042.4126190236973</v>
      </c>
      <c r="F69" s="60">
        <v>2871.0000000000014</v>
      </c>
      <c r="G69" s="61">
        <f t="shared" si="0"/>
        <v>4913.4126190236984</v>
      </c>
      <c r="H69" s="66">
        <v>40</v>
      </c>
      <c r="I69" s="60">
        <v>39</v>
      </c>
      <c r="J69" s="61">
        <f t="shared" si="22"/>
        <v>79</v>
      </c>
      <c r="K69" s="66">
        <v>79</v>
      </c>
      <c r="L69" s="60">
        <v>79</v>
      </c>
      <c r="M69" s="61">
        <f t="shared" si="23"/>
        <v>158</v>
      </c>
      <c r="N69" s="6">
        <f t="shared" si="9"/>
        <v>7.2343887043911065E-2</v>
      </c>
      <c r="O69" s="6">
        <f t="shared" si="10"/>
        <v>0.1024771559109081</v>
      </c>
      <c r="P69" s="7">
        <f t="shared" si="11"/>
        <v>8.7352663544013984E-2</v>
      </c>
      <c r="Q69" s="41"/>
      <c r="R69" s="57">
        <f t="shared" si="6"/>
        <v>17.163131252299976</v>
      </c>
      <c r="S69" s="57">
        <f t="shared" si="7"/>
        <v>24.330508474576284</v>
      </c>
      <c r="T69" s="57">
        <f t="shared" si="8"/>
        <v>20.731698814445984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65">
        <v>30855.000000000007</v>
      </c>
      <c r="F70" s="63">
        <v>5395.478261747081</v>
      </c>
      <c r="G70" s="64">
        <f t="shared" si="0"/>
        <v>36250.478261747092</v>
      </c>
      <c r="H70" s="65">
        <v>424</v>
      </c>
      <c r="I70" s="63">
        <v>426</v>
      </c>
      <c r="J70" s="64">
        <f t="shared" si="22"/>
        <v>850</v>
      </c>
      <c r="K70" s="65">
        <v>0</v>
      </c>
      <c r="L70" s="63">
        <v>0</v>
      </c>
      <c r="M70" s="64">
        <f t="shared" si="23"/>
        <v>0</v>
      </c>
      <c r="N70" s="15">
        <f t="shared" si="9"/>
        <v>0.3369038259958072</v>
      </c>
      <c r="O70" s="15">
        <f t="shared" si="10"/>
        <v>5.863630522677666E-2</v>
      </c>
      <c r="P70" s="16">
        <f t="shared" si="11"/>
        <v>0.19744269205744602</v>
      </c>
      <c r="Q70" s="41"/>
      <c r="R70" s="57">
        <f t="shared" si="6"/>
        <v>72.771226415094361</v>
      </c>
      <c r="S70" s="57">
        <f t="shared" si="7"/>
        <v>12.665441928983759</v>
      </c>
      <c r="T70" s="57">
        <f t="shared" si="8"/>
        <v>42.64762148440834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4">
        <v>41849.294416489989</v>
      </c>
      <c r="F71" s="55">
        <v>8571.5358824504729</v>
      </c>
      <c r="G71" s="56">
        <f t="shared" ref="G71:G84" si="24">+E71+F71</f>
        <v>50420.830298940462</v>
      </c>
      <c r="H71" s="54">
        <v>436</v>
      </c>
      <c r="I71" s="55">
        <v>392</v>
      </c>
      <c r="J71" s="56">
        <f t="shared" si="22"/>
        <v>828</v>
      </c>
      <c r="K71" s="54">
        <v>0</v>
      </c>
      <c r="L71" s="55">
        <v>0</v>
      </c>
      <c r="M71" s="56">
        <f t="shared" si="23"/>
        <v>0</v>
      </c>
      <c r="N71" s="3">
        <f t="shared" si="9"/>
        <v>0.44437324176531162</v>
      </c>
      <c r="O71" s="3">
        <f t="shared" si="10"/>
        <v>0.10123223595108741</v>
      </c>
      <c r="P71" s="4">
        <f t="shared" si="11"/>
        <v>0.28192001195954364</v>
      </c>
      <c r="Q71" s="41"/>
      <c r="R71" s="57">
        <f t="shared" ref="R71:R86" si="25">+E71/(H71+K71)</f>
        <v>95.98462022130731</v>
      </c>
      <c r="S71" s="57">
        <f t="shared" ref="S71:S86" si="26">+F71/(I71+L71)</f>
        <v>21.866162965434881</v>
      </c>
      <c r="T71" s="57">
        <f t="shared" ref="T71:T85" si="27">+G71/(J71+M71)</f>
        <v>60.894722583261427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4">
        <v>56405.655428696693</v>
      </c>
      <c r="F72" s="55">
        <v>14923.964062764591</v>
      </c>
      <c r="G72" s="56">
        <f t="shared" si="24"/>
        <v>71329.619491461286</v>
      </c>
      <c r="H72" s="54">
        <v>434</v>
      </c>
      <c r="I72" s="55">
        <v>396</v>
      </c>
      <c r="J72" s="56">
        <f t="shared" si="22"/>
        <v>830</v>
      </c>
      <c r="K72" s="54">
        <v>0</v>
      </c>
      <c r="L72" s="55">
        <v>0</v>
      </c>
      <c r="M72" s="56">
        <f t="shared" si="23"/>
        <v>0</v>
      </c>
      <c r="N72" s="3">
        <f t="shared" si="9"/>
        <v>0.60169883329809581</v>
      </c>
      <c r="O72" s="3">
        <f t="shared" si="10"/>
        <v>0.17447582377904733</v>
      </c>
      <c r="P72" s="4">
        <f t="shared" si="11"/>
        <v>0.39786713237093535</v>
      </c>
      <c r="Q72" s="41"/>
      <c r="R72" s="57">
        <f t="shared" si="25"/>
        <v>129.9669479923887</v>
      </c>
      <c r="S72" s="57">
        <f t="shared" si="26"/>
        <v>37.686777936274218</v>
      </c>
      <c r="T72" s="57">
        <f t="shared" si="27"/>
        <v>85.939300592122038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4">
        <v>64373.357390915335</v>
      </c>
      <c r="F73" s="55">
        <v>18530.040825239532</v>
      </c>
      <c r="G73" s="56">
        <f t="shared" si="24"/>
        <v>82903.398216154863</v>
      </c>
      <c r="H73" s="54">
        <v>420</v>
      </c>
      <c r="I73" s="55">
        <v>418</v>
      </c>
      <c r="J73" s="56">
        <f t="shared" si="22"/>
        <v>838</v>
      </c>
      <c r="K73" s="54">
        <v>0</v>
      </c>
      <c r="L73" s="55">
        <v>0</v>
      </c>
      <c r="M73" s="56">
        <f t="shared" si="23"/>
        <v>0</v>
      </c>
      <c r="N73" s="3">
        <f t="shared" ref="N73" si="28">+E73/(H73*216+K73*248)</f>
        <v>0.70958286365647416</v>
      </c>
      <c r="O73" s="3">
        <f t="shared" ref="O73" si="29">+F73/(I73*216+L73*248)</f>
        <v>0.2052325981884584</v>
      </c>
      <c r="P73" s="4">
        <f t="shared" ref="P73" si="30">+G73/(J73*216+M73*248)</f>
        <v>0.45800958088125865</v>
      </c>
      <c r="Q73" s="41"/>
      <c r="R73" s="57">
        <f t="shared" si="25"/>
        <v>153.26989854979843</v>
      </c>
      <c r="S73" s="57">
        <f t="shared" si="26"/>
        <v>44.330241208707015</v>
      </c>
      <c r="T73" s="57">
        <f t="shared" si="27"/>
        <v>98.930069470351867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4">
        <v>75455.018765021276</v>
      </c>
      <c r="F74" s="55">
        <v>19470.394724505415</v>
      </c>
      <c r="G74" s="56">
        <f t="shared" si="24"/>
        <v>94925.413489526691</v>
      </c>
      <c r="H74" s="54">
        <v>438</v>
      </c>
      <c r="I74" s="55">
        <v>398</v>
      </c>
      <c r="J74" s="56">
        <f t="shared" si="22"/>
        <v>836</v>
      </c>
      <c r="K74" s="54">
        <v>0</v>
      </c>
      <c r="L74" s="55">
        <v>0</v>
      </c>
      <c r="M74" s="56">
        <f t="shared" si="23"/>
        <v>0</v>
      </c>
      <c r="N74" s="3">
        <f t="shared" si="9"/>
        <v>0.79755431638995933</v>
      </c>
      <c r="O74" s="3">
        <f t="shared" si="10"/>
        <v>0.22648421185214748</v>
      </c>
      <c r="P74" s="4">
        <f t="shared" si="11"/>
        <v>0.52568122834444608</v>
      </c>
      <c r="Q74" s="41"/>
      <c r="R74" s="57">
        <f t="shared" si="25"/>
        <v>172.27173234023121</v>
      </c>
      <c r="S74" s="57">
        <f t="shared" si="26"/>
        <v>48.920589760063855</v>
      </c>
      <c r="T74" s="57">
        <f t="shared" si="27"/>
        <v>113.54714532240035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4">
        <v>76316.944203345047</v>
      </c>
      <c r="F75" s="55">
        <v>20850.486635048328</v>
      </c>
      <c r="G75" s="56">
        <f t="shared" si="24"/>
        <v>97167.430838393368</v>
      </c>
      <c r="H75" s="54">
        <v>436</v>
      </c>
      <c r="I75" s="55">
        <v>396</v>
      </c>
      <c r="J75" s="56">
        <f t="shared" si="22"/>
        <v>832</v>
      </c>
      <c r="K75" s="54">
        <v>0</v>
      </c>
      <c r="L75" s="55">
        <v>0</v>
      </c>
      <c r="M75" s="56">
        <f t="shared" si="23"/>
        <v>0</v>
      </c>
      <c r="N75" s="3">
        <f t="shared" si="9"/>
        <v>0.81036510579494825</v>
      </c>
      <c r="O75" s="3">
        <f t="shared" si="10"/>
        <v>0.24376270383286952</v>
      </c>
      <c r="P75" s="4">
        <f t="shared" si="11"/>
        <v>0.54068415486107424</v>
      </c>
      <c r="Q75" s="41"/>
      <c r="R75" s="57">
        <f t="shared" si="25"/>
        <v>175.03886285170881</v>
      </c>
      <c r="S75" s="57">
        <f t="shared" si="26"/>
        <v>52.652744027899821</v>
      </c>
      <c r="T75" s="57">
        <f t="shared" si="27"/>
        <v>116.78777744999203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4">
        <v>81782.460802570844</v>
      </c>
      <c r="F76" s="55">
        <v>31001.239963310374</v>
      </c>
      <c r="G76" s="56">
        <f t="shared" si="24"/>
        <v>112783.70076588122</v>
      </c>
      <c r="H76" s="54">
        <v>432</v>
      </c>
      <c r="I76" s="55">
        <v>416</v>
      </c>
      <c r="J76" s="56">
        <f t="shared" si="22"/>
        <v>848</v>
      </c>
      <c r="K76" s="54">
        <v>0</v>
      </c>
      <c r="L76" s="55">
        <v>0</v>
      </c>
      <c r="M76" s="56">
        <f t="shared" si="23"/>
        <v>0</v>
      </c>
      <c r="N76" s="3">
        <f t="shared" si="9"/>
        <v>0.87644098082316146</v>
      </c>
      <c r="O76" s="3">
        <f t="shared" si="10"/>
        <v>0.34501023819567278</v>
      </c>
      <c r="P76" s="4">
        <f t="shared" si="11"/>
        <v>0.61573910708137458</v>
      </c>
      <c r="Q76" s="41"/>
      <c r="R76" s="57">
        <f t="shared" si="25"/>
        <v>189.31125185780289</v>
      </c>
      <c r="S76" s="57">
        <f t="shared" si="26"/>
        <v>74.522211450265317</v>
      </c>
      <c r="T76" s="57">
        <f t="shared" si="27"/>
        <v>132.99964712957691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4">
        <v>78165.271089266127</v>
      </c>
      <c r="F77" s="55">
        <v>37326.884316350573</v>
      </c>
      <c r="G77" s="56">
        <f t="shared" si="24"/>
        <v>115492.15540561671</v>
      </c>
      <c r="H77" s="54">
        <v>438</v>
      </c>
      <c r="I77" s="55">
        <v>432</v>
      </c>
      <c r="J77" s="56">
        <f t="shared" si="22"/>
        <v>870</v>
      </c>
      <c r="K77" s="54">
        <v>0</v>
      </c>
      <c r="L77" s="55">
        <v>0</v>
      </c>
      <c r="M77" s="56">
        <f t="shared" si="23"/>
        <v>0</v>
      </c>
      <c r="N77" s="3">
        <f t="shared" si="9"/>
        <v>0.82620149553173228</v>
      </c>
      <c r="O77" s="3">
        <f t="shared" si="10"/>
        <v>0.40002233706651419</v>
      </c>
      <c r="P77" s="4">
        <f t="shared" si="11"/>
        <v>0.61458149960417574</v>
      </c>
      <c r="Q77" s="41"/>
      <c r="R77" s="57">
        <f t="shared" si="25"/>
        <v>178.45952303485416</v>
      </c>
      <c r="S77" s="57">
        <f t="shared" si="26"/>
        <v>86.404824806367074</v>
      </c>
      <c r="T77" s="57">
        <f t="shared" si="27"/>
        <v>132.74960391450196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4">
        <v>63493.714959915247</v>
      </c>
      <c r="F78" s="55">
        <v>33577.265161625859</v>
      </c>
      <c r="G78" s="56">
        <f t="shared" si="24"/>
        <v>97070.980121541099</v>
      </c>
      <c r="H78" s="54">
        <v>434</v>
      </c>
      <c r="I78" s="55">
        <v>398</v>
      </c>
      <c r="J78" s="56">
        <f t="shared" si="22"/>
        <v>832</v>
      </c>
      <c r="K78" s="54">
        <v>0</v>
      </c>
      <c r="L78" s="55">
        <v>0</v>
      </c>
      <c r="M78" s="56">
        <f t="shared" si="23"/>
        <v>0</v>
      </c>
      <c r="N78" s="3">
        <f t="shared" si="9"/>
        <v>0.67730964072276889</v>
      </c>
      <c r="O78" s="3">
        <f t="shared" si="10"/>
        <v>0.39057864742259746</v>
      </c>
      <c r="P78" s="4">
        <f t="shared" si="11"/>
        <v>0.54014745883158111</v>
      </c>
      <c r="Q78" s="41"/>
      <c r="R78" s="57">
        <f t="shared" si="25"/>
        <v>146.29888239611807</v>
      </c>
      <c r="S78" s="57">
        <f t="shared" si="26"/>
        <v>84.364987843281057</v>
      </c>
      <c r="T78" s="57">
        <f t="shared" si="27"/>
        <v>116.67185110762151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4">
        <v>60758.038220600392</v>
      </c>
      <c r="F79" s="55">
        <v>32734.322692723483</v>
      </c>
      <c r="G79" s="56">
        <f t="shared" si="24"/>
        <v>93492.360913323879</v>
      </c>
      <c r="H79" s="54">
        <v>400</v>
      </c>
      <c r="I79" s="55">
        <v>414</v>
      </c>
      <c r="J79" s="56">
        <f t="shared" si="22"/>
        <v>814</v>
      </c>
      <c r="K79" s="54">
        <v>0</v>
      </c>
      <c r="L79" s="55">
        <v>0</v>
      </c>
      <c r="M79" s="56">
        <f t="shared" si="23"/>
        <v>0</v>
      </c>
      <c r="N79" s="3">
        <f t="shared" si="9"/>
        <v>0.70321803496065272</v>
      </c>
      <c r="O79" s="3">
        <f t="shared" si="10"/>
        <v>0.36605746435770581</v>
      </c>
      <c r="P79" s="4">
        <f t="shared" si="11"/>
        <v>0.531738334432864</v>
      </c>
      <c r="Q79" s="41"/>
      <c r="R79" s="57">
        <f t="shared" si="25"/>
        <v>151.89509555150099</v>
      </c>
      <c r="S79" s="57">
        <f t="shared" si="26"/>
        <v>79.068412301264445</v>
      </c>
      <c r="T79" s="57">
        <f t="shared" si="27"/>
        <v>114.85548023749863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4">
        <v>50113.613114336171</v>
      </c>
      <c r="F80" s="55">
        <v>27790.369605254338</v>
      </c>
      <c r="G80" s="56">
        <f t="shared" si="24"/>
        <v>77903.982719590509</v>
      </c>
      <c r="H80" s="54">
        <v>436</v>
      </c>
      <c r="I80" s="55">
        <v>436</v>
      </c>
      <c r="J80" s="56">
        <f t="shared" si="22"/>
        <v>872</v>
      </c>
      <c r="K80" s="54">
        <v>0</v>
      </c>
      <c r="L80" s="55">
        <v>0</v>
      </c>
      <c r="M80" s="56">
        <f t="shared" si="23"/>
        <v>0</v>
      </c>
      <c r="N80" s="3">
        <f t="shared" si="9"/>
        <v>0.53212722046313465</v>
      </c>
      <c r="O80" s="3">
        <f t="shared" si="10"/>
        <v>0.29508972142854167</v>
      </c>
      <c r="P80" s="4">
        <f t="shared" si="11"/>
        <v>0.41360847094583814</v>
      </c>
      <c r="Q80" s="41"/>
      <c r="R80" s="57">
        <f t="shared" si="25"/>
        <v>114.93947962003709</v>
      </c>
      <c r="S80" s="57">
        <f t="shared" si="26"/>
        <v>63.739379828564999</v>
      </c>
      <c r="T80" s="57">
        <f t="shared" si="27"/>
        <v>89.339429724301041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4">
        <v>46198.172423021671</v>
      </c>
      <c r="F81" s="55">
        <v>21494.763154046934</v>
      </c>
      <c r="G81" s="56">
        <f t="shared" si="24"/>
        <v>67692.935577068609</v>
      </c>
      <c r="H81" s="54">
        <v>436</v>
      </c>
      <c r="I81" s="55">
        <v>414</v>
      </c>
      <c r="J81" s="56">
        <f t="shared" si="22"/>
        <v>850</v>
      </c>
      <c r="K81" s="54">
        <v>0</v>
      </c>
      <c r="L81" s="55">
        <v>0</v>
      </c>
      <c r="M81" s="56">
        <f t="shared" si="23"/>
        <v>0</v>
      </c>
      <c r="N81" s="3">
        <f t="shared" si="9"/>
        <v>0.49055144010174218</v>
      </c>
      <c r="O81" s="3">
        <f t="shared" ref="O81:O85" si="31">+F81/(I81*216+L81*248)</f>
        <v>0.240369063719437</v>
      </c>
      <c r="P81" s="4">
        <f t="shared" ref="P81:P86" si="32">+G81/(J81*216+M81*248)</f>
        <v>0.36869790619318416</v>
      </c>
      <c r="Q81" s="41"/>
      <c r="R81" s="57">
        <f t="shared" si="25"/>
        <v>105.95911106197632</v>
      </c>
      <c r="S81" s="57">
        <f t="shared" si="26"/>
        <v>51.919717763398388</v>
      </c>
      <c r="T81" s="57">
        <f t="shared" si="27"/>
        <v>79.638747737727769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4">
        <v>43612.507353824054</v>
      </c>
      <c r="F82" s="55">
        <v>17400.120094712729</v>
      </c>
      <c r="G82" s="56">
        <f t="shared" si="24"/>
        <v>61012.627448536783</v>
      </c>
      <c r="H82" s="54">
        <v>432</v>
      </c>
      <c r="I82" s="55">
        <v>400</v>
      </c>
      <c r="J82" s="56">
        <f t="shared" si="22"/>
        <v>832</v>
      </c>
      <c r="K82" s="54">
        <v>0</v>
      </c>
      <c r="L82" s="55">
        <v>0</v>
      </c>
      <c r="M82" s="56">
        <f t="shared" si="23"/>
        <v>0</v>
      </c>
      <c r="N82" s="3">
        <f t="shared" ref="N82:N86" si="33">+E82/(H82*216+K82*248)</f>
        <v>0.46738369506412952</v>
      </c>
      <c r="O82" s="3">
        <f t="shared" si="31"/>
        <v>0.20139027887398991</v>
      </c>
      <c r="P82" s="4">
        <f t="shared" si="32"/>
        <v>0.33950224497271625</v>
      </c>
      <c r="Q82" s="41"/>
      <c r="R82" s="57">
        <f t="shared" si="25"/>
        <v>100.95487813385198</v>
      </c>
      <c r="S82" s="57">
        <f t="shared" si="26"/>
        <v>43.500300236781825</v>
      </c>
      <c r="T82" s="57">
        <f t="shared" si="27"/>
        <v>73.332484914106715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4">
        <v>30246.482261702015</v>
      </c>
      <c r="F83" s="55">
        <v>15342.661812260396</v>
      </c>
      <c r="G83" s="56">
        <f t="shared" si="24"/>
        <v>45589.144073962409</v>
      </c>
      <c r="H83" s="54">
        <v>404</v>
      </c>
      <c r="I83" s="55">
        <v>436</v>
      </c>
      <c r="J83" s="56">
        <f t="shared" si="22"/>
        <v>840</v>
      </c>
      <c r="K83" s="54">
        <v>0</v>
      </c>
      <c r="L83" s="55">
        <v>0</v>
      </c>
      <c r="M83" s="56">
        <f t="shared" si="23"/>
        <v>0</v>
      </c>
      <c r="N83" s="3">
        <f t="shared" si="33"/>
        <v>0.3466089368090165</v>
      </c>
      <c r="O83" s="3">
        <f t="shared" si="31"/>
        <v>0.1629147745950178</v>
      </c>
      <c r="P83" s="4">
        <f t="shared" si="32"/>
        <v>0.25126291927889333</v>
      </c>
      <c r="Q83" s="41"/>
      <c r="R83" s="57">
        <f t="shared" si="25"/>
        <v>74.867530350747558</v>
      </c>
      <c r="S83" s="57">
        <f t="shared" si="26"/>
        <v>35.189591312523845</v>
      </c>
      <c r="T83" s="57">
        <f t="shared" si="27"/>
        <v>54.272790564240964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9">
        <v>351.77</v>
      </c>
      <c r="E84" s="66">
        <v>9881.0096023631195</v>
      </c>
      <c r="F84" s="60">
        <v>12924.000000000004</v>
      </c>
      <c r="G84" s="61">
        <f t="shared" si="24"/>
        <v>22805.009602363123</v>
      </c>
      <c r="H84" s="66">
        <v>430</v>
      </c>
      <c r="I84" s="60">
        <v>416</v>
      </c>
      <c r="J84" s="61">
        <f t="shared" si="22"/>
        <v>846</v>
      </c>
      <c r="K84" s="66">
        <v>0</v>
      </c>
      <c r="L84" s="60">
        <v>0</v>
      </c>
      <c r="M84" s="61">
        <f t="shared" si="23"/>
        <v>0</v>
      </c>
      <c r="N84" s="6">
        <f t="shared" si="33"/>
        <v>0.10638468564129112</v>
      </c>
      <c r="O84" s="6">
        <f t="shared" si="31"/>
        <v>0.14383012820512825</v>
      </c>
      <c r="P84" s="7">
        <f t="shared" si="32"/>
        <v>0.12479757465613302</v>
      </c>
      <c r="Q84" s="41"/>
      <c r="R84" s="57">
        <f t="shared" si="25"/>
        <v>22.979092098518883</v>
      </c>
      <c r="S84" s="57">
        <f t="shared" si="26"/>
        <v>31.067307692307701</v>
      </c>
      <c r="T84" s="57">
        <f t="shared" si="27"/>
        <v>26.956276125724731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70">
        <v>2208.4504958729212</v>
      </c>
      <c r="F85" s="63">
        <v>3758.453390727796</v>
      </c>
      <c r="G85" s="64">
        <f t="shared" ref="G85:G86" si="34">+E85+F85</f>
        <v>5966.9038866007177</v>
      </c>
      <c r="H85" s="70">
        <v>77</v>
      </c>
      <c r="I85" s="63">
        <v>80</v>
      </c>
      <c r="J85" s="64">
        <f t="shared" ref="J85" si="35">+H85+I85</f>
        <v>157</v>
      </c>
      <c r="K85" s="70">
        <v>0</v>
      </c>
      <c r="L85" s="63">
        <v>0</v>
      </c>
      <c r="M85" s="64">
        <f t="shared" ref="M85" si="36">+K85+L85</f>
        <v>0</v>
      </c>
      <c r="N85" s="3">
        <f t="shared" si="33"/>
        <v>0.13278321884757824</v>
      </c>
      <c r="O85" s="3">
        <f t="shared" si="31"/>
        <v>0.2175030897411919</v>
      </c>
      <c r="P85" s="4">
        <f t="shared" si="32"/>
        <v>0.17595257981247692</v>
      </c>
      <c r="Q85" s="41"/>
      <c r="R85" s="57">
        <f t="shared" si="25"/>
        <v>28.681175271076899</v>
      </c>
      <c r="S85" s="57">
        <f t="shared" si="26"/>
        <v>46.980667384097451</v>
      </c>
      <c r="T85" s="57">
        <f t="shared" si="27"/>
        <v>38.005757239495018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71">
        <v>1649.2732872451861</v>
      </c>
      <c r="F86" s="60">
        <v>3285.9999999999991</v>
      </c>
      <c r="G86" s="61">
        <f t="shared" si="34"/>
        <v>4935.2732872451852</v>
      </c>
      <c r="H86" s="71">
        <v>72</v>
      </c>
      <c r="I86" s="60">
        <v>80</v>
      </c>
      <c r="J86" s="61">
        <f t="shared" ref="J86" si="37">+H86+I86</f>
        <v>152</v>
      </c>
      <c r="K86" s="71">
        <v>0</v>
      </c>
      <c r="L86" s="60">
        <v>0</v>
      </c>
      <c r="M86" s="61">
        <f t="shared" ref="M86" si="38">+K86+L86</f>
        <v>0</v>
      </c>
      <c r="N86" s="6">
        <f t="shared" si="33"/>
        <v>0.1060489510831524</v>
      </c>
      <c r="O86" s="6">
        <f>+F86/(I86*216+L86*248)</f>
        <v>0.19016203703703699</v>
      </c>
      <c r="P86" s="7">
        <f t="shared" si="32"/>
        <v>0.15031899632203902</v>
      </c>
      <c r="Q86" s="41"/>
      <c r="R86" s="57">
        <f t="shared" si="25"/>
        <v>22.906573433960919</v>
      </c>
      <c r="S86" s="57">
        <f t="shared" si="26"/>
        <v>41.074999999999989</v>
      </c>
      <c r="T86" s="57">
        <f>+G86/(J86+M86)</f>
        <v>32.46890320556043</v>
      </c>
    </row>
    <row r="87" spans="2:20" ht="18.75" x14ac:dyDescent="0.3">
      <c r="B87" s="68" t="s">
        <v>104</v>
      </c>
      <c r="Q87" s="74"/>
    </row>
    <row r="88" spans="2:20" x14ac:dyDescent="0.25">
      <c r="B88" s="69"/>
    </row>
    <row r="90" spans="2:20" x14ac:dyDescent="0.25">
      <c r="C90" t="s">
        <v>110</v>
      </c>
      <c r="D90" s="1">
        <f>(SUMPRODUCT((G5:G86)*(D5:D86)))/1000</f>
        <v>2769641.493722856</v>
      </c>
    </row>
    <row r="91" spans="2:20" x14ac:dyDescent="0.25">
      <c r="C91" t="s">
        <v>112</v>
      </c>
      <c r="D91" s="77">
        <f>SUMPRODUCT(((((J5:J86)*216)+((M5:M86)*248))*((D5:D86))/1000))</f>
        <v>8668877.9917600024</v>
      </c>
    </row>
    <row r="92" spans="2:20" x14ac:dyDescent="0.25">
      <c r="C92" t="s">
        <v>111</v>
      </c>
      <c r="D92" s="39">
        <f>+D90/D91</f>
        <v>0.31949249907029187</v>
      </c>
    </row>
    <row r="93" spans="2:20" x14ac:dyDescent="0.25">
      <c r="C93"/>
      <c r="D93" s="85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C79" zoomScale="91" zoomScaleNormal="91" workbookViewId="0">
      <selection activeCell="P2" sqref="P2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8" t="s">
        <v>84</v>
      </c>
      <c r="I2" s="119"/>
      <c r="J2" s="119"/>
      <c r="K2" s="119"/>
      <c r="L2" s="119"/>
      <c r="M2" s="119"/>
      <c r="N2" s="119"/>
      <c r="O2" s="120"/>
      <c r="P2" s="102">
        <v>0.1994362592417982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2" t="s">
        <v>2</v>
      </c>
      <c r="H4" s="25" t="s">
        <v>5</v>
      </c>
      <c r="I4" s="26" t="s">
        <v>6</v>
      </c>
      <c r="J4" s="72" t="s">
        <v>2</v>
      </c>
      <c r="K4" s="25" t="s">
        <v>5</v>
      </c>
      <c r="L4" s="26" t="s">
        <v>6</v>
      </c>
      <c r="M4" s="72" t="s">
        <v>2</v>
      </c>
      <c r="N4" s="25" t="s">
        <v>5</v>
      </c>
      <c r="O4" s="26" t="s">
        <v>6</v>
      </c>
      <c r="P4" s="72" t="s">
        <v>2</v>
      </c>
      <c r="R4" s="25" t="s">
        <v>5</v>
      </c>
      <c r="S4" s="26" t="s">
        <v>6</v>
      </c>
      <c r="T4" s="72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890.99999999999989</v>
      </c>
      <c r="F5" s="55">
        <v>445.80604190846736</v>
      </c>
      <c r="G5" s="56">
        <f>+E5+F5</f>
        <v>1336.8060419084673</v>
      </c>
      <c r="H5" s="55">
        <v>159</v>
      </c>
      <c r="I5" s="55">
        <v>159</v>
      </c>
      <c r="J5" s="56">
        <f>+H5+I5</f>
        <v>318</v>
      </c>
      <c r="K5" s="55">
        <v>0</v>
      </c>
      <c r="L5" s="55">
        <v>0</v>
      </c>
      <c r="M5" s="56">
        <f>+K5+L5</f>
        <v>0</v>
      </c>
      <c r="N5" s="32">
        <f>+E5/(H5*216+K5*248)</f>
        <v>2.5943396226415092E-2</v>
      </c>
      <c r="O5" s="32">
        <f>+F5/(I5*216+L5*248)</f>
        <v>1.2980609186712887E-2</v>
      </c>
      <c r="P5" s="33">
        <f>+G5/(J5*216+M5*248)</f>
        <v>1.9462002706563987E-2</v>
      </c>
      <c r="Q5" s="41"/>
      <c r="R5" s="57">
        <f>+E5/(H5+K5)</f>
        <v>5.6037735849056594</v>
      </c>
      <c r="S5" s="57">
        <f>+F5/(I5+L5)</f>
        <v>2.8038115843299836</v>
      </c>
      <c r="T5" s="57">
        <f>+G5/(J5+M5)</f>
        <v>4.2037925846178217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1810.463341307066</v>
      </c>
      <c r="F6" s="55">
        <v>849.21587731005343</v>
      </c>
      <c r="G6" s="56">
        <f t="shared" ref="G6:G70" si="0">+E6+F6</f>
        <v>2659.6792186171197</v>
      </c>
      <c r="H6" s="55">
        <v>159</v>
      </c>
      <c r="I6" s="55">
        <v>154</v>
      </c>
      <c r="J6" s="56">
        <f t="shared" ref="J6:J59" si="1">+H6+I6</f>
        <v>313</v>
      </c>
      <c r="K6" s="55">
        <v>0</v>
      </c>
      <c r="L6" s="55">
        <v>0</v>
      </c>
      <c r="M6" s="56">
        <f t="shared" ref="M6:M59" si="2">+K6+L6</f>
        <v>0</v>
      </c>
      <c r="N6" s="32">
        <f t="shared" ref="N6:N16" si="3">+E6/(H6*216+K6*248)</f>
        <v>5.2715564328763863E-2</v>
      </c>
      <c r="O6" s="32">
        <f t="shared" ref="O6:O16" si="4">+F6/(I6*216+L6*248)</f>
        <v>2.5529577841211324E-2</v>
      </c>
      <c r="P6" s="33">
        <f t="shared" ref="P6:P16" si="5">+G6/(J6*216+M6*248)</f>
        <v>3.9339711552140569E-2</v>
      </c>
      <c r="Q6" s="41"/>
      <c r="R6" s="57">
        <f t="shared" ref="R6:R70" si="6">+E6/(H6+K6)</f>
        <v>11.386561895012994</v>
      </c>
      <c r="S6" s="57">
        <f t="shared" ref="S6:S70" si="7">+F6/(I6+L6)</f>
        <v>5.5143888137016459</v>
      </c>
      <c r="T6" s="57">
        <f t="shared" ref="T6:T70" si="8">+G6/(J6+M6)</f>
        <v>8.4973776952623634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2803.6025366940512</v>
      </c>
      <c r="F7" s="55">
        <v>1081.2834718023778</v>
      </c>
      <c r="G7" s="56">
        <f t="shared" si="0"/>
        <v>3884.886008496429</v>
      </c>
      <c r="H7" s="55">
        <v>158</v>
      </c>
      <c r="I7" s="55">
        <v>164</v>
      </c>
      <c r="J7" s="56">
        <f t="shared" si="1"/>
        <v>322</v>
      </c>
      <c r="K7" s="55">
        <v>0</v>
      </c>
      <c r="L7" s="55">
        <v>0</v>
      </c>
      <c r="M7" s="56">
        <f t="shared" si="2"/>
        <v>0</v>
      </c>
      <c r="N7" s="32">
        <f t="shared" si="3"/>
        <v>8.2149628946731459E-2</v>
      </c>
      <c r="O7" s="32">
        <f t="shared" si="4"/>
        <v>3.0524036579787087E-2</v>
      </c>
      <c r="P7" s="33">
        <f t="shared" si="5"/>
        <v>5.5855848983443021E-2</v>
      </c>
      <c r="Q7" s="41"/>
      <c r="R7" s="57">
        <f t="shared" si="6"/>
        <v>17.744319852493994</v>
      </c>
      <c r="S7" s="57">
        <f t="shared" si="7"/>
        <v>6.593191901234011</v>
      </c>
      <c r="T7" s="57">
        <f t="shared" si="8"/>
        <v>12.064863380423693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3906.8948836900126</v>
      </c>
      <c r="F8" s="55">
        <v>1200.7277025249289</v>
      </c>
      <c r="G8" s="56">
        <f t="shared" si="0"/>
        <v>5107.6225862149413</v>
      </c>
      <c r="H8" s="55">
        <v>139</v>
      </c>
      <c r="I8" s="55">
        <v>169</v>
      </c>
      <c r="J8" s="56">
        <f t="shared" si="1"/>
        <v>308</v>
      </c>
      <c r="K8" s="55">
        <v>0</v>
      </c>
      <c r="L8" s="55">
        <v>0</v>
      </c>
      <c r="M8" s="56">
        <f t="shared" si="2"/>
        <v>0</v>
      </c>
      <c r="N8" s="32">
        <f t="shared" si="3"/>
        <v>0.13012572887323517</v>
      </c>
      <c r="O8" s="32">
        <f t="shared" si="4"/>
        <v>3.2893044667020845E-2</v>
      </c>
      <c r="P8" s="33">
        <f t="shared" si="5"/>
        <v>7.6774028773072114E-2</v>
      </c>
      <c r="Q8" s="41"/>
      <c r="R8" s="57">
        <f t="shared" si="6"/>
        <v>28.107157436618795</v>
      </c>
      <c r="S8" s="57">
        <f t="shared" si="7"/>
        <v>7.104897648076502</v>
      </c>
      <c r="T8" s="57">
        <f t="shared" si="8"/>
        <v>16.583190214983574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5412.9804417229143</v>
      </c>
      <c r="F9" s="55">
        <v>1511.7579071544128</v>
      </c>
      <c r="G9" s="56">
        <f t="shared" si="0"/>
        <v>6924.7383488773266</v>
      </c>
      <c r="H9" s="55">
        <v>159</v>
      </c>
      <c r="I9" s="55">
        <v>175</v>
      </c>
      <c r="J9" s="56">
        <f t="shared" si="1"/>
        <v>334</v>
      </c>
      <c r="K9" s="55">
        <v>0</v>
      </c>
      <c r="L9" s="55">
        <v>0</v>
      </c>
      <c r="M9" s="56">
        <f t="shared" si="2"/>
        <v>0</v>
      </c>
      <c r="N9" s="32">
        <f t="shared" si="3"/>
        <v>0.15761065809815147</v>
      </c>
      <c r="O9" s="32">
        <f t="shared" si="4"/>
        <v>3.9993595427365421E-2</v>
      </c>
      <c r="P9" s="33">
        <f t="shared" si="5"/>
        <v>9.5984951608967153E-2</v>
      </c>
      <c r="Q9" s="41"/>
      <c r="R9" s="57">
        <f t="shared" si="6"/>
        <v>34.043902149200719</v>
      </c>
      <c r="S9" s="57">
        <f t="shared" si="7"/>
        <v>8.6386166123109298</v>
      </c>
      <c r="T9" s="57">
        <f t="shared" si="8"/>
        <v>20.732749547536905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6229.3757031495188</v>
      </c>
      <c r="F10" s="55">
        <v>1841.7420124721282</v>
      </c>
      <c r="G10" s="56">
        <f t="shared" si="0"/>
        <v>8071.1177156216472</v>
      </c>
      <c r="H10" s="55">
        <v>159</v>
      </c>
      <c r="I10" s="55">
        <v>177</v>
      </c>
      <c r="J10" s="56">
        <f t="shared" si="1"/>
        <v>336</v>
      </c>
      <c r="K10" s="55">
        <v>0</v>
      </c>
      <c r="L10" s="55">
        <v>0</v>
      </c>
      <c r="M10" s="56">
        <f t="shared" si="2"/>
        <v>0</v>
      </c>
      <c r="N10" s="32">
        <f t="shared" si="3"/>
        <v>0.18138177565657812</v>
      </c>
      <c r="O10" s="32">
        <f t="shared" si="4"/>
        <v>4.817278752019586E-2</v>
      </c>
      <c r="P10" s="33">
        <f t="shared" si="5"/>
        <v>0.11120918369187675</v>
      </c>
      <c r="Q10" s="41"/>
      <c r="R10" s="57">
        <f t="shared" si="6"/>
        <v>39.178463541820875</v>
      </c>
      <c r="S10" s="57">
        <f t="shared" si="7"/>
        <v>10.405322104362305</v>
      </c>
      <c r="T10" s="57">
        <f t="shared" si="8"/>
        <v>24.021183677445379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7791.5794549308675</v>
      </c>
      <c r="F11" s="55">
        <v>2469.0826417661228</v>
      </c>
      <c r="G11" s="56">
        <f t="shared" si="0"/>
        <v>10260.662096696989</v>
      </c>
      <c r="H11" s="55">
        <v>159</v>
      </c>
      <c r="I11" s="55">
        <v>179</v>
      </c>
      <c r="J11" s="56">
        <f t="shared" si="1"/>
        <v>338</v>
      </c>
      <c r="K11" s="55">
        <v>0</v>
      </c>
      <c r="L11" s="55">
        <v>0</v>
      </c>
      <c r="M11" s="56">
        <f t="shared" si="2"/>
        <v>0</v>
      </c>
      <c r="N11" s="32">
        <f t="shared" si="3"/>
        <v>0.22686872393812216</v>
      </c>
      <c r="O11" s="32">
        <f t="shared" si="4"/>
        <v>6.3859989700137662E-2</v>
      </c>
      <c r="P11" s="33">
        <f t="shared" si="5"/>
        <v>0.14054161320262148</v>
      </c>
      <c r="Q11" s="41"/>
      <c r="R11" s="57">
        <f t="shared" si="6"/>
        <v>49.00364437063439</v>
      </c>
      <c r="S11" s="57">
        <f t="shared" si="7"/>
        <v>13.793757775229736</v>
      </c>
      <c r="T11" s="57">
        <f t="shared" si="8"/>
        <v>30.356988451766242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8131.8675238321921</v>
      </c>
      <c r="F12" s="55">
        <v>2631.6651828781787</v>
      </c>
      <c r="G12" s="56">
        <f t="shared" si="0"/>
        <v>10763.532706710372</v>
      </c>
      <c r="H12" s="55">
        <v>159</v>
      </c>
      <c r="I12" s="55">
        <v>179</v>
      </c>
      <c r="J12" s="56">
        <f t="shared" si="1"/>
        <v>338</v>
      </c>
      <c r="K12" s="55">
        <v>0</v>
      </c>
      <c r="L12" s="55">
        <v>0</v>
      </c>
      <c r="M12" s="56">
        <f t="shared" si="2"/>
        <v>0</v>
      </c>
      <c r="N12" s="32">
        <f t="shared" si="3"/>
        <v>0.23677694863243048</v>
      </c>
      <c r="O12" s="32">
        <f t="shared" si="4"/>
        <v>6.8065000591717842E-2</v>
      </c>
      <c r="P12" s="33">
        <f t="shared" si="5"/>
        <v>0.14742949685939036</v>
      </c>
      <c r="Q12" s="41"/>
      <c r="R12" s="57">
        <f t="shared" si="6"/>
        <v>51.143820904604979</v>
      </c>
      <c r="S12" s="57">
        <f t="shared" si="7"/>
        <v>14.702040127811054</v>
      </c>
      <c r="T12" s="57">
        <f t="shared" si="8"/>
        <v>31.844771321628318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8367.6367695379449</v>
      </c>
      <c r="F13" s="55">
        <v>2695.190690881077</v>
      </c>
      <c r="G13" s="56">
        <f t="shared" si="0"/>
        <v>11062.827460419023</v>
      </c>
      <c r="H13" s="55">
        <v>188</v>
      </c>
      <c r="I13" s="55">
        <v>176</v>
      </c>
      <c r="J13" s="56">
        <f t="shared" si="1"/>
        <v>364</v>
      </c>
      <c r="K13" s="55">
        <v>0</v>
      </c>
      <c r="L13" s="55">
        <v>0</v>
      </c>
      <c r="M13" s="56">
        <f t="shared" si="2"/>
        <v>0</v>
      </c>
      <c r="N13" s="32">
        <f t="shared" si="3"/>
        <v>0.2060588250969746</v>
      </c>
      <c r="O13" s="32">
        <f t="shared" si="4"/>
        <v>7.0896219772755606E-2</v>
      </c>
      <c r="P13" s="33">
        <f t="shared" si="5"/>
        <v>0.14070547746768192</v>
      </c>
      <c r="Q13" s="41"/>
      <c r="R13" s="57">
        <f t="shared" si="6"/>
        <v>44.508706220946515</v>
      </c>
      <c r="S13" s="57">
        <f t="shared" si="7"/>
        <v>15.31358347091521</v>
      </c>
      <c r="T13" s="57">
        <f t="shared" si="8"/>
        <v>30.392383133019294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9831.0525124855394</v>
      </c>
      <c r="F14" s="55">
        <v>3450.4903251897185</v>
      </c>
      <c r="G14" s="56">
        <f t="shared" si="0"/>
        <v>13281.542837675257</v>
      </c>
      <c r="H14" s="55">
        <v>197</v>
      </c>
      <c r="I14" s="55">
        <v>158</v>
      </c>
      <c r="J14" s="56">
        <f t="shared" si="1"/>
        <v>355</v>
      </c>
      <c r="K14" s="55">
        <v>0</v>
      </c>
      <c r="L14" s="55">
        <v>0</v>
      </c>
      <c r="M14" s="56">
        <f t="shared" si="2"/>
        <v>0</v>
      </c>
      <c r="N14" s="32">
        <f t="shared" si="3"/>
        <v>0.23103620305709577</v>
      </c>
      <c r="O14" s="32">
        <f t="shared" si="4"/>
        <v>0.1011043813053715</v>
      </c>
      <c r="P14" s="33">
        <f t="shared" si="5"/>
        <v>0.17320739224928608</v>
      </c>
      <c r="Q14" s="41"/>
      <c r="R14" s="57">
        <f t="shared" si="6"/>
        <v>49.903819860332689</v>
      </c>
      <c r="S14" s="57">
        <f t="shared" si="7"/>
        <v>21.838546361960244</v>
      </c>
      <c r="T14" s="57">
        <f t="shared" si="8"/>
        <v>37.412796725845794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16073.026737291035</v>
      </c>
      <c r="F15" s="55">
        <v>7820.66945835562</v>
      </c>
      <c r="G15" s="56">
        <f t="shared" si="0"/>
        <v>23893.696195646655</v>
      </c>
      <c r="H15" s="55">
        <v>280</v>
      </c>
      <c r="I15" s="55">
        <v>258</v>
      </c>
      <c r="J15" s="56">
        <f t="shared" si="1"/>
        <v>538</v>
      </c>
      <c r="K15" s="55">
        <v>138</v>
      </c>
      <c r="L15" s="55">
        <v>141</v>
      </c>
      <c r="M15" s="56">
        <f t="shared" si="2"/>
        <v>279</v>
      </c>
      <c r="N15" s="32">
        <f t="shared" si="3"/>
        <v>0.16971856243971781</v>
      </c>
      <c r="O15" s="32">
        <f t="shared" si="4"/>
        <v>8.622948595699502E-2</v>
      </c>
      <c r="P15" s="33">
        <f t="shared" si="5"/>
        <v>0.1288764627596907</v>
      </c>
      <c r="Q15" s="41"/>
      <c r="R15" s="57">
        <f t="shared" si="6"/>
        <v>38.452217074858936</v>
      </c>
      <c r="S15" s="57">
        <f t="shared" si="7"/>
        <v>19.600675334224611</v>
      </c>
      <c r="T15" s="57">
        <f t="shared" si="8"/>
        <v>29.245650178270079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35627.186804230158</v>
      </c>
      <c r="F16" s="55">
        <v>15231.578852090852</v>
      </c>
      <c r="G16" s="56">
        <f t="shared" si="0"/>
        <v>50858.765656321011</v>
      </c>
      <c r="H16" s="55">
        <v>341</v>
      </c>
      <c r="I16" s="55">
        <v>405</v>
      </c>
      <c r="J16" s="56">
        <f t="shared" si="1"/>
        <v>746</v>
      </c>
      <c r="K16" s="55">
        <v>271</v>
      </c>
      <c r="L16" s="55">
        <v>237</v>
      </c>
      <c r="M16" s="56">
        <f t="shared" si="2"/>
        <v>508</v>
      </c>
      <c r="N16" s="32">
        <f t="shared" si="3"/>
        <v>0.2529190339918656</v>
      </c>
      <c r="O16" s="32">
        <f t="shared" si="4"/>
        <v>0.10414327516198209</v>
      </c>
      <c r="P16" s="33">
        <f t="shared" si="5"/>
        <v>0.17713417963332756</v>
      </c>
      <c r="Q16" s="41"/>
      <c r="R16" s="57">
        <f t="shared" si="6"/>
        <v>58.214357523251891</v>
      </c>
      <c r="S16" s="57">
        <f t="shared" si="7"/>
        <v>23.725200704191359</v>
      </c>
      <c r="T16" s="57">
        <f t="shared" si="8"/>
        <v>40.557229391005592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37222.353973413716</v>
      </c>
      <c r="F17" s="55">
        <v>17066.16220062886</v>
      </c>
      <c r="G17" s="56">
        <f t="shared" si="0"/>
        <v>54288.516174042576</v>
      </c>
      <c r="H17" s="55">
        <v>324</v>
      </c>
      <c r="I17" s="55">
        <v>412</v>
      </c>
      <c r="J17" s="56">
        <f t="shared" si="1"/>
        <v>736</v>
      </c>
      <c r="K17" s="55">
        <v>271</v>
      </c>
      <c r="L17" s="55">
        <v>237</v>
      </c>
      <c r="M17" s="56">
        <f t="shared" si="2"/>
        <v>508</v>
      </c>
      <c r="N17" s="32">
        <f t="shared" ref="N17:N81" si="9">+E17/(H17*216+K17*248)</f>
        <v>0.27131577623632364</v>
      </c>
      <c r="O17" s="32">
        <f t="shared" ref="O17:O80" si="10">+F17/(I17*216+L17*248)</f>
        <v>0.11549294976333753</v>
      </c>
      <c r="P17" s="33">
        <f t="shared" ref="P17:P80" si="11">+G17/(J17*216+M17*248)</f>
        <v>0.19051276029633132</v>
      </c>
      <c r="Q17" s="41"/>
      <c r="R17" s="57">
        <f t="shared" si="6"/>
        <v>62.55857810657767</v>
      </c>
      <c r="S17" s="57">
        <f t="shared" si="7"/>
        <v>26.296089677394239</v>
      </c>
      <c r="T17" s="57">
        <f t="shared" si="8"/>
        <v>43.64028631353905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45401.790322523077</v>
      </c>
      <c r="F18" s="55">
        <v>23505.412506466742</v>
      </c>
      <c r="G18" s="56">
        <f t="shared" si="0"/>
        <v>68907.202828989815</v>
      </c>
      <c r="H18" s="55">
        <v>335</v>
      </c>
      <c r="I18" s="55">
        <v>414</v>
      </c>
      <c r="J18" s="56">
        <f t="shared" si="1"/>
        <v>749</v>
      </c>
      <c r="K18" s="55">
        <v>271</v>
      </c>
      <c r="L18" s="55">
        <v>237</v>
      </c>
      <c r="M18" s="56">
        <f t="shared" si="2"/>
        <v>508</v>
      </c>
      <c r="N18" s="32">
        <f t="shared" si="9"/>
        <v>0.32530229223405849</v>
      </c>
      <c r="O18" s="32">
        <f t="shared" si="10"/>
        <v>0.15860602231084173</v>
      </c>
      <c r="P18" s="33">
        <f t="shared" si="11"/>
        <v>0.23945401444562917</v>
      </c>
      <c r="Q18" s="41"/>
      <c r="R18" s="57">
        <f t="shared" si="6"/>
        <v>74.920446076770759</v>
      </c>
      <c r="S18" s="57">
        <f t="shared" si="7"/>
        <v>36.106624433896684</v>
      </c>
      <c r="T18" s="57">
        <f t="shared" si="8"/>
        <v>54.818777111368192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45658.055983296057</v>
      </c>
      <c r="F19" s="55">
        <v>34636.124569526037</v>
      </c>
      <c r="G19" s="56">
        <f t="shared" si="0"/>
        <v>80294.180552822101</v>
      </c>
      <c r="H19" s="55">
        <v>333</v>
      </c>
      <c r="I19" s="55">
        <v>432</v>
      </c>
      <c r="J19" s="56">
        <f t="shared" si="1"/>
        <v>765</v>
      </c>
      <c r="K19" s="55">
        <v>271</v>
      </c>
      <c r="L19" s="55">
        <v>236</v>
      </c>
      <c r="M19" s="56">
        <f t="shared" si="2"/>
        <v>507</v>
      </c>
      <c r="N19" s="32">
        <f t="shared" si="9"/>
        <v>0.32815415121389185</v>
      </c>
      <c r="O19" s="32">
        <f t="shared" si="10"/>
        <v>0.22810935570025051</v>
      </c>
      <c r="P19" s="33">
        <f t="shared" si="11"/>
        <v>0.27594777766146383</v>
      </c>
      <c r="Q19" s="41"/>
      <c r="R19" s="57">
        <f t="shared" si="6"/>
        <v>75.592807919364333</v>
      </c>
      <c r="S19" s="57">
        <f t="shared" si="7"/>
        <v>51.850485882524005</v>
      </c>
      <c r="T19" s="57">
        <f t="shared" si="8"/>
        <v>63.124355780520517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47215.311594688443</v>
      </c>
      <c r="F20" s="55">
        <v>52752.325737916894</v>
      </c>
      <c r="G20" s="56">
        <f t="shared" si="0"/>
        <v>99967.637332605344</v>
      </c>
      <c r="H20" s="55">
        <v>335</v>
      </c>
      <c r="I20" s="55">
        <v>439</v>
      </c>
      <c r="J20" s="56">
        <f t="shared" si="1"/>
        <v>774</v>
      </c>
      <c r="K20" s="55">
        <v>273</v>
      </c>
      <c r="L20" s="55">
        <v>250</v>
      </c>
      <c r="M20" s="56">
        <f t="shared" si="2"/>
        <v>523</v>
      </c>
      <c r="N20" s="32">
        <f t="shared" si="9"/>
        <v>0.33709812367695086</v>
      </c>
      <c r="O20" s="32">
        <f t="shared" si="10"/>
        <v>0.33637916223229158</v>
      </c>
      <c r="P20" s="33">
        <f t="shared" si="11"/>
        <v>0.33671834945368401</v>
      </c>
      <c r="Q20" s="41"/>
      <c r="R20" s="57">
        <f t="shared" si="6"/>
        <v>77.656762491263891</v>
      </c>
      <c r="S20" s="57">
        <f t="shared" si="7"/>
        <v>76.563607747339475</v>
      </c>
      <c r="T20" s="57">
        <f t="shared" si="8"/>
        <v>77.076050372093562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46308.341206396486</v>
      </c>
      <c r="F21" s="55">
        <v>52678.109490648683</v>
      </c>
      <c r="G21" s="56">
        <f t="shared" si="0"/>
        <v>98986.450697045162</v>
      </c>
      <c r="H21" s="55">
        <v>336</v>
      </c>
      <c r="I21" s="55">
        <v>441</v>
      </c>
      <c r="J21" s="56">
        <f t="shared" si="1"/>
        <v>777</v>
      </c>
      <c r="K21" s="55">
        <v>273</v>
      </c>
      <c r="L21" s="55">
        <v>254</v>
      </c>
      <c r="M21" s="56">
        <f t="shared" si="2"/>
        <v>527</v>
      </c>
      <c r="N21" s="32">
        <f t="shared" si="9"/>
        <v>0.3301136384830089</v>
      </c>
      <c r="O21" s="32">
        <f t="shared" si="10"/>
        <v>0.33288325596941942</v>
      </c>
      <c r="P21" s="33">
        <f t="shared" si="11"/>
        <v>0.3315817970074672</v>
      </c>
      <c r="Q21" s="41"/>
      <c r="R21" s="57">
        <f t="shared" si="6"/>
        <v>76.039969140224116</v>
      </c>
      <c r="S21" s="57">
        <f t="shared" si="7"/>
        <v>75.79584099373912</v>
      </c>
      <c r="T21" s="57">
        <f t="shared" si="8"/>
        <v>75.909854829022365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41803.927031366315</v>
      </c>
      <c r="F22" s="55">
        <v>50731.852440775569</v>
      </c>
      <c r="G22" s="56">
        <f t="shared" si="0"/>
        <v>92535.779472141876</v>
      </c>
      <c r="H22" s="55">
        <v>336</v>
      </c>
      <c r="I22" s="55">
        <v>445</v>
      </c>
      <c r="J22" s="56">
        <f t="shared" si="1"/>
        <v>781</v>
      </c>
      <c r="K22" s="55">
        <v>275</v>
      </c>
      <c r="L22" s="55">
        <v>264</v>
      </c>
      <c r="M22" s="56">
        <f t="shared" si="2"/>
        <v>539</v>
      </c>
      <c r="N22" s="32">
        <f t="shared" si="9"/>
        <v>0.29695350792298625</v>
      </c>
      <c r="O22" s="32">
        <f t="shared" si="10"/>
        <v>0.31395027254304403</v>
      </c>
      <c r="P22" s="33">
        <f t="shared" si="11"/>
        <v>0.30603694660857589</v>
      </c>
      <c r="Q22" s="41"/>
      <c r="R22" s="57">
        <f t="shared" si="6"/>
        <v>68.418865845116713</v>
      </c>
      <c r="S22" s="57">
        <f t="shared" si="7"/>
        <v>71.554093710543825</v>
      </c>
      <c r="T22" s="57">
        <f t="shared" si="8"/>
        <v>70.102863236471123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30600.66837151242</v>
      </c>
      <c r="F23" s="55">
        <v>47964.200714564904</v>
      </c>
      <c r="G23" s="56">
        <f t="shared" si="0"/>
        <v>78564.86908607732</v>
      </c>
      <c r="H23" s="55">
        <v>348</v>
      </c>
      <c r="I23" s="55">
        <v>439</v>
      </c>
      <c r="J23" s="56">
        <f t="shared" si="1"/>
        <v>787</v>
      </c>
      <c r="K23" s="55">
        <v>274</v>
      </c>
      <c r="L23" s="55">
        <v>261</v>
      </c>
      <c r="M23" s="56">
        <f t="shared" si="2"/>
        <v>535</v>
      </c>
      <c r="N23" s="32">
        <f t="shared" si="9"/>
        <v>0.2138112658713836</v>
      </c>
      <c r="O23" s="32">
        <f t="shared" si="10"/>
        <v>0.30061798482353658</v>
      </c>
      <c r="P23" s="33">
        <f t="shared" si="11"/>
        <v>0.25957098471638379</v>
      </c>
      <c r="Q23" s="41"/>
      <c r="R23" s="57">
        <f t="shared" si="6"/>
        <v>49.197216031370452</v>
      </c>
      <c r="S23" s="57">
        <f t="shared" si="7"/>
        <v>68.520286735092725</v>
      </c>
      <c r="T23" s="57">
        <f t="shared" si="8"/>
        <v>59.428796585535039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27055.624326083955</v>
      </c>
      <c r="F24" s="55">
        <v>45118.506990032176</v>
      </c>
      <c r="G24" s="56">
        <f t="shared" si="0"/>
        <v>72174.131316116138</v>
      </c>
      <c r="H24" s="55">
        <v>355</v>
      </c>
      <c r="I24" s="55">
        <v>429</v>
      </c>
      <c r="J24" s="56">
        <f t="shared" si="1"/>
        <v>784</v>
      </c>
      <c r="K24" s="55">
        <v>260</v>
      </c>
      <c r="L24" s="55">
        <v>261</v>
      </c>
      <c r="M24" s="56">
        <f t="shared" si="2"/>
        <v>521</v>
      </c>
      <c r="N24" s="32">
        <f t="shared" si="9"/>
        <v>0.19166636671921192</v>
      </c>
      <c r="O24" s="32">
        <f t="shared" si="10"/>
        <v>0.28666328015421483</v>
      </c>
      <c r="P24" s="33">
        <f t="shared" si="11"/>
        <v>0.2417472712161236</v>
      </c>
      <c r="Q24" s="41"/>
      <c r="R24" s="57">
        <f t="shared" si="6"/>
        <v>43.992885083063342</v>
      </c>
      <c r="S24" s="57">
        <f t="shared" si="7"/>
        <v>65.389140565264029</v>
      </c>
      <c r="T24" s="57">
        <f t="shared" si="8"/>
        <v>55.305847751813133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26517.215981483558</v>
      </c>
      <c r="F25" s="55">
        <v>41818.300646436568</v>
      </c>
      <c r="G25" s="56">
        <f t="shared" si="0"/>
        <v>68335.516627920122</v>
      </c>
      <c r="H25" s="55">
        <v>347</v>
      </c>
      <c r="I25" s="55">
        <v>413</v>
      </c>
      <c r="J25" s="56">
        <f t="shared" si="1"/>
        <v>760</v>
      </c>
      <c r="K25" s="55">
        <v>260</v>
      </c>
      <c r="L25" s="55">
        <v>260</v>
      </c>
      <c r="M25" s="56">
        <f t="shared" si="2"/>
        <v>520</v>
      </c>
      <c r="N25" s="32">
        <f t="shared" si="9"/>
        <v>0.19018027412275201</v>
      </c>
      <c r="O25" s="32">
        <f t="shared" si="10"/>
        <v>0.27209867163627977</v>
      </c>
      <c r="P25" s="33">
        <f t="shared" si="11"/>
        <v>0.23313153871424713</v>
      </c>
      <c r="Q25" s="41"/>
      <c r="R25" s="57">
        <f t="shared" si="6"/>
        <v>43.685693544453969</v>
      </c>
      <c r="S25" s="57">
        <f t="shared" si="7"/>
        <v>62.137148063055825</v>
      </c>
      <c r="T25" s="57">
        <f t="shared" si="8"/>
        <v>53.387122365562597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24159.768239408349</v>
      </c>
      <c r="F26" s="55">
        <v>39409.853055756692</v>
      </c>
      <c r="G26" s="56">
        <f t="shared" si="0"/>
        <v>63569.621295165038</v>
      </c>
      <c r="H26" s="55">
        <v>362</v>
      </c>
      <c r="I26" s="55">
        <v>410</v>
      </c>
      <c r="J26" s="56">
        <f t="shared" si="1"/>
        <v>772</v>
      </c>
      <c r="K26" s="55">
        <v>260</v>
      </c>
      <c r="L26" s="55">
        <v>264</v>
      </c>
      <c r="M26" s="56">
        <f t="shared" si="2"/>
        <v>524</v>
      </c>
      <c r="N26" s="32">
        <f t="shared" si="9"/>
        <v>0.169337839515871</v>
      </c>
      <c r="O26" s="32">
        <f t="shared" si="10"/>
        <v>0.25585497205617463</v>
      </c>
      <c r="P26" s="33">
        <f t="shared" si="11"/>
        <v>0.21425266021073203</v>
      </c>
      <c r="Q26" s="41"/>
      <c r="R26" s="57">
        <f t="shared" si="6"/>
        <v>38.842071124450726</v>
      </c>
      <c r="S26" s="57">
        <f t="shared" si="7"/>
        <v>58.471592070855628</v>
      </c>
      <c r="T26" s="57">
        <f t="shared" si="8"/>
        <v>49.05063371540512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19881.782661776182</v>
      </c>
      <c r="F27" s="55">
        <v>37616.087929802357</v>
      </c>
      <c r="G27" s="56">
        <f t="shared" si="0"/>
        <v>57497.870591578539</v>
      </c>
      <c r="H27" s="55">
        <v>367</v>
      </c>
      <c r="I27" s="55">
        <v>410</v>
      </c>
      <c r="J27" s="56">
        <f t="shared" si="1"/>
        <v>777</v>
      </c>
      <c r="K27" s="55">
        <v>266</v>
      </c>
      <c r="L27" s="55">
        <v>241</v>
      </c>
      <c r="M27" s="56">
        <f t="shared" si="2"/>
        <v>507</v>
      </c>
      <c r="N27" s="32">
        <f t="shared" si="9"/>
        <v>0.13688916732151049</v>
      </c>
      <c r="O27" s="32">
        <f t="shared" si="10"/>
        <v>0.2536007222493552</v>
      </c>
      <c r="P27" s="33">
        <f t="shared" si="11"/>
        <v>0.19585878090111503</v>
      </c>
      <c r="Q27" s="41"/>
      <c r="R27" s="57">
        <f t="shared" si="6"/>
        <v>31.408819370894442</v>
      </c>
      <c r="S27" s="57">
        <f t="shared" si="7"/>
        <v>57.782009108759382</v>
      </c>
      <c r="T27" s="57">
        <f t="shared" si="8"/>
        <v>44.78027304640073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10257.98119559185</v>
      </c>
      <c r="F28" s="55">
        <v>9120.8288364651489</v>
      </c>
      <c r="G28" s="56">
        <f t="shared" si="0"/>
        <v>19378.810032057001</v>
      </c>
      <c r="H28" s="55">
        <v>183</v>
      </c>
      <c r="I28" s="55">
        <v>200</v>
      </c>
      <c r="J28" s="56">
        <f t="shared" si="1"/>
        <v>383</v>
      </c>
      <c r="K28" s="55">
        <v>0</v>
      </c>
      <c r="L28" s="55">
        <v>0</v>
      </c>
      <c r="M28" s="56">
        <f t="shared" si="2"/>
        <v>0</v>
      </c>
      <c r="N28" s="32">
        <f t="shared" si="9"/>
        <v>0.25951176876117815</v>
      </c>
      <c r="O28" s="32">
        <f t="shared" si="10"/>
        <v>0.21113029714039697</v>
      </c>
      <c r="P28" s="33">
        <f t="shared" si="11"/>
        <v>0.2342472927189948</v>
      </c>
      <c r="Q28" s="41"/>
      <c r="R28" s="57">
        <f t="shared" si="6"/>
        <v>56.054542052414483</v>
      </c>
      <c r="S28" s="57">
        <f t="shared" si="7"/>
        <v>45.604144182325747</v>
      </c>
      <c r="T28" s="57">
        <f t="shared" si="8"/>
        <v>50.597415227302875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10944.173699561483</v>
      </c>
      <c r="F29" s="55">
        <v>7761.5984484129995</v>
      </c>
      <c r="G29" s="56">
        <f t="shared" si="0"/>
        <v>18705.772147974483</v>
      </c>
      <c r="H29" s="55">
        <v>203</v>
      </c>
      <c r="I29" s="55">
        <v>183</v>
      </c>
      <c r="J29" s="56">
        <f t="shared" si="1"/>
        <v>386</v>
      </c>
      <c r="K29" s="55">
        <v>0</v>
      </c>
      <c r="L29" s="55">
        <v>0</v>
      </c>
      <c r="M29" s="56">
        <f t="shared" si="2"/>
        <v>0</v>
      </c>
      <c r="N29" s="32">
        <f t="shared" si="9"/>
        <v>0.24959345237095154</v>
      </c>
      <c r="O29" s="32">
        <f t="shared" si="10"/>
        <v>0.19635697349759662</v>
      </c>
      <c r="P29" s="33">
        <f t="shared" si="11"/>
        <v>0.22435439632477552</v>
      </c>
      <c r="Q29" s="41"/>
      <c r="R29" s="57">
        <f t="shared" si="6"/>
        <v>53.912185712125535</v>
      </c>
      <c r="S29" s="57">
        <f t="shared" si="7"/>
        <v>42.413106275480871</v>
      </c>
      <c r="T29" s="57">
        <f t="shared" si="8"/>
        <v>48.46054960615151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10401.865705958242</v>
      </c>
      <c r="F30" s="55">
        <v>7689.4680137834494</v>
      </c>
      <c r="G30" s="56">
        <f t="shared" si="0"/>
        <v>18091.333719741691</v>
      </c>
      <c r="H30" s="55">
        <v>205</v>
      </c>
      <c r="I30" s="55">
        <v>180</v>
      </c>
      <c r="J30" s="56">
        <f t="shared" si="1"/>
        <v>385</v>
      </c>
      <c r="K30" s="55">
        <v>0</v>
      </c>
      <c r="L30" s="55">
        <v>0</v>
      </c>
      <c r="M30" s="56">
        <f t="shared" si="2"/>
        <v>0</v>
      </c>
      <c r="N30" s="32">
        <f t="shared" si="9"/>
        <v>0.23491114963772</v>
      </c>
      <c r="O30" s="32">
        <f t="shared" si="10"/>
        <v>0.19777438307056197</v>
      </c>
      <c r="P30" s="33">
        <f t="shared" si="11"/>
        <v>0.21754850552839936</v>
      </c>
      <c r="Q30" s="41"/>
      <c r="R30" s="57">
        <f t="shared" si="6"/>
        <v>50.740808321747522</v>
      </c>
      <c r="S30" s="57">
        <f t="shared" si="7"/>
        <v>42.719266743241384</v>
      </c>
      <c r="T30" s="57">
        <f t="shared" si="8"/>
        <v>46.990477194134264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9887.5629518947717</v>
      </c>
      <c r="F31" s="55">
        <v>6722.660080628194</v>
      </c>
      <c r="G31" s="56">
        <f t="shared" si="0"/>
        <v>16610.223032522965</v>
      </c>
      <c r="H31" s="55">
        <v>201</v>
      </c>
      <c r="I31" s="55">
        <v>180</v>
      </c>
      <c r="J31" s="56">
        <f t="shared" si="1"/>
        <v>381</v>
      </c>
      <c r="K31" s="55">
        <v>0</v>
      </c>
      <c r="L31" s="55">
        <v>0</v>
      </c>
      <c r="M31" s="56">
        <f t="shared" si="2"/>
        <v>0</v>
      </c>
      <c r="N31" s="32">
        <f t="shared" si="9"/>
        <v>0.2277400716762201</v>
      </c>
      <c r="O31" s="32">
        <f t="shared" si="10"/>
        <v>0.17290792388447002</v>
      </c>
      <c r="P31" s="33">
        <f t="shared" si="11"/>
        <v>0.20183511996358225</v>
      </c>
      <c r="Q31" s="41"/>
      <c r="R31" s="57">
        <f t="shared" si="6"/>
        <v>49.191855482063538</v>
      </c>
      <c r="S31" s="57">
        <f t="shared" si="7"/>
        <v>37.34811155904552</v>
      </c>
      <c r="T31" s="57">
        <f t="shared" si="8"/>
        <v>43.596385912133769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9859.2615806075719</v>
      </c>
      <c r="F32" s="55">
        <v>6224.4164035566182</v>
      </c>
      <c r="G32" s="56">
        <f t="shared" si="0"/>
        <v>16083.677984164191</v>
      </c>
      <c r="H32" s="55">
        <v>203</v>
      </c>
      <c r="I32" s="55">
        <v>180</v>
      </c>
      <c r="J32" s="56">
        <f t="shared" si="1"/>
        <v>383</v>
      </c>
      <c r="K32" s="55">
        <v>0</v>
      </c>
      <c r="L32" s="55">
        <v>0</v>
      </c>
      <c r="M32" s="56">
        <f t="shared" si="2"/>
        <v>0</v>
      </c>
      <c r="N32" s="32">
        <f t="shared" si="9"/>
        <v>0.22485088443275797</v>
      </c>
      <c r="O32" s="32">
        <f t="shared" si="10"/>
        <v>0.16009301449476898</v>
      </c>
      <c r="P32" s="33">
        <f t="shared" si="11"/>
        <v>0.19441637636790676</v>
      </c>
      <c r="Q32" s="41"/>
      <c r="R32" s="57">
        <f t="shared" si="6"/>
        <v>48.567791037475722</v>
      </c>
      <c r="S32" s="57">
        <f t="shared" si="7"/>
        <v>34.580091130870102</v>
      </c>
      <c r="T32" s="57">
        <f t="shared" si="8"/>
        <v>41.993937295467859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7238.951926484925</v>
      </c>
      <c r="F33" s="55">
        <v>4542.7976511371298</v>
      </c>
      <c r="G33" s="56">
        <f t="shared" si="0"/>
        <v>11781.749577622055</v>
      </c>
      <c r="H33" s="55">
        <v>201</v>
      </c>
      <c r="I33" s="55">
        <v>172</v>
      </c>
      <c r="J33" s="56">
        <f t="shared" si="1"/>
        <v>373</v>
      </c>
      <c r="K33" s="55">
        <v>0</v>
      </c>
      <c r="L33" s="55">
        <v>0</v>
      </c>
      <c r="M33" s="56">
        <f t="shared" si="2"/>
        <v>0</v>
      </c>
      <c r="N33" s="32">
        <f t="shared" si="9"/>
        <v>0.16673465833989601</v>
      </c>
      <c r="O33" s="32">
        <f t="shared" si="10"/>
        <v>0.1222759919018392</v>
      </c>
      <c r="P33" s="33">
        <f t="shared" si="11"/>
        <v>0.14623361108159635</v>
      </c>
      <c r="Q33" s="41"/>
      <c r="R33" s="57">
        <f t="shared" si="6"/>
        <v>36.01468620141754</v>
      </c>
      <c r="S33" s="57">
        <f t="shared" si="7"/>
        <v>26.411614250797268</v>
      </c>
      <c r="T33" s="57">
        <f t="shared" si="8"/>
        <v>31.58645999362481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3161.8228665912989</v>
      </c>
      <c r="F34" s="55">
        <v>2959.6317690945561</v>
      </c>
      <c r="G34" s="56">
        <f t="shared" si="0"/>
        <v>6121.4546356858555</v>
      </c>
      <c r="H34" s="55">
        <v>203</v>
      </c>
      <c r="I34" s="55">
        <v>160</v>
      </c>
      <c r="J34" s="56">
        <f t="shared" si="1"/>
        <v>363</v>
      </c>
      <c r="K34" s="55">
        <v>0</v>
      </c>
      <c r="L34" s="55">
        <v>0</v>
      </c>
      <c r="M34" s="56">
        <f t="shared" si="2"/>
        <v>0</v>
      </c>
      <c r="N34" s="32">
        <f t="shared" si="9"/>
        <v>7.2108713432569305E-2</v>
      </c>
      <c r="O34" s="32">
        <f t="shared" si="10"/>
        <v>8.5637493318708222E-2</v>
      </c>
      <c r="P34" s="33">
        <f t="shared" si="11"/>
        <v>7.8071812004972138E-2</v>
      </c>
      <c r="Q34" s="41"/>
      <c r="R34" s="57">
        <f t="shared" si="6"/>
        <v>15.57548210143497</v>
      </c>
      <c r="S34" s="57">
        <f t="shared" si="7"/>
        <v>18.497698556840977</v>
      </c>
      <c r="T34" s="57">
        <f t="shared" si="8"/>
        <v>16.863511393073981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1382.8418805772133</v>
      </c>
      <c r="F35" s="55">
        <v>1836.824445878178</v>
      </c>
      <c r="G35" s="56">
        <f t="shared" si="0"/>
        <v>3219.6663264553913</v>
      </c>
      <c r="H35" s="55">
        <v>206</v>
      </c>
      <c r="I35" s="55">
        <v>163</v>
      </c>
      <c r="J35" s="56">
        <f t="shared" si="1"/>
        <v>369</v>
      </c>
      <c r="K35" s="55">
        <v>0</v>
      </c>
      <c r="L35" s="55">
        <v>0</v>
      </c>
      <c r="M35" s="56">
        <f t="shared" si="2"/>
        <v>0</v>
      </c>
      <c r="N35" s="32">
        <f t="shared" si="9"/>
        <v>3.1077891958315652E-2</v>
      </c>
      <c r="O35" s="32">
        <f t="shared" si="10"/>
        <v>5.2170655699789195E-2</v>
      </c>
      <c r="P35" s="33">
        <f t="shared" si="11"/>
        <v>4.0395291659833778E-2</v>
      </c>
      <c r="Q35" s="41"/>
      <c r="R35" s="57">
        <f t="shared" si="6"/>
        <v>6.712824662996181</v>
      </c>
      <c r="S35" s="57">
        <f t="shared" si="7"/>
        <v>11.268861631154467</v>
      </c>
      <c r="T35" s="57">
        <f t="shared" si="8"/>
        <v>8.7253829985240952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59">
        <v>708.96</v>
      </c>
      <c r="E36" s="66">
        <v>264.66796285817736</v>
      </c>
      <c r="F36" s="60">
        <v>386.00000000000006</v>
      </c>
      <c r="G36" s="61">
        <f t="shared" si="0"/>
        <v>650.66796285817736</v>
      </c>
      <c r="H36" s="60">
        <v>202</v>
      </c>
      <c r="I36" s="60">
        <v>160</v>
      </c>
      <c r="J36" s="61">
        <f t="shared" si="1"/>
        <v>362</v>
      </c>
      <c r="K36" s="60">
        <v>0</v>
      </c>
      <c r="L36" s="60">
        <v>0</v>
      </c>
      <c r="M36" s="61">
        <f t="shared" si="2"/>
        <v>0</v>
      </c>
      <c r="N36" s="34">
        <f t="shared" si="9"/>
        <v>6.0659140735739216E-3</v>
      </c>
      <c r="O36" s="34">
        <f t="shared" si="10"/>
        <v>1.1168981481481483E-2</v>
      </c>
      <c r="P36" s="35">
        <f t="shared" si="11"/>
        <v>8.3214134803838938E-3</v>
      </c>
      <c r="Q36" s="41"/>
      <c r="R36" s="57">
        <f t="shared" si="6"/>
        <v>1.3102374398919672</v>
      </c>
      <c r="S36" s="57">
        <f t="shared" si="7"/>
        <v>2.4125000000000005</v>
      </c>
      <c r="T36" s="57">
        <f t="shared" si="8"/>
        <v>1.7974253117629209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65">
        <v>7046.3294875540205</v>
      </c>
      <c r="F37" s="63">
        <v>15979.516942204642</v>
      </c>
      <c r="G37" s="64">
        <f t="shared" si="0"/>
        <v>23025.846429758662</v>
      </c>
      <c r="H37" s="63">
        <v>100</v>
      </c>
      <c r="I37" s="63">
        <v>100</v>
      </c>
      <c r="J37" s="64">
        <f t="shared" si="1"/>
        <v>200</v>
      </c>
      <c r="K37" s="63">
        <v>138</v>
      </c>
      <c r="L37" s="63">
        <v>152</v>
      </c>
      <c r="M37" s="64">
        <f t="shared" si="2"/>
        <v>290</v>
      </c>
      <c r="N37" s="30">
        <f t="shared" si="9"/>
        <v>0.12622401632907029</v>
      </c>
      <c r="O37" s="30">
        <f t="shared" si="10"/>
        <v>0.26948726629460068</v>
      </c>
      <c r="P37" s="31">
        <f t="shared" si="11"/>
        <v>0.20001603917441507</v>
      </c>
      <c r="Q37" s="41"/>
      <c r="R37" s="57">
        <f t="shared" si="6"/>
        <v>29.606426418294205</v>
      </c>
      <c r="S37" s="57">
        <f t="shared" si="7"/>
        <v>63.410781516685084</v>
      </c>
      <c r="T37" s="57">
        <f t="shared" si="8"/>
        <v>46.991523326038084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4">
        <v>6715.8586572665463</v>
      </c>
      <c r="F38" s="55">
        <v>15699.376778943548</v>
      </c>
      <c r="G38" s="56">
        <f t="shared" si="0"/>
        <v>22415.235436210096</v>
      </c>
      <c r="H38" s="55">
        <v>100</v>
      </c>
      <c r="I38" s="55">
        <v>100</v>
      </c>
      <c r="J38" s="56">
        <f t="shared" si="1"/>
        <v>200</v>
      </c>
      <c r="K38" s="55">
        <v>140</v>
      </c>
      <c r="L38" s="55">
        <v>128</v>
      </c>
      <c r="M38" s="56">
        <f t="shared" si="2"/>
        <v>268</v>
      </c>
      <c r="N38" s="32">
        <f t="shared" si="9"/>
        <v>0.11924464945430657</v>
      </c>
      <c r="O38" s="32">
        <f t="shared" si="10"/>
        <v>0.29430445371444863</v>
      </c>
      <c r="P38" s="33">
        <f t="shared" si="11"/>
        <v>0.20439921429284083</v>
      </c>
      <c r="Q38" s="41"/>
      <c r="R38" s="57">
        <f t="shared" si="6"/>
        <v>27.982744405277277</v>
      </c>
      <c r="S38" s="57">
        <f t="shared" si="7"/>
        <v>68.856915697120826</v>
      </c>
      <c r="T38" s="57">
        <f t="shared" si="8"/>
        <v>47.895802214124139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4">
        <v>6561.5689748017339</v>
      </c>
      <c r="F39" s="55">
        <v>15397.018467279517</v>
      </c>
      <c r="G39" s="56">
        <f t="shared" si="0"/>
        <v>21958.587442081251</v>
      </c>
      <c r="H39" s="55">
        <v>100</v>
      </c>
      <c r="I39" s="55">
        <v>100</v>
      </c>
      <c r="J39" s="56">
        <f t="shared" si="1"/>
        <v>200</v>
      </c>
      <c r="K39" s="55">
        <v>140</v>
      </c>
      <c r="L39" s="55">
        <v>158</v>
      </c>
      <c r="M39" s="56">
        <f t="shared" si="2"/>
        <v>298</v>
      </c>
      <c r="N39" s="32">
        <f t="shared" si="9"/>
        <v>0.11650513094463306</v>
      </c>
      <c r="O39" s="32">
        <f t="shared" si="10"/>
        <v>0.25330709507896021</v>
      </c>
      <c r="P39" s="33">
        <f t="shared" si="11"/>
        <v>0.18751355583140841</v>
      </c>
      <c r="Q39" s="41"/>
      <c r="R39" s="57">
        <f t="shared" si="6"/>
        <v>27.339870728340557</v>
      </c>
      <c r="S39" s="57">
        <f t="shared" si="7"/>
        <v>59.678366152246191</v>
      </c>
      <c r="T39" s="57">
        <f t="shared" si="8"/>
        <v>44.093549080484436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4">
        <v>6465.9823521945009</v>
      </c>
      <c r="F40" s="55">
        <v>15262.746656775271</v>
      </c>
      <c r="G40" s="56">
        <f t="shared" si="0"/>
        <v>21728.729008969771</v>
      </c>
      <c r="H40" s="55">
        <v>100</v>
      </c>
      <c r="I40" s="55">
        <v>100</v>
      </c>
      <c r="J40" s="56">
        <f t="shared" si="1"/>
        <v>200</v>
      </c>
      <c r="K40" s="55">
        <v>134</v>
      </c>
      <c r="L40" s="55">
        <v>158</v>
      </c>
      <c r="M40" s="56">
        <f t="shared" si="2"/>
        <v>292</v>
      </c>
      <c r="N40" s="32">
        <f t="shared" si="9"/>
        <v>0.11792351824107275</v>
      </c>
      <c r="O40" s="32">
        <f t="shared" si="10"/>
        <v>0.25109809582744258</v>
      </c>
      <c r="P40" s="33">
        <f t="shared" si="11"/>
        <v>0.18793877152790073</v>
      </c>
      <c r="Q40" s="41"/>
      <c r="R40" s="57">
        <f t="shared" si="6"/>
        <v>27.632403214506414</v>
      </c>
      <c r="S40" s="57">
        <f t="shared" si="7"/>
        <v>59.157932778198727</v>
      </c>
      <c r="T40" s="57">
        <f t="shared" si="8"/>
        <v>44.164083351564578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4">
        <v>6460.3870762443248</v>
      </c>
      <c r="F41" s="55">
        <v>15038.896540323378</v>
      </c>
      <c r="G41" s="56">
        <f t="shared" si="0"/>
        <v>21499.283616567704</v>
      </c>
      <c r="H41" s="55">
        <v>102</v>
      </c>
      <c r="I41" s="55">
        <v>100</v>
      </c>
      <c r="J41" s="56">
        <f t="shared" si="1"/>
        <v>202</v>
      </c>
      <c r="K41" s="55">
        <v>138</v>
      </c>
      <c r="L41" s="55">
        <v>158</v>
      </c>
      <c r="M41" s="56">
        <f t="shared" si="2"/>
        <v>296</v>
      </c>
      <c r="N41" s="32">
        <f t="shared" si="9"/>
        <v>0.11483907629842728</v>
      </c>
      <c r="O41" s="32">
        <f t="shared" si="10"/>
        <v>0.24741538135567548</v>
      </c>
      <c r="P41" s="33">
        <f t="shared" si="11"/>
        <v>0.18369176022357914</v>
      </c>
      <c r="Q41" s="41"/>
      <c r="R41" s="57">
        <f t="shared" si="6"/>
        <v>26.918279484351352</v>
      </c>
      <c r="S41" s="57">
        <f t="shared" si="7"/>
        <v>58.290296667920067</v>
      </c>
      <c r="T41" s="57">
        <f t="shared" si="8"/>
        <v>43.171252242103826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4">
        <v>4181.784666558412</v>
      </c>
      <c r="F42" s="55">
        <v>9885.4277835756038</v>
      </c>
      <c r="G42" s="56">
        <f t="shared" si="0"/>
        <v>14067.212450134015</v>
      </c>
      <c r="H42" s="55">
        <v>0</v>
      </c>
      <c r="I42" s="55">
        <v>0</v>
      </c>
      <c r="J42" s="56">
        <f t="shared" si="1"/>
        <v>0</v>
      </c>
      <c r="K42" s="55">
        <v>138</v>
      </c>
      <c r="L42" s="55">
        <v>158</v>
      </c>
      <c r="M42" s="56">
        <f t="shared" si="2"/>
        <v>296</v>
      </c>
      <c r="N42" s="32">
        <f t="shared" si="9"/>
        <v>0.12218865902753659</v>
      </c>
      <c r="O42" s="32">
        <f t="shared" si="10"/>
        <v>0.25228225254123121</v>
      </c>
      <c r="P42" s="33">
        <f t="shared" si="11"/>
        <v>0.191630509619306</v>
      </c>
      <c r="Q42" s="41"/>
      <c r="R42" s="57">
        <f t="shared" si="6"/>
        <v>30.302787438829071</v>
      </c>
      <c r="S42" s="57">
        <f t="shared" si="7"/>
        <v>62.565998630225337</v>
      </c>
      <c r="T42" s="57">
        <f t="shared" si="8"/>
        <v>47.524366385587889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4">
        <v>3874.7562415189268</v>
      </c>
      <c r="F43" s="55">
        <v>8451.5781854724464</v>
      </c>
      <c r="G43" s="56">
        <f t="shared" si="0"/>
        <v>12326.334426991372</v>
      </c>
      <c r="H43" s="55">
        <v>0</v>
      </c>
      <c r="I43" s="55">
        <v>0</v>
      </c>
      <c r="J43" s="56">
        <f t="shared" si="1"/>
        <v>0</v>
      </c>
      <c r="K43" s="55">
        <v>138</v>
      </c>
      <c r="L43" s="55">
        <v>158</v>
      </c>
      <c r="M43" s="56">
        <f t="shared" si="2"/>
        <v>296</v>
      </c>
      <c r="N43" s="32">
        <f t="shared" si="9"/>
        <v>0.11321751523839782</v>
      </c>
      <c r="O43" s="32">
        <f t="shared" si="10"/>
        <v>0.2156895208624042</v>
      </c>
      <c r="P43" s="33">
        <f t="shared" si="11"/>
        <v>0.16791541013229311</v>
      </c>
      <c r="Q43" s="41"/>
      <c r="R43" s="57">
        <f t="shared" si="6"/>
        <v>28.077943779122659</v>
      </c>
      <c r="S43" s="57">
        <f t="shared" si="7"/>
        <v>53.491001173876242</v>
      </c>
      <c r="T43" s="57">
        <f t="shared" si="8"/>
        <v>41.643021712808689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4">
        <v>3771.3530458295054</v>
      </c>
      <c r="F44" s="55">
        <v>8029.8564893909997</v>
      </c>
      <c r="G44" s="56">
        <f t="shared" si="0"/>
        <v>11801.209535220505</v>
      </c>
      <c r="H44" s="55">
        <v>0</v>
      </c>
      <c r="I44" s="55">
        <v>0</v>
      </c>
      <c r="J44" s="56">
        <f t="shared" si="1"/>
        <v>0</v>
      </c>
      <c r="K44" s="55">
        <v>138</v>
      </c>
      <c r="L44" s="55">
        <v>158</v>
      </c>
      <c r="M44" s="56">
        <f t="shared" si="2"/>
        <v>296</v>
      </c>
      <c r="N44" s="32">
        <f t="shared" si="9"/>
        <v>0.11019615024046008</v>
      </c>
      <c r="O44" s="32">
        <f t="shared" si="10"/>
        <v>0.20492692143198754</v>
      </c>
      <c r="P44" s="33">
        <f t="shared" si="11"/>
        <v>0.16076189972782945</v>
      </c>
      <c r="Q44" s="41"/>
      <c r="R44" s="57">
        <f t="shared" si="6"/>
        <v>27.328645259634097</v>
      </c>
      <c r="S44" s="57">
        <f t="shared" si="7"/>
        <v>50.821876515132907</v>
      </c>
      <c r="T44" s="57">
        <f t="shared" si="8"/>
        <v>39.868951132501707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4">
        <v>3832.3069351209624</v>
      </c>
      <c r="F45" s="55">
        <v>7625.0447213659618</v>
      </c>
      <c r="G45" s="56">
        <f t="shared" si="0"/>
        <v>11457.351656486924</v>
      </c>
      <c r="H45" s="55">
        <v>0</v>
      </c>
      <c r="I45" s="55">
        <v>0</v>
      </c>
      <c r="J45" s="56">
        <f t="shared" si="1"/>
        <v>0</v>
      </c>
      <c r="K45" s="55">
        <v>138</v>
      </c>
      <c r="L45" s="55">
        <v>158</v>
      </c>
      <c r="M45" s="56">
        <f t="shared" si="2"/>
        <v>296</v>
      </c>
      <c r="N45" s="32">
        <f t="shared" si="9"/>
        <v>0.1119771778611782</v>
      </c>
      <c r="O45" s="32">
        <f t="shared" si="10"/>
        <v>0.19459587386091165</v>
      </c>
      <c r="P45" s="33">
        <f t="shared" si="11"/>
        <v>0.15607769802319807</v>
      </c>
      <c r="Q45" s="41"/>
      <c r="R45" s="57">
        <f t="shared" si="6"/>
        <v>27.770340109572192</v>
      </c>
      <c r="S45" s="57">
        <f t="shared" si="7"/>
        <v>48.259776717506085</v>
      </c>
      <c r="T45" s="57">
        <f t="shared" si="8"/>
        <v>38.707269109753121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4">
        <v>3864.1652212366448</v>
      </c>
      <c r="F46" s="55">
        <v>7543.9004935983066</v>
      </c>
      <c r="G46" s="56">
        <f t="shared" si="0"/>
        <v>11408.065714834951</v>
      </c>
      <c r="H46" s="55">
        <v>0</v>
      </c>
      <c r="I46" s="55">
        <v>0</v>
      </c>
      <c r="J46" s="56">
        <f t="shared" si="1"/>
        <v>0</v>
      </c>
      <c r="K46" s="55">
        <v>138</v>
      </c>
      <c r="L46" s="55">
        <v>158</v>
      </c>
      <c r="M46" s="56">
        <f t="shared" si="2"/>
        <v>296</v>
      </c>
      <c r="N46" s="32">
        <f t="shared" si="9"/>
        <v>0.11290805344894357</v>
      </c>
      <c r="O46" s="32">
        <f t="shared" si="10"/>
        <v>0.19252502280518341</v>
      </c>
      <c r="P46" s="33">
        <f t="shared" si="11"/>
        <v>0.15540630060531482</v>
      </c>
      <c r="Q46" s="41"/>
      <c r="R46" s="57">
        <f t="shared" si="6"/>
        <v>28.001197255338006</v>
      </c>
      <c r="S46" s="57">
        <f t="shared" si="7"/>
        <v>47.746205655685486</v>
      </c>
      <c r="T46" s="57">
        <f t="shared" si="8"/>
        <v>38.540762550118075</v>
      </c>
    </row>
    <row r="47" spans="2:20" x14ac:dyDescent="0.25">
      <c r="B47" s="52" t="str">
        <f>'Média Mensal'!B47</f>
        <v>Modivas Centro</v>
      </c>
      <c r="C47" s="52" t="s">
        <v>105</v>
      </c>
      <c r="D47" s="53">
        <v>852.51</v>
      </c>
      <c r="E47" s="54">
        <v>3927.7285021227012</v>
      </c>
      <c r="F47" s="55">
        <v>7405.9553504052519</v>
      </c>
      <c r="G47" s="56">
        <f t="shared" si="0"/>
        <v>11333.683852527953</v>
      </c>
      <c r="H47" s="55">
        <v>0</v>
      </c>
      <c r="I47" s="55">
        <v>0</v>
      </c>
      <c r="J47" s="56">
        <f t="shared" si="1"/>
        <v>0</v>
      </c>
      <c r="K47" s="55">
        <v>138</v>
      </c>
      <c r="L47" s="55">
        <v>141</v>
      </c>
      <c r="M47" s="56">
        <f t="shared" si="2"/>
        <v>279</v>
      </c>
      <c r="N47" s="32">
        <f t="shared" si="9"/>
        <v>0.11476532556459505</v>
      </c>
      <c r="O47" s="32">
        <f t="shared" si="10"/>
        <v>0.21179236302920532</v>
      </c>
      <c r="P47" s="33">
        <f t="shared" si="11"/>
        <v>0.16380049503595723</v>
      </c>
      <c r="Q47" s="41"/>
      <c r="R47" s="57">
        <f t="shared" si="6"/>
        <v>28.461800740019573</v>
      </c>
      <c r="S47" s="57">
        <f t="shared" si="7"/>
        <v>52.524506031242922</v>
      </c>
      <c r="T47" s="57">
        <f t="shared" si="8"/>
        <v>40.622522768917392</v>
      </c>
    </row>
    <row r="48" spans="2:20" x14ac:dyDescent="0.25">
      <c r="B48" s="52" t="s">
        <v>105</v>
      </c>
      <c r="C48" s="52" t="str">
        <f>'Média Mensal'!C48</f>
        <v>Mindelo</v>
      </c>
      <c r="D48" s="53">
        <v>1834.12</v>
      </c>
      <c r="E48" s="54">
        <v>3417.8970846282887</v>
      </c>
      <c r="F48" s="55">
        <v>7088.9051148428925</v>
      </c>
      <c r="G48" s="56">
        <f t="shared" si="0"/>
        <v>10506.802199471182</v>
      </c>
      <c r="H48" s="55">
        <v>0</v>
      </c>
      <c r="I48" s="55">
        <v>0</v>
      </c>
      <c r="J48" s="56">
        <f t="shared" ref="J48:J58" si="12">+H48+I48</f>
        <v>0</v>
      </c>
      <c r="K48" s="55">
        <v>137</v>
      </c>
      <c r="L48" s="55">
        <v>137</v>
      </c>
      <c r="M48" s="56">
        <f t="shared" ref="M48:M58" si="13">+K48+L48</f>
        <v>274</v>
      </c>
      <c r="N48" s="32">
        <f t="shared" ref="N48" si="14">+E48/(H48*216+K48*248)</f>
        <v>0.10059739476772689</v>
      </c>
      <c r="O48" s="32">
        <f t="shared" ref="O48" si="15">+F48/(I48*216+L48*248)</f>
        <v>0.2086444877220065</v>
      </c>
      <c r="P48" s="33">
        <f t="shared" ref="P48" si="16">+G48/(J48*216+M48*248)</f>
        <v>0.15462094124486669</v>
      </c>
      <c r="Q48" s="41"/>
      <c r="R48" s="57">
        <f t="shared" ref="R48" si="17">+E48/(H48+K48)</f>
        <v>24.948153902396268</v>
      </c>
      <c r="S48" s="57">
        <f t="shared" ref="S48" si="18">+F48/(I48+L48)</f>
        <v>51.743832955057613</v>
      </c>
      <c r="T48" s="57">
        <f t="shared" ref="T48" si="19">+G48/(J48+M48)</f>
        <v>38.345993428726942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4">
        <v>3500.9349414439043</v>
      </c>
      <c r="F49" s="55">
        <v>6610.6559051818685</v>
      </c>
      <c r="G49" s="56">
        <f t="shared" si="0"/>
        <v>10111.590846625773</v>
      </c>
      <c r="H49" s="55">
        <v>0</v>
      </c>
      <c r="I49" s="55">
        <v>0</v>
      </c>
      <c r="J49" s="56">
        <f t="shared" si="12"/>
        <v>0</v>
      </c>
      <c r="K49" s="55">
        <v>139</v>
      </c>
      <c r="L49" s="55">
        <v>138</v>
      </c>
      <c r="M49" s="56">
        <f t="shared" si="13"/>
        <v>277</v>
      </c>
      <c r="N49" s="32">
        <f t="shared" si="9"/>
        <v>0.10155879964736321</v>
      </c>
      <c r="O49" s="32">
        <f t="shared" si="10"/>
        <v>0.19315848250297651</v>
      </c>
      <c r="P49" s="33">
        <f t="shared" si="11"/>
        <v>0.14719329868734385</v>
      </c>
      <c r="Q49" s="41"/>
      <c r="R49" s="57">
        <f t="shared" si="6"/>
        <v>25.186582312546076</v>
      </c>
      <c r="S49" s="57">
        <f t="shared" si="7"/>
        <v>47.903303660738175</v>
      </c>
      <c r="T49" s="57">
        <f t="shared" si="8"/>
        <v>36.503938074461274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4">
        <v>3375.2770336958806</v>
      </c>
      <c r="F50" s="55">
        <v>6673.0825008002212</v>
      </c>
      <c r="G50" s="56">
        <f t="shared" si="0"/>
        <v>10048.359534496101</v>
      </c>
      <c r="H50" s="55">
        <v>0</v>
      </c>
      <c r="I50" s="55">
        <v>0</v>
      </c>
      <c r="J50" s="56">
        <f t="shared" si="12"/>
        <v>0</v>
      </c>
      <c r="K50" s="55">
        <v>138</v>
      </c>
      <c r="L50" s="55">
        <v>138</v>
      </c>
      <c r="M50" s="56">
        <f t="shared" si="13"/>
        <v>276</v>
      </c>
      <c r="N50" s="32">
        <f t="shared" si="9"/>
        <v>9.8623101732581833E-2</v>
      </c>
      <c r="O50" s="32">
        <f t="shared" si="10"/>
        <v>0.19498254151473296</v>
      </c>
      <c r="P50" s="33">
        <f t="shared" si="11"/>
        <v>0.1468028216236574</v>
      </c>
      <c r="Q50" s="41"/>
      <c r="R50" s="57">
        <f t="shared" si="6"/>
        <v>24.458529229680295</v>
      </c>
      <c r="S50" s="57">
        <f t="shared" si="7"/>
        <v>48.355670295653773</v>
      </c>
      <c r="T50" s="57">
        <f t="shared" si="8"/>
        <v>36.407099762667031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4">
        <v>3271.9583965821334</v>
      </c>
      <c r="F51" s="55">
        <v>6141.5964213078714</v>
      </c>
      <c r="G51" s="56">
        <f t="shared" si="0"/>
        <v>9413.5548178900044</v>
      </c>
      <c r="H51" s="55">
        <v>0</v>
      </c>
      <c r="I51" s="55">
        <v>0</v>
      </c>
      <c r="J51" s="56">
        <f t="shared" si="12"/>
        <v>0</v>
      </c>
      <c r="K51" s="55">
        <v>131</v>
      </c>
      <c r="L51" s="55">
        <v>138</v>
      </c>
      <c r="M51" s="56">
        <f t="shared" si="13"/>
        <v>269</v>
      </c>
      <c r="N51" s="32">
        <f t="shared" si="9"/>
        <v>0.10071282924717229</v>
      </c>
      <c r="O51" s="32">
        <f t="shared" si="10"/>
        <v>0.17945291086102944</v>
      </c>
      <c r="P51" s="33">
        <f t="shared" si="11"/>
        <v>0.14110736925725514</v>
      </c>
      <c r="Q51" s="41"/>
      <c r="R51" s="57">
        <f t="shared" si="6"/>
        <v>24.97678165329873</v>
      </c>
      <c r="S51" s="57">
        <f t="shared" si="7"/>
        <v>44.504321893535298</v>
      </c>
      <c r="T51" s="57">
        <f t="shared" si="8"/>
        <v>34.994627575799271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4">
        <v>3285.0986661235934</v>
      </c>
      <c r="F52" s="55">
        <v>6085.1262855796867</v>
      </c>
      <c r="G52" s="56">
        <f t="shared" si="0"/>
        <v>9370.2249517032797</v>
      </c>
      <c r="H52" s="55">
        <v>0</v>
      </c>
      <c r="I52" s="55">
        <v>0</v>
      </c>
      <c r="J52" s="56">
        <f t="shared" si="12"/>
        <v>0</v>
      </c>
      <c r="K52" s="55">
        <v>134</v>
      </c>
      <c r="L52" s="55">
        <v>138</v>
      </c>
      <c r="M52" s="56">
        <f t="shared" si="13"/>
        <v>272</v>
      </c>
      <c r="N52" s="32">
        <f t="shared" si="9"/>
        <v>9.8853474546328646E-2</v>
      </c>
      <c r="O52" s="32">
        <f t="shared" si="10"/>
        <v>0.1778028952074476</v>
      </c>
      <c r="P52" s="33">
        <f t="shared" si="11"/>
        <v>0.13890869532292574</v>
      </c>
      <c r="Q52" s="41"/>
      <c r="R52" s="57">
        <f t="shared" si="6"/>
        <v>24.515661687489501</v>
      </c>
      <c r="S52" s="57">
        <f t="shared" si="7"/>
        <v>44.095118011447006</v>
      </c>
      <c r="T52" s="57">
        <f t="shared" si="8"/>
        <v>34.449356440085587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4">
        <v>3312.9203372186207</v>
      </c>
      <c r="F53" s="55">
        <v>6018.3173325709222</v>
      </c>
      <c r="G53" s="56">
        <f t="shared" si="0"/>
        <v>9331.2376697895434</v>
      </c>
      <c r="H53" s="55">
        <v>0</v>
      </c>
      <c r="I53" s="55">
        <v>0</v>
      </c>
      <c r="J53" s="56">
        <f t="shared" si="12"/>
        <v>0</v>
      </c>
      <c r="K53" s="55">
        <v>137</v>
      </c>
      <c r="L53" s="55">
        <v>98</v>
      </c>
      <c r="M53" s="56">
        <f t="shared" si="13"/>
        <v>235</v>
      </c>
      <c r="N53" s="32">
        <f t="shared" si="9"/>
        <v>9.750766238576114E-2</v>
      </c>
      <c r="O53" s="32">
        <f t="shared" si="10"/>
        <v>0.24762661835792141</v>
      </c>
      <c r="P53" s="33">
        <f t="shared" si="11"/>
        <v>0.16011046104649182</v>
      </c>
      <c r="Q53" s="41"/>
      <c r="R53" s="57">
        <f t="shared" si="6"/>
        <v>24.181900271668763</v>
      </c>
      <c r="S53" s="57">
        <f t="shared" si="7"/>
        <v>61.411401352764514</v>
      </c>
      <c r="T53" s="57">
        <f t="shared" si="8"/>
        <v>39.707394339529969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4">
        <v>3088.8379836399276</v>
      </c>
      <c r="F54" s="55">
        <v>5792.2708331231843</v>
      </c>
      <c r="G54" s="56">
        <f t="shared" si="0"/>
        <v>8881.1088167631115</v>
      </c>
      <c r="H54" s="55">
        <v>0</v>
      </c>
      <c r="I54" s="55">
        <v>0</v>
      </c>
      <c r="J54" s="56">
        <f t="shared" si="12"/>
        <v>0</v>
      </c>
      <c r="K54" s="55">
        <v>160</v>
      </c>
      <c r="L54" s="55">
        <v>98</v>
      </c>
      <c r="M54" s="56">
        <f t="shared" si="13"/>
        <v>258</v>
      </c>
      <c r="N54" s="32">
        <f t="shared" si="9"/>
        <v>7.784369918447398E-2</v>
      </c>
      <c r="O54" s="32">
        <f t="shared" si="10"/>
        <v>0.23832582427267876</v>
      </c>
      <c r="P54" s="33">
        <f t="shared" si="11"/>
        <v>0.1388020257683657</v>
      </c>
      <c r="Q54" s="41"/>
      <c r="R54" s="57">
        <f t="shared" si="6"/>
        <v>19.305237397749547</v>
      </c>
      <c r="S54" s="57">
        <f t="shared" si="7"/>
        <v>59.10480441962433</v>
      </c>
      <c r="T54" s="57">
        <f>+G54/(J54+M54)</f>
        <v>34.422902390554697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4">
        <v>1812.7029624913785</v>
      </c>
      <c r="F55" s="55">
        <v>4362.3751432402423</v>
      </c>
      <c r="G55" s="56">
        <f t="shared" si="0"/>
        <v>6175.0781057316208</v>
      </c>
      <c r="H55" s="55">
        <v>0</v>
      </c>
      <c r="I55" s="55">
        <v>0</v>
      </c>
      <c r="J55" s="56">
        <f t="shared" si="12"/>
        <v>0</v>
      </c>
      <c r="K55" s="55">
        <v>158</v>
      </c>
      <c r="L55" s="55">
        <v>117</v>
      </c>
      <c r="M55" s="56">
        <f t="shared" si="13"/>
        <v>275</v>
      </c>
      <c r="N55" s="32">
        <f t="shared" si="9"/>
        <v>4.6261304677709739E-2</v>
      </c>
      <c r="O55" s="32">
        <f t="shared" si="10"/>
        <v>0.15034378078440316</v>
      </c>
      <c r="P55" s="33">
        <f t="shared" si="11"/>
        <v>9.054366723946658E-2</v>
      </c>
      <c r="Q55" s="41"/>
      <c r="R55" s="57">
        <f t="shared" si="6"/>
        <v>11.472803560072016</v>
      </c>
      <c r="S55" s="57">
        <f t="shared" si="7"/>
        <v>37.285257634531987</v>
      </c>
      <c r="T55" s="57">
        <f>+G55/(J55+M55)</f>
        <v>22.454829475387712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4">
        <v>1642.4704601064218</v>
      </c>
      <c r="F56" s="55">
        <v>4250.6871697668121</v>
      </c>
      <c r="G56" s="56">
        <f t="shared" si="0"/>
        <v>5893.1576298732343</v>
      </c>
      <c r="H56" s="55">
        <v>0</v>
      </c>
      <c r="I56" s="55">
        <v>0</v>
      </c>
      <c r="J56" s="56">
        <f t="shared" si="12"/>
        <v>0</v>
      </c>
      <c r="K56" s="55">
        <v>158</v>
      </c>
      <c r="L56" s="55">
        <v>118</v>
      </c>
      <c r="M56" s="56">
        <f t="shared" si="13"/>
        <v>276</v>
      </c>
      <c r="N56" s="32">
        <f t="shared" si="9"/>
        <v>4.1916865560086308E-2</v>
      </c>
      <c r="O56" s="32">
        <f t="shared" si="10"/>
        <v>0.1452531154239616</v>
      </c>
      <c r="P56" s="33">
        <f t="shared" si="11"/>
        <v>8.6096856443917055E-2</v>
      </c>
      <c r="Q56" s="41"/>
      <c r="R56" s="57">
        <f t="shared" si="6"/>
        <v>10.395382658901404</v>
      </c>
      <c r="S56" s="57">
        <f t="shared" si="7"/>
        <v>36.022772625142473</v>
      </c>
      <c r="T56" s="57">
        <f>+G56/(J56+M56)</f>
        <v>21.35202039809143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4">
        <v>1308.3998175077982</v>
      </c>
      <c r="F57" s="55">
        <v>3241.362938819208</v>
      </c>
      <c r="G57" s="56">
        <f t="shared" si="0"/>
        <v>4549.7627563270062</v>
      </c>
      <c r="H57" s="55">
        <v>0</v>
      </c>
      <c r="I57" s="55">
        <v>0</v>
      </c>
      <c r="J57" s="56">
        <f t="shared" si="12"/>
        <v>0</v>
      </c>
      <c r="K57" s="55">
        <v>156</v>
      </c>
      <c r="L57" s="55">
        <v>118</v>
      </c>
      <c r="M57" s="56">
        <f t="shared" si="13"/>
        <v>274</v>
      </c>
      <c r="N57" s="32">
        <f t="shared" si="9"/>
        <v>3.3819267408700324E-2</v>
      </c>
      <c r="O57" s="32">
        <f t="shared" si="10"/>
        <v>0.11076281228879196</v>
      </c>
      <c r="P57" s="33">
        <f t="shared" si="11"/>
        <v>6.6955538561440514E-2</v>
      </c>
      <c r="Q57" s="41"/>
      <c r="R57" s="57">
        <f t="shared" si="6"/>
        <v>8.3871783173576802</v>
      </c>
      <c r="S57" s="57">
        <f t="shared" si="7"/>
        <v>27.469177447620407</v>
      </c>
      <c r="T57" s="57">
        <f t="shared" si="8"/>
        <v>16.604973563237248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6">
        <v>1227.8163559182567</v>
      </c>
      <c r="F58" s="60">
        <v>3127</v>
      </c>
      <c r="G58" s="61">
        <f t="shared" si="0"/>
        <v>4354.8163559182567</v>
      </c>
      <c r="H58" s="55">
        <v>0</v>
      </c>
      <c r="I58" s="55">
        <v>0</v>
      </c>
      <c r="J58" s="56">
        <f t="shared" si="12"/>
        <v>0</v>
      </c>
      <c r="K58" s="55">
        <v>160</v>
      </c>
      <c r="L58" s="55">
        <v>120</v>
      </c>
      <c r="M58" s="56">
        <f t="shared" si="13"/>
        <v>280</v>
      </c>
      <c r="N58" s="34">
        <f t="shared" si="9"/>
        <v>3.0942952518101228E-2</v>
      </c>
      <c r="O58" s="34">
        <f t="shared" si="10"/>
        <v>0.10507392473118279</v>
      </c>
      <c r="P58" s="35">
        <f t="shared" si="11"/>
        <v>6.2713369180850465E-2</v>
      </c>
      <c r="Q58" s="41"/>
      <c r="R58" s="57">
        <f t="shared" si="6"/>
        <v>7.6738522244891048</v>
      </c>
      <c r="S58" s="57">
        <f t="shared" si="7"/>
        <v>26.058333333333334</v>
      </c>
      <c r="T58" s="57">
        <f t="shared" si="8"/>
        <v>15.552915556850916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65">
        <v>5305.5969209380637</v>
      </c>
      <c r="F59" s="63">
        <v>10020.020599330479</v>
      </c>
      <c r="G59" s="64">
        <f t="shared" si="0"/>
        <v>15325.617520268543</v>
      </c>
      <c r="H59" s="65">
        <v>74</v>
      </c>
      <c r="I59" s="63">
        <v>130</v>
      </c>
      <c r="J59" s="64">
        <f t="shared" si="1"/>
        <v>204</v>
      </c>
      <c r="K59" s="65">
        <v>140</v>
      </c>
      <c r="L59" s="63">
        <v>81</v>
      </c>
      <c r="M59" s="64">
        <f t="shared" si="2"/>
        <v>221</v>
      </c>
      <c r="N59" s="30">
        <f t="shared" si="9"/>
        <v>0.10463862655684095</v>
      </c>
      <c r="O59" s="30">
        <f t="shared" si="10"/>
        <v>0.20802235092448262</v>
      </c>
      <c r="P59" s="31">
        <f t="shared" si="11"/>
        <v>0.15500462739975465</v>
      </c>
      <c r="Q59" s="41"/>
      <c r="R59" s="57">
        <f t="shared" si="6"/>
        <v>24.792508976346092</v>
      </c>
      <c r="S59" s="57">
        <f t="shared" si="7"/>
        <v>47.488249285926443</v>
      </c>
      <c r="T59" s="57">
        <f>+G59/(J59+M59)</f>
        <v>36.060276518278926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5112.6908061359763</v>
      </c>
      <c r="F60" s="55">
        <v>9901.666374149363</v>
      </c>
      <c r="G60" s="56">
        <f t="shared" si="0"/>
        <v>15014.35718028534</v>
      </c>
      <c r="H60" s="54">
        <v>50</v>
      </c>
      <c r="I60" s="55">
        <v>130</v>
      </c>
      <c r="J60" s="56">
        <f t="shared" ref="J60:J84" si="20">+H60+I60</f>
        <v>180</v>
      </c>
      <c r="K60" s="54">
        <v>162</v>
      </c>
      <c r="L60" s="55">
        <v>81</v>
      </c>
      <c r="M60" s="56">
        <f t="shared" ref="M60:M70" si="21">+K60+L60</f>
        <v>243</v>
      </c>
      <c r="N60" s="32">
        <f t="shared" si="9"/>
        <v>0.10029603747128014</v>
      </c>
      <c r="O60" s="32">
        <f t="shared" si="10"/>
        <v>0.20556523779582633</v>
      </c>
      <c r="P60" s="33">
        <f t="shared" si="11"/>
        <v>0.15143989732394639</v>
      </c>
      <c r="Q60" s="41"/>
      <c r="R60" s="57">
        <f t="shared" si="6"/>
        <v>24.116466066679134</v>
      </c>
      <c r="S60" s="57">
        <f t="shared" si="7"/>
        <v>46.927328787437737</v>
      </c>
      <c r="T60" s="57">
        <f t="shared" si="8"/>
        <v>35.494934232353053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4982.6802312351329</v>
      </c>
      <c r="F61" s="55">
        <v>9251.039396915834</v>
      </c>
      <c r="G61" s="56">
        <f t="shared" si="0"/>
        <v>14233.719628150968</v>
      </c>
      <c r="H61" s="54">
        <v>52</v>
      </c>
      <c r="I61" s="55">
        <v>130</v>
      </c>
      <c r="J61" s="56">
        <f t="shared" si="20"/>
        <v>182</v>
      </c>
      <c r="K61" s="54">
        <v>162</v>
      </c>
      <c r="L61" s="55">
        <v>81</v>
      </c>
      <c r="M61" s="56">
        <f t="shared" si="21"/>
        <v>243</v>
      </c>
      <c r="N61" s="32">
        <f t="shared" si="9"/>
        <v>9.6924218628134398E-2</v>
      </c>
      <c r="O61" s="32">
        <f t="shared" si="10"/>
        <v>0.19205778518758998</v>
      </c>
      <c r="P61" s="33">
        <f t="shared" si="11"/>
        <v>0.14294327577077778</v>
      </c>
      <c r="Q61" s="41"/>
      <c r="R61" s="57">
        <f t="shared" si="6"/>
        <v>23.283552482407163</v>
      </c>
      <c r="S61" s="57">
        <f t="shared" si="7"/>
        <v>43.843788610975515</v>
      </c>
      <c r="T61" s="57">
        <f t="shared" si="8"/>
        <v>33.491105007414042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4940.9146687805896</v>
      </c>
      <c r="F62" s="55">
        <v>8847.1189437448793</v>
      </c>
      <c r="G62" s="56">
        <f t="shared" si="0"/>
        <v>13788.033612525469</v>
      </c>
      <c r="H62" s="54">
        <v>52</v>
      </c>
      <c r="I62" s="55">
        <v>130</v>
      </c>
      <c r="J62" s="56">
        <f t="shared" si="20"/>
        <v>182</v>
      </c>
      <c r="K62" s="54">
        <v>162</v>
      </c>
      <c r="L62" s="55">
        <v>81</v>
      </c>
      <c r="M62" s="56">
        <f t="shared" si="21"/>
        <v>243</v>
      </c>
      <c r="N62" s="32">
        <f t="shared" si="9"/>
        <v>9.6111785496043212E-2</v>
      </c>
      <c r="O62" s="32">
        <f t="shared" si="10"/>
        <v>0.18367212555524165</v>
      </c>
      <c r="P62" s="33">
        <f t="shared" si="11"/>
        <v>0.13846743806264028</v>
      </c>
      <c r="Q62" s="41"/>
      <c r="R62" s="57">
        <f t="shared" si="6"/>
        <v>23.088386302713037</v>
      </c>
      <c r="S62" s="57">
        <f t="shared" si="7"/>
        <v>41.929473667037342</v>
      </c>
      <c r="T62" s="57">
        <f t="shared" si="8"/>
        <v>32.442432029471689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4953.6901292139582</v>
      </c>
      <c r="F63" s="55">
        <v>8314.2579487723215</v>
      </c>
      <c r="G63" s="56">
        <f t="shared" si="0"/>
        <v>13267.948077986279</v>
      </c>
      <c r="H63" s="54">
        <v>56</v>
      </c>
      <c r="I63" s="55">
        <v>130</v>
      </c>
      <c r="J63" s="56">
        <f t="shared" si="20"/>
        <v>186</v>
      </c>
      <c r="K63" s="54">
        <v>162</v>
      </c>
      <c r="L63" s="55">
        <v>81</v>
      </c>
      <c r="M63" s="56">
        <f t="shared" si="21"/>
        <v>243</v>
      </c>
      <c r="N63" s="32">
        <f t="shared" si="9"/>
        <v>9.4767564455424669E-2</v>
      </c>
      <c r="O63" s="32">
        <f t="shared" si="10"/>
        <v>0.17260957375793726</v>
      </c>
      <c r="P63" s="33">
        <f t="shared" si="11"/>
        <v>0.1320982484865221</v>
      </c>
      <c r="Q63" s="41"/>
      <c r="R63" s="57">
        <f t="shared" si="6"/>
        <v>22.723349216577791</v>
      </c>
      <c r="S63" s="57">
        <f t="shared" si="7"/>
        <v>39.404066107925694</v>
      </c>
      <c r="T63" s="57">
        <f t="shared" si="8"/>
        <v>30.927617897403913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5014.9778000858869</v>
      </c>
      <c r="F64" s="55">
        <v>7716.9114338130203</v>
      </c>
      <c r="G64" s="56">
        <f t="shared" si="0"/>
        <v>12731.889233898906</v>
      </c>
      <c r="H64" s="54">
        <v>70</v>
      </c>
      <c r="I64" s="55">
        <v>92</v>
      </c>
      <c r="J64" s="56">
        <f t="shared" si="20"/>
        <v>162</v>
      </c>
      <c r="K64" s="54">
        <v>156</v>
      </c>
      <c r="L64" s="55">
        <v>119</v>
      </c>
      <c r="M64" s="56">
        <f t="shared" si="21"/>
        <v>275</v>
      </c>
      <c r="N64" s="3">
        <f t="shared" si="9"/>
        <v>9.3201341809505775E-2</v>
      </c>
      <c r="O64" s="3">
        <f t="shared" si="10"/>
        <v>0.15626339368647782</v>
      </c>
      <c r="P64" s="4">
        <f t="shared" si="11"/>
        <v>0.12338058409468666</v>
      </c>
      <c r="Q64" s="41"/>
      <c r="R64" s="57">
        <f t="shared" si="6"/>
        <v>22.190167257017197</v>
      </c>
      <c r="S64" s="57">
        <f t="shared" si="7"/>
        <v>36.573039970677819</v>
      </c>
      <c r="T64" s="57">
        <f t="shared" si="8"/>
        <v>29.134757972308709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4607.7097586241989</v>
      </c>
      <c r="F65" s="55">
        <v>6286.8221709493619</v>
      </c>
      <c r="G65" s="56">
        <f t="shared" si="0"/>
        <v>10894.531929573561</v>
      </c>
      <c r="H65" s="54">
        <v>92</v>
      </c>
      <c r="I65" s="55">
        <v>92</v>
      </c>
      <c r="J65" s="56">
        <f t="shared" si="20"/>
        <v>184</v>
      </c>
      <c r="K65" s="54">
        <v>122</v>
      </c>
      <c r="L65" s="55">
        <v>119</v>
      </c>
      <c r="M65" s="56">
        <f t="shared" si="21"/>
        <v>241</v>
      </c>
      <c r="N65" s="3">
        <f t="shared" si="9"/>
        <v>9.1918882832432949E-2</v>
      </c>
      <c r="O65" s="3">
        <f t="shared" si="10"/>
        <v>0.12730483903590964</v>
      </c>
      <c r="P65" s="4">
        <f t="shared" si="11"/>
        <v>0.10947957964440028</v>
      </c>
      <c r="Q65" s="41"/>
      <c r="R65" s="57">
        <f t="shared" si="6"/>
        <v>21.531354012262611</v>
      </c>
      <c r="S65" s="57">
        <f t="shared" si="7"/>
        <v>29.795365739096503</v>
      </c>
      <c r="T65" s="57">
        <f t="shared" si="8"/>
        <v>25.634192775467202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2360.1218853008913</v>
      </c>
      <c r="F66" s="55">
        <v>2659.3976412581192</v>
      </c>
      <c r="G66" s="56">
        <f t="shared" si="0"/>
        <v>5019.51952655901</v>
      </c>
      <c r="H66" s="54">
        <v>42</v>
      </c>
      <c r="I66" s="55">
        <v>40</v>
      </c>
      <c r="J66" s="56">
        <f t="shared" si="20"/>
        <v>82</v>
      </c>
      <c r="K66" s="54">
        <v>60</v>
      </c>
      <c r="L66" s="55">
        <v>59</v>
      </c>
      <c r="M66" s="56">
        <f t="shared" si="21"/>
        <v>119</v>
      </c>
      <c r="N66" s="3">
        <f t="shared" si="9"/>
        <v>9.8535482853243622E-2</v>
      </c>
      <c r="O66" s="3">
        <f t="shared" si="10"/>
        <v>0.11427456347791849</v>
      </c>
      <c r="P66" s="4">
        <f t="shared" si="11"/>
        <v>0.10629170605113947</v>
      </c>
      <c r="Q66" s="41"/>
      <c r="R66" s="57">
        <f t="shared" si="6"/>
        <v>23.138449855891093</v>
      </c>
      <c r="S66" s="57">
        <f t="shared" si="7"/>
        <v>26.862602436950699</v>
      </c>
      <c r="T66" s="57">
        <f t="shared" si="8"/>
        <v>24.972733962980151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2210.2913240145645</v>
      </c>
      <c r="F67" s="55">
        <v>2589.9367671768546</v>
      </c>
      <c r="G67" s="56">
        <f t="shared" si="0"/>
        <v>4800.2280911914186</v>
      </c>
      <c r="H67" s="54">
        <v>44</v>
      </c>
      <c r="I67" s="55">
        <v>40</v>
      </c>
      <c r="J67" s="56">
        <f t="shared" si="20"/>
        <v>84</v>
      </c>
      <c r="K67" s="54">
        <v>60</v>
      </c>
      <c r="L67" s="55">
        <v>59</v>
      </c>
      <c r="M67" s="56">
        <f t="shared" si="21"/>
        <v>119</v>
      </c>
      <c r="N67" s="3">
        <f t="shared" si="9"/>
        <v>9.0645149442854511E-2</v>
      </c>
      <c r="O67" s="3">
        <f t="shared" si="10"/>
        <v>0.1112898232716077</v>
      </c>
      <c r="P67" s="4">
        <f t="shared" si="11"/>
        <v>0.10072662605320251</v>
      </c>
      <c r="Q67" s="41"/>
      <c r="R67" s="57">
        <f t="shared" si="6"/>
        <v>21.252801192447734</v>
      </c>
      <c r="S67" s="57">
        <f t="shared" si="7"/>
        <v>26.160977446230856</v>
      </c>
      <c r="T67" s="57">
        <f t="shared" si="8"/>
        <v>23.646443798972506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2120.3344747339961</v>
      </c>
      <c r="F68" s="55">
        <v>2543.3581089639592</v>
      </c>
      <c r="G68" s="56">
        <f t="shared" si="0"/>
        <v>4663.6925836979553</v>
      </c>
      <c r="H68" s="54">
        <v>75</v>
      </c>
      <c r="I68" s="55">
        <v>40</v>
      </c>
      <c r="J68" s="56">
        <f t="shared" si="20"/>
        <v>115</v>
      </c>
      <c r="K68" s="54">
        <v>55</v>
      </c>
      <c r="L68" s="55">
        <v>20</v>
      </c>
      <c r="M68" s="56">
        <f t="shared" si="21"/>
        <v>75</v>
      </c>
      <c r="N68" s="3">
        <f t="shared" si="9"/>
        <v>7.1056785346313545E-2</v>
      </c>
      <c r="O68" s="3">
        <f t="shared" si="10"/>
        <v>0.18701162565911464</v>
      </c>
      <c r="P68" s="4">
        <f t="shared" si="11"/>
        <v>0.1073594057020708</v>
      </c>
      <c r="Q68" s="41"/>
      <c r="R68" s="57">
        <f t="shared" si="6"/>
        <v>16.310265190261507</v>
      </c>
      <c r="S68" s="57">
        <f t="shared" si="7"/>
        <v>42.389301816065988</v>
      </c>
      <c r="T68" s="57">
        <f t="shared" si="8"/>
        <v>24.545750440515555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59">
        <v>702.48</v>
      </c>
      <c r="E69" s="66">
        <v>1668.2659189505657</v>
      </c>
      <c r="F69" s="60">
        <v>1496</v>
      </c>
      <c r="G69" s="61">
        <f t="shared" si="0"/>
        <v>3164.2659189505657</v>
      </c>
      <c r="H69" s="66">
        <v>77</v>
      </c>
      <c r="I69" s="60">
        <v>40</v>
      </c>
      <c r="J69" s="61">
        <f t="shared" si="20"/>
        <v>117</v>
      </c>
      <c r="K69" s="66">
        <v>40</v>
      </c>
      <c r="L69" s="60">
        <v>21</v>
      </c>
      <c r="M69" s="61">
        <f t="shared" si="21"/>
        <v>61</v>
      </c>
      <c r="N69" s="6">
        <f t="shared" si="9"/>
        <v>6.2830141569394607E-2</v>
      </c>
      <c r="O69" s="6">
        <f t="shared" si="10"/>
        <v>0.10803004043905257</v>
      </c>
      <c r="P69" s="7">
        <f t="shared" si="11"/>
        <v>7.8323413835410041E-2</v>
      </c>
      <c r="Q69" s="41"/>
      <c r="R69" s="57">
        <f t="shared" si="6"/>
        <v>14.258683067953553</v>
      </c>
      <c r="S69" s="57">
        <f t="shared" si="7"/>
        <v>24.524590163934427</v>
      </c>
      <c r="T69" s="57">
        <f t="shared" si="8"/>
        <v>17.776774825564974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65">
        <v>16160</v>
      </c>
      <c r="F70" s="63">
        <v>4564.3702825668097</v>
      </c>
      <c r="G70" s="64">
        <f t="shared" si="0"/>
        <v>20724.370282566808</v>
      </c>
      <c r="H70" s="65">
        <v>434</v>
      </c>
      <c r="I70" s="63">
        <v>428</v>
      </c>
      <c r="J70" s="64">
        <f t="shared" si="20"/>
        <v>862</v>
      </c>
      <c r="K70" s="65">
        <v>0</v>
      </c>
      <c r="L70" s="63">
        <v>0</v>
      </c>
      <c r="M70" s="64">
        <f t="shared" si="21"/>
        <v>0</v>
      </c>
      <c r="N70" s="15">
        <f t="shared" si="9"/>
        <v>0.17238436593275303</v>
      </c>
      <c r="O70" s="15">
        <f t="shared" si="10"/>
        <v>4.9372298833580061E-2</v>
      </c>
      <c r="P70" s="16">
        <f t="shared" si="11"/>
        <v>0.11130644862597108</v>
      </c>
      <c r="Q70" s="41"/>
      <c r="R70" s="57">
        <f t="shared" si="6"/>
        <v>37.235023041474655</v>
      </c>
      <c r="S70" s="57">
        <f t="shared" si="7"/>
        <v>10.664416548053294</v>
      </c>
      <c r="T70" s="57">
        <f t="shared" si="8"/>
        <v>24.042192903209752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4">
        <v>21849.748457794474</v>
      </c>
      <c r="F71" s="55">
        <v>6907.6185694683536</v>
      </c>
      <c r="G71" s="56">
        <f t="shared" ref="G71:G84" si="22">+E71+F71</f>
        <v>28757.36702726283</v>
      </c>
      <c r="H71" s="54">
        <v>436</v>
      </c>
      <c r="I71" s="55">
        <v>434</v>
      </c>
      <c r="J71" s="56">
        <f t="shared" si="20"/>
        <v>870</v>
      </c>
      <c r="K71" s="54">
        <v>0</v>
      </c>
      <c r="L71" s="55">
        <v>0</v>
      </c>
      <c r="M71" s="56">
        <f t="shared" ref="M71:M84" si="23">+K72+L72</f>
        <v>0</v>
      </c>
      <c r="N71" s="3">
        <f t="shared" si="9"/>
        <v>0.23200973133064129</v>
      </c>
      <c r="O71" s="3">
        <f t="shared" si="10"/>
        <v>7.3685980643756976E-2</v>
      </c>
      <c r="P71" s="4">
        <f t="shared" si="11"/>
        <v>0.15302983730982775</v>
      </c>
      <c r="Q71" s="41"/>
      <c r="R71" s="57">
        <f t="shared" ref="R71:R85" si="24">+E71/(H71+K71)</f>
        <v>50.11410196741852</v>
      </c>
      <c r="S71" s="57">
        <f t="shared" ref="S71:S85" si="25">+F71/(I71+L71)</f>
        <v>15.916171819051506</v>
      </c>
      <c r="T71" s="57">
        <f t="shared" ref="T71:T85" si="26">+G71/(J71+M71)</f>
        <v>33.054444858922793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4">
        <v>31286.084737843728</v>
      </c>
      <c r="F72" s="55">
        <v>12637.992316970876</v>
      </c>
      <c r="G72" s="56">
        <f t="shared" si="22"/>
        <v>43924.077054814603</v>
      </c>
      <c r="H72" s="54">
        <v>402</v>
      </c>
      <c r="I72" s="55">
        <v>432</v>
      </c>
      <c r="J72" s="56">
        <f t="shared" si="20"/>
        <v>834</v>
      </c>
      <c r="K72" s="54">
        <v>0</v>
      </c>
      <c r="L72" s="55">
        <v>0</v>
      </c>
      <c r="M72" s="56">
        <f t="shared" si="23"/>
        <v>0</v>
      </c>
      <c r="N72" s="3">
        <f t="shared" si="9"/>
        <v>0.36030593258065841</v>
      </c>
      <c r="O72" s="3">
        <f t="shared" si="10"/>
        <v>0.13543801780018513</v>
      </c>
      <c r="P72" s="4">
        <f t="shared" si="11"/>
        <v>0.24382758823393841</v>
      </c>
      <c r="Q72" s="41"/>
      <c r="R72" s="57">
        <f t="shared" si="24"/>
        <v>77.826081437422204</v>
      </c>
      <c r="S72" s="57">
        <f t="shared" si="25"/>
        <v>29.254611844839992</v>
      </c>
      <c r="T72" s="57">
        <f t="shared" si="26"/>
        <v>52.666759058530701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4">
        <v>36965.118518263727</v>
      </c>
      <c r="F73" s="55">
        <v>14730.806146343808</v>
      </c>
      <c r="G73" s="56">
        <f t="shared" si="22"/>
        <v>51695.924664607533</v>
      </c>
      <c r="H73" s="54">
        <v>436</v>
      </c>
      <c r="I73" s="55">
        <v>440</v>
      </c>
      <c r="J73" s="56">
        <f t="shared" si="20"/>
        <v>876</v>
      </c>
      <c r="K73" s="54">
        <v>0</v>
      </c>
      <c r="L73" s="55">
        <v>0</v>
      </c>
      <c r="M73" s="56">
        <f t="shared" si="23"/>
        <v>0</v>
      </c>
      <c r="N73" s="3">
        <f t="shared" ref="N73" si="27">+E73/(H73*216+K73*248)</f>
        <v>0.39251102741955196</v>
      </c>
      <c r="O73" s="3">
        <f t="shared" ref="O73" si="28">+F73/(I73*216+L73*248)</f>
        <v>0.15499585591691717</v>
      </c>
      <c r="P73" s="4">
        <f t="shared" ref="P73" si="29">+G73/(J73*216+M73*248)</f>
        <v>0.27321116958717834</v>
      </c>
      <c r="Q73" s="41"/>
      <c r="R73" s="57">
        <f t="shared" si="24"/>
        <v>84.78238192262323</v>
      </c>
      <c r="S73" s="57">
        <f t="shared" si="25"/>
        <v>33.479104878054109</v>
      </c>
      <c r="T73" s="57">
        <f t="shared" si="26"/>
        <v>59.013612630830515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4">
        <v>45205.403447443779</v>
      </c>
      <c r="F74" s="55">
        <v>15208.296707652327</v>
      </c>
      <c r="G74" s="56">
        <f t="shared" si="22"/>
        <v>60413.700155096107</v>
      </c>
      <c r="H74" s="54">
        <v>434</v>
      </c>
      <c r="I74" s="55">
        <v>440</v>
      </c>
      <c r="J74" s="56">
        <f t="shared" si="20"/>
        <v>874</v>
      </c>
      <c r="K74" s="54">
        <v>0</v>
      </c>
      <c r="L74" s="55">
        <v>0</v>
      </c>
      <c r="M74" s="56">
        <f t="shared" si="23"/>
        <v>0</v>
      </c>
      <c r="N74" s="3">
        <f t="shared" si="9"/>
        <v>0.48222183230333437</v>
      </c>
      <c r="O74" s="3">
        <f t="shared" si="10"/>
        <v>0.16001995694078627</v>
      </c>
      <c r="P74" s="4">
        <f t="shared" si="11"/>
        <v>0.32001493852813856</v>
      </c>
      <c r="Q74" s="41"/>
      <c r="R74" s="57">
        <f t="shared" si="24"/>
        <v>104.15991577752023</v>
      </c>
      <c r="S74" s="57">
        <f t="shared" si="25"/>
        <v>34.564310699209834</v>
      </c>
      <c r="T74" s="57">
        <f t="shared" si="26"/>
        <v>69.123226722077931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4">
        <v>46047.489156570082</v>
      </c>
      <c r="F75" s="55">
        <v>16337.934616547187</v>
      </c>
      <c r="G75" s="56">
        <f t="shared" si="22"/>
        <v>62385.423773117269</v>
      </c>
      <c r="H75" s="54">
        <v>434</v>
      </c>
      <c r="I75" s="55">
        <v>434</v>
      </c>
      <c r="J75" s="56">
        <f t="shared" si="20"/>
        <v>868</v>
      </c>
      <c r="K75" s="54">
        <v>0</v>
      </c>
      <c r="L75" s="55">
        <v>0</v>
      </c>
      <c r="M75" s="56">
        <f t="shared" si="23"/>
        <v>0</v>
      </c>
      <c r="N75" s="3">
        <f t="shared" si="9"/>
        <v>0.49120465476798603</v>
      </c>
      <c r="O75" s="3">
        <f t="shared" si="10"/>
        <v>0.17428245665372916</v>
      </c>
      <c r="P75" s="4">
        <f t="shared" si="11"/>
        <v>0.33274355571085762</v>
      </c>
      <c r="Q75" s="41"/>
      <c r="R75" s="57">
        <f t="shared" si="24"/>
        <v>106.10020542988498</v>
      </c>
      <c r="S75" s="57">
        <f t="shared" si="25"/>
        <v>37.645010637205502</v>
      </c>
      <c r="T75" s="57">
        <f t="shared" si="26"/>
        <v>71.872608033545234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4">
        <v>49742.366837684342</v>
      </c>
      <c r="F76" s="55">
        <v>25289.484798285339</v>
      </c>
      <c r="G76" s="56">
        <f t="shared" si="22"/>
        <v>75031.851635969681</v>
      </c>
      <c r="H76" s="54">
        <v>432</v>
      </c>
      <c r="I76" s="55">
        <v>446</v>
      </c>
      <c r="J76" s="56">
        <f t="shared" si="20"/>
        <v>878</v>
      </c>
      <c r="K76" s="54">
        <v>0</v>
      </c>
      <c r="L76" s="55">
        <v>0</v>
      </c>
      <c r="M76" s="56">
        <f t="shared" si="23"/>
        <v>0</v>
      </c>
      <c r="N76" s="3">
        <f t="shared" si="9"/>
        <v>0.53307577629548553</v>
      </c>
      <c r="O76" s="3">
        <f t="shared" si="10"/>
        <v>0.26251333663724191</v>
      </c>
      <c r="P76" s="4">
        <f t="shared" si="11"/>
        <v>0.39563745273332535</v>
      </c>
      <c r="Q76" s="41"/>
      <c r="R76" s="57">
        <f t="shared" si="24"/>
        <v>115.14436767982487</v>
      </c>
      <c r="S76" s="57">
        <f t="shared" si="25"/>
        <v>56.702880713644255</v>
      </c>
      <c r="T76" s="57">
        <f t="shared" si="26"/>
        <v>85.457689790398263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4">
        <v>47908.521447840838</v>
      </c>
      <c r="F77" s="55">
        <v>29650.328058046212</v>
      </c>
      <c r="G77" s="56">
        <f t="shared" si="22"/>
        <v>77558.849505887047</v>
      </c>
      <c r="H77" s="54">
        <v>432</v>
      </c>
      <c r="I77" s="55">
        <v>434</v>
      </c>
      <c r="J77" s="56">
        <f t="shared" si="20"/>
        <v>866</v>
      </c>
      <c r="K77" s="54">
        <v>0</v>
      </c>
      <c r="L77" s="55">
        <v>0</v>
      </c>
      <c r="M77" s="56">
        <f t="shared" si="23"/>
        <v>0</v>
      </c>
      <c r="N77" s="3">
        <f t="shared" si="9"/>
        <v>0.51342294075618178</v>
      </c>
      <c r="O77" s="3">
        <f t="shared" si="10"/>
        <v>0.31629040853863938</v>
      </c>
      <c r="P77" s="4">
        <f t="shared" si="11"/>
        <v>0.41462903892891456</v>
      </c>
      <c r="Q77" s="41"/>
      <c r="R77" s="57">
        <f t="shared" si="24"/>
        <v>110.89935520333528</v>
      </c>
      <c r="S77" s="57">
        <f t="shared" si="25"/>
        <v>68.318728244346119</v>
      </c>
      <c r="T77" s="57">
        <f t="shared" si="26"/>
        <v>89.559872408645546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4">
        <v>40196.098586832253</v>
      </c>
      <c r="F78" s="55">
        <v>24937.777129457689</v>
      </c>
      <c r="G78" s="56">
        <f t="shared" si="22"/>
        <v>65133.875716289942</v>
      </c>
      <c r="H78" s="54">
        <v>438</v>
      </c>
      <c r="I78" s="55">
        <v>432</v>
      </c>
      <c r="J78" s="56">
        <f t="shared" si="20"/>
        <v>870</v>
      </c>
      <c r="K78" s="54">
        <v>0</v>
      </c>
      <c r="L78" s="55">
        <v>0</v>
      </c>
      <c r="M78" s="56">
        <f t="shared" si="23"/>
        <v>0</v>
      </c>
      <c r="N78" s="3">
        <f t="shared" si="9"/>
        <v>0.42486997491578149</v>
      </c>
      <c r="O78" s="3">
        <f t="shared" si="10"/>
        <v>0.2672515553139756</v>
      </c>
      <c r="P78" s="4">
        <f t="shared" si="11"/>
        <v>0.34660427690660889</v>
      </c>
      <c r="Q78" s="41"/>
      <c r="R78" s="57">
        <f t="shared" si="24"/>
        <v>91.771914581808801</v>
      </c>
      <c r="S78" s="57">
        <f t="shared" si="25"/>
        <v>57.726335947818725</v>
      </c>
      <c r="T78" s="57">
        <f t="shared" si="26"/>
        <v>74.86652381182752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4">
        <v>38631.001646785015</v>
      </c>
      <c r="F79" s="55">
        <v>24060.165187416656</v>
      </c>
      <c r="G79" s="56">
        <f t="shared" si="22"/>
        <v>62691.166834201671</v>
      </c>
      <c r="H79" s="54">
        <v>436</v>
      </c>
      <c r="I79" s="55">
        <v>440</v>
      </c>
      <c r="J79" s="56">
        <f t="shared" si="20"/>
        <v>876</v>
      </c>
      <c r="K79" s="54">
        <v>0</v>
      </c>
      <c r="L79" s="55">
        <v>0</v>
      </c>
      <c r="M79" s="56">
        <f t="shared" si="23"/>
        <v>0</v>
      </c>
      <c r="N79" s="3">
        <f t="shared" si="9"/>
        <v>0.4102000684546489</v>
      </c>
      <c r="O79" s="3">
        <f t="shared" si="10"/>
        <v>0.25315830373965337</v>
      </c>
      <c r="P79" s="4">
        <f t="shared" si="11"/>
        <v>0.33132064325533606</v>
      </c>
      <c r="Q79" s="41"/>
      <c r="R79" s="57">
        <f t="shared" si="24"/>
        <v>88.603214786204163</v>
      </c>
      <c r="S79" s="57">
        <f t="shared" si="25"/>
        <v>54.682193607765129</v>
      </c>
      <c r="T79" s="57">
        <f t="shared" si="26"/>
        <v>71.565258943152585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4">
        <v>34190.268974265906</v>
      </c>
      <c r="F80" s="55">
        <v>19149.371253249017</v>
      </c>
      <c r="G80" s="56">
        <f t="shared" si="22"/>
        <v>53339.640227514923</v>
      </c>
      <c r="H80" s="54">
        <v>438</v>
      </c>
      <c r="I80" s="55">
        <v>428</v>
      </c>
      <c r="J80" s="56">
        <f t="shared" si="20"/>
        <v>866</v>
      </c>
      <c r="K80" s="54">
        <v>0</v>
      </c>
      <c r="L80" s="55">
        <v>0</v>
      </c>
      <c r="M80" s="56">
        <f t="shared" si="23"/>
        <v>0</v>
      </c>
      <c r="N80" s="3">
        <f t="shared" si="9"/>
        <v>0.36138877234764405</v>
      </c>
      <c r="O80" s="3">
        <f t="shared" si="10"/>
        <v>0.20713667416546619</v>
      </c>
      <c r="P80" s="4">
        <f t="shared" si="11"/>
        <v>0.28515332428532059</v>
      </c>
      <c r="Q80" s="41"/>
      <c r="R80" s="57">
        <f t="shared" si="24"/>
        <v>78.059974827091111</v>
      </c>
      <c r="S80" s="57">
        <f t="shared" si="25"/>
        <v>44.741521619740695</v>
      </c>
      <c r="T80" s="57">
        <f t="shared" si="26"/>
        <v>61.59311804562924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4">
        <v>32435.81733273694</v>
      </c>
      <c r="F81" s="55">
        <v>15110.202956621049</v>
      </c>
      <c r="G81" s="56">
        <f t="shared" si="22"/>
        <v>47546.020289357992</v>
      </c>
      <c r="H81" s="54">
        <v>438</v>
      </c>
      <c r="I81" s="55">
        <v>430</v>
      </c>
      <c r="J81" s="56">
        <f t="shared" si="20"/>
        <v>868</v>
      </c>
      <c r="K81" s="54">
        <v>0</v>
      </c>
      <c r="L81" s="55">
        <v>0</v>
      </c>
      <c r="M81" s="56">
        <f t="shared" si="23"/>
        <v>0</v>
      </c>
      <c r="N81" s="3">
        <f t="shared" si="9"/>
        <v>0.34284434014815807</v>
      </c>
      <c r="O81" s="3">
        <f t="shared" ref="O81:O85" si="30">+F81/(I81*216+L81*248)</f>
        <v>0.16268521701788383</v>
      </c>
      <c r="P81" s="4">
        <f t="shared" ref="P81:P86" si="31">+G81/(J81*216+M81*248)</f>
        <v>0.25359500495689319</v>
      </c>
      <c r="Q81" s="41"/>
      <c r="R81" s="57">
        <f t="shared" si="24"/>
        <v>74.054377472002145</v>
      </c>
      <c r="S81" s="57">
        <f t="shared" si="25"/>
        <v>35.140006875862909</v>
      </c>
      <c r="T81" s="57">
        <f t="shared" si="26"/>
        <v>54.776521070688929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4">
        <v>31276.023312374618</v>
      </c>
      <c r="F82" s="55">
        <v>12115.867732168244</v>
      </c>
      <c r="G82" s="56">
        <f t="shared" si="22"/>
        <v>43391.891044542863</v>
      </c>
      <c r="H82" s="54">
        <v>436</v>
      </c>
      <c r="I82" s="55">
        <v>432</v>
      </c>
      <c r="J82" s="56">
        <f t="shared" si="20"/>
        <v>868</v>
      </c>
      <c r="K82" s="54">
        <v>0</v>
      </c>
      <c r="L82" s="55">
        <v>0</v>
      </c>
      <c r="M82" s="56">
        <f t="shared" si="23"/>
        <v>0</v>
      </c>
      <c r="N82" s="3">
        <f t="shared" ref="N82:N86" si="32">+E82/(H82*216+K82*248)</f>
        <v>0.33210184455035907</v>
      </c>
      <c r="O82" s="3">
        <f t="shared" si="30"/>
        <v>0.12984254685536956</v>
      </c>
      <c r="P82" s="4">
        <f t="shared" si="31"/>
        <v>0.23143823095100946</v>
      </c>
      <c r="Q82" s="41"/>
      <c r="R82" s="57">
        <f t="shared" si="24"/>
        <v>71.733998422877562</v>
      </c>
      <c r="S82" s="57">
        <f t="shared" si="25"/>
        <v>28.045990120759825</v>
      </c>
      <c r="T82" s="57">
        <f t="shared" si="26"/>
        <v>49.990657885418045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4">
        <v>19759.66375531353</v>
      </c>
      <c r="F83" s="55">
        <v>11117.535871648279</v>
      </c>
      <c r="G83" s="56">
        <f t="shared" si="22"/>
        <v>30877.19962696181</v>
      </c>
      <c r="H83" s="54">
        <v>434</v>
      </c>
      <c r="I83" s="55">
        <v>428</v>
      </c>
      <c r="J83" s="56">
        <f t="shared" si="20"/>
        <v>862</v>
      </c>
      <c r="K83" s="54">
        <v>0</v>
      </c>
      <c r="L83" s="55">
        <v>0</v>
      </c>
      <c r="M83" s="56">
        <f t="shared" si="23"/>
        <v>0</v>
      </c>
      <c r="N83" s="3">
        <f t="shared" si="32"/>
        <v>0.21078323685050274</v>
      </c>
      <c r="O83" s="3">
        <f t="shared" si="30"/>
        <v>0.12025718102769425</v>
      </c>
      <c r="P83" s="4">
        <f t="shared" si="31"/>
        <v>0.16583526481783217</v>
      </c>
      <c r="Q83" s="41"/>
      <c r="R83" s="57">
        <f t="shared" si="24"/>
        <v>45.52917915970859</v>
      </c>
      <c r="S83" s="57">
        <f t="shared" si="25"/>
        <v>25.97555110198196</v>
      </c>
      <c r="T83" s="57">
        <f t="shared" si="26"/>
        <v>35.820417200651754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9">
        <v>351.77</v>
      </c>
      <c r="E84" s="66">
        <v>6453.7733501254934</v>
      </c>
      <c r="F84" s="60">
        <v>8777.9999999999982</v>
      </c>
      <c r="G84" s="61">
        <f t="shared" si="22"/>
        <v>15231.773350125492</v>
      </c>
      <c r="H84" s="66">
        <v>436</v>
      </c>
      <c r="I84" s="60">
        <v>428</v>
      </c>
      <c r="J84" s="61">
        <f t="shared" si="20"/>
        <v>864</v>
      </c>
      <c r="K84" s="66">
        <v>0</v>
      </c>
      <c r="L84" s="60">
        <v>0</v>
      </c>
      <c r="M84" s="61">
        <f t="shared" si="23"/>
        <v>0</v>
      </c>
      <c r="N84" s="6">
        <f t="shared" si="32"/>
        <v>6.8528853955630881E-2</v>
      </c>
      <c r="O84" s="6">
        <f t="shared" si="30"/>
        <v>9.4950674974039445E-2</v>
      </c>
      <c r="P84" s="7">
        <f t="shared" si="31"/>
        <v>8.1617441219379569E-2</v>
      </c>
      <c r="Q84" s="41"/>
      <c r="R84" s="57">
        <f t="shared" si="24"/>
        <v>14.80223245441627</v>
      </c>
      <c r="S84" s="57">
        <f t="shared" si="25"/>
        <v>20.509345794392519</v>
      </c>
      <c r="T84" s="57">
        <f t="shared" si="26"/>
        <v>17.629367303385987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70">
        <v>2402.4503170281218</v>
      </c>
      <c r="F85" s="63">
        <v>5266.2400027410995</v>
      </c>
      <c r="G85" s="64">
        <f t="shared" ref="G85:G86" si="33">+E85+F85</f>
        <v>7668.6903197692209</v>
      </c>
      <c r="H85" s="70">
        <v>102</v>
      </c>
      <c r="I85" s="63">
        <v>100</v>
      </c>
      <c r="J85" s="64">
        <f t="shared" ref="J85:J86" si="34">+H85+I85</f>
        <v>202</v>
      </c>
      <c r="K85" s="70">
        <v>0</v>
      </c>
      <c r="L85" s="63">
        <v>0</v>
      </c>
      <c r="M85" s="64">
        <f t="shared" ref="M85:M86" si="35">+K85+L85</f>
        <v>0</v>
      </c>
      <c r="N85" s="3">
        <f t="shared" si="32"/>
        <v>0.10904367815124009</v>
      </c>
      <c r="O85" s="3">
        <f t="shared" si="30"/>
        <v>0.24380740753431016</v>
      </c>
      <c r="P85" s="4">
        <f t="shared" si="31"/>
        <v>0.17575839566761139</v>
      </c>
      <c r="Q85" s="41"/>
      <c r="R85" s="57">
        <f t="shared" si="24"/>
        <v>23.55343448066786</v>
      </c>
      <c r="S85" s="57">
        <f t="shared" si="25"/>
        <v>52.662400027410996</v>
      </c>
      <c r="T85" s="57">
        <f t="shared" si="26"/>
        <v>37.963813464204065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71">
        <v>2273.8539451158636</v>
      </c>
      <c r="F86" s="60">
        <v>5032</v>
      </c>
      <c r="G86" s="61">
        <f t="shared" si="33"/>
        <v>7305.8539451158631</v>
      </c>
      <c r="H86" s="71">
        <v>108</v>
      </c>
      <c r="I86" s="60">
        <v>100</v>
      </c>
      <c r="J86" s="61">
        <f t="shared" si="34"/>
        <v>208</v>
      </c>
      <c r="K86" s="71">
        <v>0</v>
      </c>
      <c r="L86" s="60">
        <v>0</v>
      </c>
      <c r="M86" s="61">
        <f t="shared" si="35"/>
        <v>0</v>
      </c>
      <c r="N86" s="6">
        <f t="shared" si="32"/>
        <v>9.7473162942209521E-2</v>
      </c>
      <c r="O86" s="6">
        <f>+F86/(I86*216+L86*248)</f>
        <v>0.23296296296296296</v>
      </c>
      <c r="P86" s="7">
        <f t="shared" si="31"/>
        <v>0.16261248987526405</v>
      </c>
      <c r="Q86" s="41"/>
      <c r="R86" s="57">
        <f>+E86/(H86+K86)</f>
        <v>21.054203195517257</v>
      </c>
      <c r="S86" s="57">
        <f>+F86/(I86+L86)</f>
        <v>50.32</v>
      </c>
      <c r="T86" s="57">
        <f>+G86/(J86+M86)</f>
        <v>35.124297813057034</v>
      </c>
    </row>
    <row r="87" spans="2:20" ht="18.75" x14ac:dyDescent="0.3">
      <c r="B87" s="68" t="s">
        <v>104</v>
      </c>
      <c r="Q87" s="41"/>
    </row>
    <row r="88" spans="2:20" x14ac:dyDescent="0.25">
      <c r="B88" s="69"/>
    </row>
    <row r="90" spans="2:20" x14ac:dyDescent="0.25">
      <c r="C90" t="s">
        <v>110</v>
      </c>
      <c r="D90" s="1">
        <f>(SUMPRODUCT((G5:G86)*(D5:D86)))/1000</f>
        <v>1623151.3930045366</v>
      </c>
    </row>
    <row r="91" spans="2:20" x14ac:dyDescent="0.25">
      <c r="C91" t="s">
        <v>112</v>
      </c>
      <c r="D91" s="77">
        <f>SUMPRODUCT(((((J5:J86)*216)+((M5:M86)*248))*((D5:D86))/1000))</f>
        <v>8138697.5426399997</v>
      </c>
    </row>
    <row r="92" spans="2:20" x14ac:dyDescent="0.25">
      <c r="C92" t="s">
        <v>111</v>
      </c>
      <c r="D92" s="39">
        <f>+D90/D91</f>
        <v>0.19943625924179817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91" zoomScaleNormal="91" workbookViewId="0">
      <selection activeCell="M70" sqref="M70:M84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8" t="s">
        <v>84</v>
      </c>
      <c r="I2" s="119"/>
      <c r="J2" s="119"/>
      <c r="K2" s="119"/>
      <c r="L2" s="119"/>
      <c r="M2" s="119"/>
      <c r="N2" s="119"/>
      <c r="O2" s="120"/>
      <c r="P2" s="102">
        <v>0.17345704646674509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2" t="s">
        <v>2</v>
      </c>
      <c r="H4" s="25" t="s">
        <v>5</v>
      </c>
      <c r="I4" s="26" t="s">
        <v>6</v>
      </c>
      <c r="J4" s="72" t="s">
        <v>2</v>
      </c>
      <c r="K4" s="25" t="s">
        <v>5</v>
      </c>
      <c r="L4" s="26" t="s">
        <v>6</v>
      </c>
      <c r="M4" s="72" t="s">
        <v>2</v>
      </c>
      <c r="N4" s="25" t="s">
        <v>5</v>
      </c>
      <c r="O4" s="26" t="s">
        <v>6</v>
      </c>
      <c r="P4" s="72" t="s">
        <v>2</v>
      </c>
      <c r="R4" s="25" t="s">
        <v>5</v>
      </c>
      <c r="S4" s="26" t="s">
        <v>6</v>
      </c>
      <c r="T4" s="72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548</v>
      </c>
      <c r="F5" s="55">
        <v>477.48121774866308</v>
      </c>
      <c r="G5" s="56">
        <f>+E5+F5</f>
        <v>1025.4812177486631</v>
      </c>
      <c r="H5" s="55">
        <v>98</v>
      </c>
      <c r="I5" s="55">
        <v>160</v>
      </c>
      <c r="J5" s="56">
        <f>+H5+I5</f>
        <v>258</v>
      </c>
      <c r="K5" s="55">
        <v>0</v>
      </c>
      <c r="L5" s="55">
        <v>0</v>
      </c>
      <c r="M5" s="56">
        <f>+K5+L5</f>
        <v>0</v>
      </c>
      <c r="N5" s="32">
        <f>+E5/(H5*216+K5*248)</f>
        <v>2.5888133030990173E-2</v>
      </c>
      <c r="O5" s="32">
        <f t="shared" ref="O5:O80" si="0">+F5/(I5*216+L5*248)</f>
        <v>1.3816007458005297E-2</v>
      </c>
      <c r="P5" s="33">
        <f>+G5/(J5*216+M5*248)</f>
        <v>1.8401543528363894E-2</v>
      </c>
      <c r="Q5" s="41"/>
      <c r="R5" s="57">
        <f>+E5/(H5+K5)</f>
        <v>5.591836734693878</v>
      </c>
      <c r="S5" s="57">
        <f t="shared" ref="S5" si="1">+F5/(I5+L5)</f>
        <v>2.9842576109291441</v>
      </c>
      <c r="T5" s="57">
        <f>+G5/(J5+M5)</f>
        <v>3.974733402126601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1041.5106314801812</v>
      </c>
      <c r="F6" s="55">
        <v>865.68085799687424</v>
      </c>
      <c r="G6" s="56">
        <f t="shared" ref="G6:G70" si="2">+E6+F6</f>
        <v>1907.1914894770555</v>
      </c>
      <c r="H6" s="55">
        <v>84</v>
      </c>
      <c r="I6" s="55">
        <v>160</v>
      </c>
      <c r="J6" s="56">
        <f t="shared" ref="J6:J59" si="3">+H6+I6</f>
        <v>244</v>
      </c>
      <c r="K6" s="55">
        <v>0</v>
      </c>
      <c r="L6" s="55">
        <v>0</v>
      </c>
      <c r="M6" s="56">
        <f t="shared" ref="M6:M59" si="4">+K6+L6</f>
        <v>0</v>
      </c>
      <c r="N6" s="32">
        <f t="shared" ref="N6:N16" si="5">+E6/(H6*216+K6*248)</f>
        <v>5.7402481893748969E-2</v>
      </c>
      <c r="O6" s="32">
        <f t="shared" ref="O6:O16" si="6">+F6/(I6*216+L6*248)</f>
        <v>2.5048635937409556E-2</v>
      </c>
      <c r="P6" s="33">
        <f t="shared" ref="P6:P16" si="7">+G6/(J6*216+M6*248)</f>
        <v>3.6186845201067387E-2</v>
      </c>
      <c r="Q6" s="41"/>
      <c r="R6" s="57">
        <f t="shared" ref="R6:R70" si="8">+E6/(H6+K6)</f>
        <v>12.398936089049776</v>
      </c>
      <c r="S6" s="57">
        <f t="shared" ref="S6:S70" si="9">+F6/(I6+L6)</f>
        <v>5.410505362480464</v>
      </c>
      <c r="T6" s="57">
        <f t="shared" ref="T6:T70" si="10">+G6/(J6+M6)</f>
        <v>7.8163585634305557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1461.6030097972075</v>
      </c>
      <c r="F7" s="55">
        <v>1130.2618090006215</v>
      </c>
      <c r="G7" s="56">
        <f t="shared" si="2"/>
        <v>2591.8648187978288</v>
      </c>
      <c r="H7" s="55">
        <v>80</v>
      </c>
      <c r="I7" s="55">
        <v>138</v>
      </c>
      <c r="J7" s="56">
        <f t="shared" si="3"/>
        <v>218</v>
      </c>
      <c r="K7" s="55">
        <v>0</v>
      </c>
      <c r="L7" s="55">
        <v>0</v>
      </c>
      <c r="M7" s="56">
        <f t="shared" si="4"/>
        <v>0</v>
      </c>
      <c r="N7" s="32">
        <f t="shared" si="5"/>
        <v>8.458350751141247E-2</v>
      </c>
      <c r="O7" s="32">
        <f t="shared" si="6"/>
        <v>3.7918069276725093E-2</v>
      </c>
      <c r="P7" s="33">
        <f t="shared" si="7"/>
        <v>5.5043000738995686E-2</v>
      </c>
      <c r="Q7" s="41"/>
      <c r="R7" s="57">
        <f t="shared" si="8"/>
        <v>18.270037622465093</v>
      </c>
      <c r="S7" s="57">
        <f t="shared" si="9"/>
        <v>8.1903029637726199</v>
      </c>
      <c r="T7" s="57">
        <f t="shared" si="10"/>
        <v>11.889288159623067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1854.7486473947415</v>
      </c>
      <c r="F8" s="55">
        <v>1256.3716295183517</v>
      </c>
      <c r="G8" s="56">
        <f t="shared" si="2"/>
        <v>3111.1202769130932</v>
      </c>
      <c r="H8" s="55">
        <v>99</v>
      </c>
      <c r="I8" s="55">
        <v>130</v>
      </c>
      <c r="J8" s="56">
        <f t="shared" si="3"/>
        <v>229</v>
      </c>
      <c r="K8" s="55">
        <v>0</v>
      </c>
      <c r="L8" s="55">
        <v>0</v>
      </c>
      <c r="M8" s="56">
        <f t="shared" si="4"/>
        <v>0</v>
      </c>
      <c r="N8" s="32">
        <f t="shared" si="5"/>
        <v>8.6735346398931046E-2</v>
      </c>
      <c r="O8" s="32">
        <f t="shared" si="6"/>
        <v>4.4742579398801698E-2</v>
      </c>
      <c r="P8" s="33">
        <f t="shared" si="7"/>
        <v>6.289665770890128E-2</v>
      </c>
      <c r="Q8" s="41"/>
      <c r="R8" s="57">
        <f t="shared" si="8"/>
        <v>18.734834822169105</v>
      </c>
      <c r="S8" s="57">
        <f t="shared" si="9"/>
        <v>9.6643971501411663</v>
      </c>
      <c r="T8" s="57">
        <f t="shared" si="10"/>
        <v>13.585678065122679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2493.3461903590996</v>
      </c>
      <c r="F9" s="55">
        <v>1589.9223847989961</v>
      </c>
      <c r="G9" s="56">
        <f t="shared" si="2"/>
        <v>4083.2685751580957</v>
      </c>
      <c r="H9" s="55">
        <v>99</v>
      </c>
      <c r="I9" s="55">
        <v>125</v>
      </c>
      <c r="J9" s="56">
        <f t="shared" si="3"/>
        <v>224</v>
      </c>
      <c r="K9" s="55">
        <v>0</v>
      </c>
      <c r="L9" s="55">
        <v>0</v>
      </c>
      <c r="M9" s="56">
        <f t="shared" si="4"/>
        <v>0</v>
      </c>
      <c r="N9" s="32">
        <f t="shared" si="5"/>
        <v>0.11659868080616814</v>
      </c>
      <c r="O9" s="32">
        <f t="shared" si="6"/>
        <v>5.8886014251814667E-2</v>
      </c>
      <c r="P9" s="33">
        <f t="shared" si="7"/>
        <v>8.4392951702176255E-2</v>
      </c>
      <c r="Q9" s="41"/>
      <c r="R9" s="57">
        <f t="shared" si="8"/>
        <v>25.185315054132321</v>
      </c>
      <c r="S9" s="57">
        <f t="shared" si="9"/>
        <v>12.719379078391968</v>
      </c>
      <c r="T9" s="57">
        <f t="shared" si="10"/>
        <v>18.228877567670072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2916.0422577098357</v>
      </c>
      <c r="F10" s="55">
        <v>1850.2693574740317</v>
      </c>
      <c r="G10" s="56">
        <f t="shared" si="2"/>
        <v>4766.3116151838676</v>
      </c>
      <c r="H10" s="55">
        <v>99</v>
      </c>
      <c r="I10" s="55">
        <v>139</v>
      </c>
      <c r="J10" s="56">
        <f t="shared" si="3"/>
        <v>238</v>
      </c>
      <c r="K10" s="55">
        <v>0</v>
      </c>
      <c r="L10" s="55">
        <v>0</v>
      </c>
      <c r="M10" s="56">
        <f t="shared" si="4"/>
        <v>0</v>
      </c>
      <c r="N10" s="32">
        <f t="shared" si="5"/>
        <v>0.13636561250045995</v>
      </c>
      <c r="O10" s="32">
        <f t="shared" si="6"/>
        <v>6.1626344173795353E-2</v>
      </c>
      <c r="P10" s="33">
        <f t="shared" si="7"/>
        <v>9.2715367553374325E-2</v>
      </c>
      <c r="Q10" s="41"/>
      <c r="R10" s="57">
        <f t="shared" si="8"/>
        <v>29.45497230009935</v>
      </c>
      <c r="S10" s="57">
        <f t="shared" si="9"/>
        <v>13.311290341539797</v>
      </c>
      <c r="T10" s="57">
        <f t="shared" si="10"/>
        <v>20.026519391528854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3776.3624734978416</v>
      </c>
      <c r="F11" s="55">
        <v>2479.7593083519391</v>
      </c>
      <c r="G11" s="56">
        <f t="shared" si="2"/>
        <v>6256.1217818497807</v>
      </c>
      <c r="H11" s="55">
        <v>99</v>
      </c>
      <c r="I11" s="55">
        <v>140</v>
      </c>
      <c r="J11" s="56">
        <f t="shared" si="3"/>
        <v>239</v>
      </c>
      <c r="K11" s="55">
        <v>0</v>
      </c>
      <c r="L11" s="55">
        <v>0</v>
      </c>
      <c r="M11" s="56">
        <f t="shared" si="4"/>
        <v>0</v>
      </c>
      <c r="N11" s="32">
        <f t="shared" si="5"/>
        <v>0.1765975717123944</v>
      </c>
      <c r="O11" s="32">
        <f t="shared" si="6"/>
        <v>8.200262263068582E-2</v>
      </c>
      <c r="P11" s="33">
        <f t="shared" si="7"/>
        <v>0.12118630446787891</v>
      </c>
      <c r="Q11" s="41"/>
      <c r="R11" s="57">
        <f t="shared" si="8"/>
        <v>38.145075489877186</v>
      </c>
      <c r="S11" s="57">
        <f t="shared" si="9"/>
        <v>17.712566488228138</v>
      </c>
      <c r="T11" s="57">
        <f t="shared" si="10"/>
        <v>26.176241765061842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3962.3138632322339</v>
      </c>
      <c r="F12" s="55">
        <v>2561.7281011538912</v>
      </c>
      <c r="G12" s="56">
        <f t="shared" si="2"/>
        <v>6524.0419643861251</v>
      </c>
      <c r="H12" s="55">
        <v>99</v>
      </c>
      <c r="I12" s="55">
        <v>140</v>
      </c>
      <c r="J12" s="56">
        <f t="shared" si="3"/>
        <v>239</v>
      </c>
      <c r="K12" s="55">
        <v>0</v>
      </c>
      <c r="L12" s="55">
        <v>0</v>
      </c>
      <c r="M12" s="56">
        <f t="shared" si="4"/>
        <v>0</v>
      </c>
      <c r="N12" s="32">
        <f t="shared" si="5"/>
        <v>0.1852933905364868</v>
      </c>
      <c r="O12" s="32">
        <f t="shared" si="6"/>
        <v>8.47132308582636E-2</v>
      </c>
      <c r="P12" s="33">
        <f t="shared" si="7"/>
        <v>0.12637614218941046</v>
      </c>
      <c r="Q12" s="41"/>
      <c r="R12" s="57">
        <f t="shared" si="8"/>
        <v>40.02337235588115</v>
      </c>
      <c r="S12" s="57">
        <f t="shared" si="9"/>
        <v>18.298057865384937</v>
      </c>
      <c r="T12" s="57">
        <f t="shared" si="10"/>
        <v>27.297246712912656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4123.191870328239</v>
      </c>
      <c r="F13" s="55">
        <v>2587.2128079965842</v>
      </c>
      <c r="G13" s="56">
        <f t="shared" si="2"/>
        <v>6710.4046783248232</v>
      </c>
      <c r="H13" s="55">
        <v>95</v>
      </c>
      <c r="I13" s="55">
        <v>131</v>
      </c>
      <c r="J13" s="56">
        <f t="shared" si="3"/>
        <v>226</v>
      </c>
      <c r="K13" s="55">
        <v>0</v>
      </c>
      <c r="L13" s="55">
        <v>0</v>
      </c>
      <c r="M13" s="56">
        <f t="shared" si="4"/>
        <v>0</v>
      </c>
      <c r="N13" s="32">
        <f t="shared" si="5"/>
        <v>0.20093527633178554</v>
      </c>
      <c r="O13" s="32">
        <f t="shared" si="6"/>
        <v>9.143387079433786E-2</v>
      </c>
      <c r="P13" s="33">
        <f t="shared" si="7"/>
        <v>0.13746322267954816</v>
      </c>
      <c r="Q13" s="41"/>
      <c r="R13" s="57">
        <f t="shared" si="8"/>
        <v>43.402019687665671</v>
      </c>
      <c r="S13" s="57">
        <f t="shared" si="9"/>
        <v>19.749716091576978</v>
      </c>
      <c r="T13" s="57">
        <f t="shared" si="10"/>
        <v>29.692056098782402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4889.7714031602536</v>
      </c>
      <c r="F14" s="55">
        <v>3254.3721122296802</v>
      </c>
      <c r="G14" s="56">
        <f t="shared" si="2"/>
        <v>8144.1435153899338</v>
      </c>
      <c r="H14" s="55">
        <v>81</v>
      </c>
      <c r="I14" s="55">
        <v>123</v>
      </c>
      <c r="J14" s="56">
        <f t="shared" si="3"/>
        <v>204</v>
      </c>
      <c r="K14" s="55">
        <v>0</v>
      </c>
      <c r="L14" s="55">
        <v>0</v>
      </c>
      <c r="M14" s="56">
        <f t="shared" si="4"/>
        <v>0</v>
      </c>
      <c r="N14" s="32">
        <f t="shared" si="5"/>
        <v>0.27947938975538716</v>
      </c>
      <c r="O14" s="32">
        <f t="shared" si="6"/>
        <v>0.12249217525706414</v>
      </c>
      <c r="P14" s="33">
        <f t="shared" si="7"/>
        <v>0.1848253339549277</v>
      </c>
      <c r="Q14" s="41"/>
      <c r="R14" s="57">
        <f t="shared" si="8"/>
        <v>60.367548187163628</v>
      </c>
      <c r="S14" s="57">
        <f t="shared" si="9"/>
        <v>26.458309855525854</v>
      </c>
      <c r="T14" s="57">
        <f t="shared" si="10"/>
        <v>39.922272134264382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8975.6106694811133</v>
      </c>
      <c r="F15" s="55">
        <v>6510.2631734177439</v>
      </c>
      <c r="G15" s="56">
        <f t="shared" si="2"/>
        <v>15485.873842898858</v>
      </c>
      <c r="H15" s="55">
        <v>179</v>
      </c>
      <c r="I15" s="55">
        <v>240</v>
      </c>
      <c r="J15" s="56">
        <f t="shared" si="3"/>
        <v>419</v>
      </c>
      <c r="K15" s="55">
        <v>99</v>
      </c>
      <c r="L15" s="55">
        <v>118</v>
      </c>
      <c r="M15" s="56">
        <f t="shared" si="4"/>
        <v>217</v>
      </c>
      <c r="N15" s="32">
        <f t="shared" si="5"/>
        <v>0.14198321104595535</v>
      </c>
      <c r="O15" s="32">
        <f t="shared" si="6"/>
        <v>8.027055599499093E-2</v>
      </c>
      <c r="P15" s="33">
        <f t="shared" si="7"/>
        <v>0.10730234092917723</v>
      </c>
      <c r="Q15" s="41"/>
      <c r="R15" s="57">
        <f t="shared" si="8"/>
        <v>32.286369314680265</v>
      </c>
      <c r="S15" s="57">
        <f t="shared" si="9"/>
        <v>18.185092663178057</v>
      </c>
      <c r="T15" s="57">
        <f t="shared" si="10"/>
        <v>24.348858243551664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18399.821220652138</v>
      </c>
      <c r="F16" s="55">
        <v>12291.216727872601</v>
      </c>
      <c r="G16" s="56">
        <f t="shared" si="2"/>
        <v>30691.037948524739</v>
      </c>
      <c r="H16" s="55">
        <v>217</v>
      </c>
      <c r="I16" s="55">
        <v>251</v>
      </c>
      <c r="J16" s="56">
        <f t="shared" si="3"/>
        <v>468</v>
      </c>
      <c r="K16" s="55">
        <v>180</v>
      </c>
      <c r="L16" s="55">
        <v>240</v>
      </c>
      <c r="M16" s="56">
        <f t="shared" si="4"/>
        <v>420</v>
      </c>
      <c r="N16" s="32">
        <f t="shared" si="5"/>
        <v>0.20106457317785797</v>
      </c>
      <c r="O16" s="32">
        <f t="shared" si="6"/>
        <v>0.10806795322389218</v>
      </c>
      <c r="P16" s="33">
        <f t="shared" si="7"/>
        <v>0.14953148361262833</v>
      </c>
      <c r="Q16" s="41"/>
      <c r="R16" s="57">
        <f t="shared" si="8"/>
        <v>46.347156727083473</v>
      </c>
      <c r="S16" s="57">
        <f t="shared" si="9"/>
        <v>25.033027959007335</v>
      </c>
      <c r="T16" s="57">
        <f t="shared" si="10"/>
        <v>34.561979671762096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19948.421546371712</v>
      </c>
      <c r="F17" s="55">
        <v>13605.095663904753</v>
      </c>
      <c r="G17" s="56">
        <f t="shared" si="2"/>
        <v>33553.517210276463</v>
      </c>
      <c r="H17" s="55">
        <v>217</v>
      </c>
      <c r="I17" s="55">
        <v>239</v>
      </c>
      <c r="J17" s="56">
        <f t="shared" si="3"/>
        <v>456</v>
      </c>
      <c r="K17" s="55">
        <v>180</v>
      </c>
      <c r="L17" s="55">
        <v>240</v>
      </c>
      <c r="M17" s="56">
        <f t="shared" si="4"/>
        <v>420</v>
      </c>
      <c r="N17" s="32">
        <f t="shared" ref="N17:N81" si="11">+E17/(H17*216+K17*248)</f>
        <v>0.21798694757377954</v>
      </c>
      <c r="O17" s="32">
        <f t="shared" si="0"/>
        <v>0.12240962772533608</v>
      </c>
      <c r="P17" s="33">
        <f t="shared" ref="P17:P80" si="12">+G17/(J17*216+M17*248)</f>
        <v>0.1655688319629148</v>
      </c>
      <c r="Q17" s="41"/>
      <c r="R17" s="57">
        <f t="shared" si="8"/>
        <v>50.247913215042097</v>
      </c>
      <c r="S17" s="57">
        <f t="shared" si="9"/>
        <v>28.403122471617436</v>
      </c>
      <c r="T17" s="57">
        <f t="shared" si="10"/>
        <v>38.303101838215142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25862.085405176535</v>
      </c>
      <c r="F18" s="55">
        <v>17232.238865893079</v>
      </c>
      <c r="G18" s="56">
        <f t="shared" si="2"/>
        <v>43094.324271069614</v>
      </c>
      <c r="H18" s="55">
        <v>241</v>
      </c>
      <c r="I18" s="55">
        <v>226</v>
      </c>
      <c r="J18" s="56">
        <f t="shared" si="3"/>
        <v>467</v>
      </c>
      <c r="K18" s="55">
        <v>171</v>
      </c>
      <c r="L18" s="55">
        <v>240</v>
      </c>
      <c r="M18" s="56">
        <f t="shared" si="4"/>
        <v>411</v>
      </c>
      <c r="N18" s="32">
        <f t="shared" si="11"/>
        <v>0.27377715749043585</v>
      </c>
      <c r="O18" s="32">
        <f t="shared" si="0"/>
        <v>0.15906290490596919</v>
      </c>
      <c r="P18" s="33">
        <f t="shared" si="12"/>
        <v>0.21249666800330183</v>
      </c>
      <c r="Q18" s="41"/>
      <c r="R18" s="57">
        <f t="shared" si="8"/>
        <v>62.772051954311976</v>
      </c>
      <c r="S18" s="57">
        <f t="shared" si="9"/>
        <v>36.979053360285576</v>
      </c>
      <c r="T18" s="57">
        <f t="shared" si="10"/>
        <v>49.082373885045115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29107.414605403603</v>
      </c>
      <c r="F19" s="55">
        <v>24249.211099568514</v>
      </c>
      <c r="G19" s="56">
        <f t="shared" si="2"/>
        <v>53356.625704972117</v>
      </c>
      <c r="H19" s="55">
        <v>247</v>
      </c>
      <c r="I19" s="55">
        <v>200</v>
      </c>
      <c r="J19" s="56">
        <f t="shared" si="3"/>
        <v>447</v>
      </c>
      <c r="K19" s="55">
        <v>160</v>
      </c>
      <c r="L19" s="55">
        <v>241</v>
      </c>
      <c r="M19" s="56">
        <f t="shared" si="4"/>
        <v>401</v>
      </c>
      <c r="N19" s="32">
        <f t="shared" si="11"/>
        <v>0.3128752967301961</v>
      </c>
      <c r="O19" s="32">
        <f t="shared" si="0"/>
        <v>0.23550239977049681</v>
      </c>
      <c r="P19" s="33">
        <f t="shared" si="12"/>
        <v>0.27222768216822507</v>
      </c>
      <c r="Q19" s="41"/>
      <c r="R19" s="57">
        <f t="shared" si="8"/>
        <v>71.516989202465851</v>
      </c>
      <c r="S19" s="57">
        <f t="shared" si="9"/>
        <v>54.986873241651963</v>
      </c>
      <c r="T19" s="57">
        <f t="shared" si="10"/>
        <v>62.920549180391646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30837.352022414558</v>
      </c>
      <c r="F20" s="55">
        <v>34690.937140331422</v>
      </c>
      <c r="G20" s="56">
        <f t="shared" si="2"/>
        <v>65528.289162745976</v>
      </c>
      <c r="H20" s="55">
        <v>259</v>
      </c>
      <c r="I20" s="55">
        <v>192</v>
      </c>
      <c r="J20" s="56">
        <f t="shared" si="3"/>
        <v>451</v>
      </c>
      <c r="K20" s="55">
        <v>160</v>
      </c>
      <c r="L20" s="55">
        <v>224</v>
      </c>
      <c r="M20" s="56">
        <f t="shared" si="4"/>
        <v>384</v>
      </c>
      <c r="N20" s="32">
        <f t="shared" si="11"/>
        <v>0.32248548504993052</v>
      </c>
      <c r="O20" s="32">
        <f t="shared" si="0"/>
        <v>0.35755006122538158</v>
      </c>
      <c r="P20" s="33">
        <f t="shared" si="12"/>
        <v>0.34014518273091843</v>
      </c>
      <c r="Q20" s="41"/>
      <c r="R20" s="57">
        <f t="shared" si="8"/>
        <v>73.597498860177936</v>
      </c>
      <c r="S20" s="57">
        <f t="shared" si="9"/>
        <v>83.391675818104375</v>
      </c>
      <c r="T20" s="57">
        <f t="shared" si="10"/>
        <v>78.476993009276612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30336.735378093465</v>
      </c>
      <c r="F21" s="55">
        <v>34414.659795417763</v>
      </c>
      <c r="G21" s="56">
        <f t="shared" si="2"/>
        <v>64751.395173511228</v>
      </c>
      <c r="H21" s="55">
        <v>246</v>
      </c>
      <c r="I21" s="55">
        <v>190</v>
      </c>
      <c r="J21" s="56">
        <f t="shared" si="3"/>
        <v>436</v>
      </c>
      <c r="K21" s="55">
        <v>174</v>
      </c>
      <c r="L21" s="55">
        <v>214</v>
      </c>
      <c r="M21" s="56">
        <f t="shared" si="4"/>
        <v>388</v>
      </c>
      <c r="N21" s="32">
        <f t="shared" si="11"/>
        <v>0.31506247277016308</v>
      </c>
      <c r="O21" s="32">
        <f t="shared" si="0"/>
        <v>0.36567770098837304</v>
      </c>
      <c r="P21" s="33">
        <f t="shared" si="12"/>
        <v>0.34008085700373542</v>
      </c>
      <c r="Q21" s="41"/>
      <c r="R21" s="57">
        <f t="shared" si="8"/>
        <v>72.23032232879396</v>
      </c>
      <c r="S21" s="57">
        <f t="shared" si="9"/>
        <v>85.184801473806345</v>
      </c>
      <c r="T21" s="57">
        <f t="shared" si="10"/>
        <v>78.581790259115564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28220.377871616423</v>
      </c>
      <c r="F22" s="55">
        <v>32486.944782867995</v>
      </c>
      <c r="G22" s="56">
        <f t="shared" si="2"/>
        <v>60707.322654484422</v>
      </c>
      <c r="H22" s="55">
        <v>238</v>
      </c>
      <c r="I22" s="55">
        <v>198</v>
      </c>
      <c r="J22" s="56">
        <f t="shared" si="3"/>
        <v>436</v>
      </c>
      <c r="K22" s="55">
        <v>200</v>
      </c>
      <c r="L22" s="55">
        <v>198</v>
      </c>
      <c r="M22" s="56">
        <f t="shared" si="4"/>
        <v>398</v>
      </c>
      <c r="N22" s="32">
        <f t="shared" si="11"/>
        <v>0.27938755219008815</v>
      </c>
      <c r="O22" s="32">
        <f t="shared" si="0"/>
        <v>0.35361094547705496</v>
      </c>
      <c r="P22" s="33">
        <f t="shared" si="12"/>
        <v>0.31474140737497108</v>
      </c>
      <c r="Q22" s="41"/>
      <c r="R22" s="57">
        <f t="shared" si="8"/>
        <v>64.430086464877675</v>
      </c>
      <c r="S22" s="57">
        <f t="shared" si="9"/>
        <v>82.037739350676759</v>
      </c>
      <c r="T22" s="57">
        <f t="shared" si="10"/>
        <v>72.790554741588039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23366.028947638792</v>
      </c>
      <c r="F23" s="55">
        <v>27510.46228810104</v>
      </c>
      <c r="G23" s="56">
        <f t="shared" si="2"/>
        <v>50876.491235739828</v>
      </c>
      <c r="H23" s="55">
        <v>225</v>
      </c>
      <c r="I23" s="55">
        <v>198</v>
      </c>
      <c r="J23" s="56">
        <f t="shared" si="3"/>
        <v>423</v>
      </c>
      <c r="K23" s="55">
        <v>210</v>
      </c>
      <c r="L23" s="55">
        <v>198</v>
      </c>
      <c r="M23" s="56">
        <f t="shared" si="4"/>
        <v>408</v>
      </c>
      <c r="N23" s="32">
        <f t="shared" si="11"/>
        <v>0.23208213098568525</v>
      </c>
      <c r="O23" s="32">
        <f t="shared" si="0"/>
        <v>0.29944338087884276</v>
      </c>
      <c r="P23" s="33">
        <f t="shared" si="12"/>
        <v>0.26422208668692004</v>
      </c>
      <c r="Q23" s="41"/>
      <c r="R23" s="57">
        <f t="shared" si="8"/>
        <v>53.715009075031702</v>
      </c>
      <c r="S23" s="57">
        <f t="shared" si="9"/>
        <v>69.470864363891522</v>
      </c>
      <c r="T23" s="57">
        <f t="shared" si="10"/>
        <v>61.223214483441431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21339.58868419419</v>
      </c>
      <c r="F24" s="55">
        <v>25008.908564638059</v>
      </c>
      <c r="G24" s="56">
        <f t="shared" si="2"/>
        <v>46348.497248832253</v>
      </c>
      <c r="H24" s="55">
        <v>233</v>
      </c>
      <c r="I24" s="55">
        <v>200</v>
      </c>
      <c r="J24" s="56">
        <f t="shared" si="3"/>
        <v>433</v>
      </c>
      <c r="K24" s="55">
        <v>236</v>
      </c>
      <c r="L24" s="55">
        <v>198</v>
      </c>
      <c r="M24" s="56">
        <f t="shared" si="4"/>
        <v>434</v>
      </c>
      <c r="N24" s="32">
        <f t="shared" si="11"/>
        <v>0.19603502502566869</v>
      </c>
      <c r="O24" s="32">
        <f t="shared" si="0"/>
        <v>0.27094068041079539</v>
      </c>
      <c r="P24" s="33">
        <f t="shared" si="12"/>
        <v>0.2304061306861814</v>
      </c>
      <c r="Q24" s="41"/>
      <c r="R24" s="57">
        <f t="shared" si="8"/>
        <v>45.500189092098488</v>
      </c>
      <c r="S24" s="57">
        <f t="shared" si="9"/>
        <v>62.836453679995124</v>
      </c>
      <c r="T24" s="57">
        <f t="shared" si="10"/>
        <v>53.45847433544666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20671.224815485421</v>
      </c>
      <c r="F25" s="55">
        <v>23524.575604195383</v>
      </c>
      <c r="G25" s="56">
        <f t="shared" si="2"/>
        <v>44195.800419680803</v>
      </c>
      <c r="H25" s="55">
        <v>261</v>
      </c>
      <c r="I25" s="55">
        <v>200</v>
      </c>
      <c r="J25" s="56">
        <f t="shared" si="3"/>
        <v>461</v>
      </c>
      <c r="K25" s="55">
        <v>217</v>
      </c>
      <c r="L25" s="55">
        <v>214</v>
      </c>
      <c r="M25" s="56">
        <f t="shared" si="4"/>
        <v>431</v>
      </c>
      <c r="N25" s="32">
        <f t="shared" si="11"/>
        <v>0.18759279090574107</v>
      </c>
      <c r="O25" s="32">
        <f t="shared" si="0"/>
        <v>0.24435532246338898</v>
      </c>
      <c r="P25" s="33">
        <f t="shared" si="12"/>
        <v>0.21406056464894996</v>
      </c>
      <c r="Q25" s="41"/>
      <c r="R25" s="57">
        <f t="shared" si="8"/>
        <v>43.245240199760296</v>
      </c>
      <c r="S25" s="57">
        <f t="shared" si="9"/>
        <v>56.822646386945372</v>
      </c>
      <c r="T25" s="57">
        <f t="shared" si="10"/>
        <v>49.54686145704126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19196.946701806668</v>
      </c>
      <c r="F26" s="55">
        <v>22005.138453649626</v>
      </c>
      <c r="G26" s="56">
        <f t="shared" si="2"/>
        <v>41202.085155456298</v>
      </c>
      <c r="H26" s="55">
        <v>262</v>
      </c>
      <c r="I26" s="55">
        <v>200</v>
      </c>
      <c r="J26" s="56">
        <f t="shared" si="3"/>
        <v>462</v>
      </c>
      <c r="K26" s="55">
        <v>216</v>
      </c>
      <c r="L26" s="55">
        <v>208</v>
      </c>
      <c r="M26" s="56">
        <f t="shared" si="4"/>
        <v>424</v>
      </c>
      <c r="N26" s="32">
        <f t="shared" si="11"/>
        <v>0.17426422205706851</v>
      </c>
      <c r="O26" s="32">
        <f t="shared" si="0"/>
        <v>0.23216089691983485</v>
      </c>
      <c r="P26" s="33">
        <f t="shared" si="12"/>
        <v>0.20104069968116314</v>
      </c>
      <c r="Q26" s="41"/>
      <c r="R26" s="57">
        <f t="shared" si="8"/>
        <v>40.160976363612278</v>
      </c>
      <c r="S26" s="57">
        <f t="shared" si="9"/>
        <v>53.934162876592218</v>
      </c>
      <c r="T26" s="57">
        <f t="shared" si="10"/>
        <v>46.503482116767827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16481.991833974127</v>
      </c>
      <c r="F27" s="55">
        <v>20864.320315822151</v>
      </c>
      <c r="G27" s="56">
        <f t="shared" si="2"/>
        <v>37346.312149796278</v>
      </c>
      <c r="H27" s="55">
        <v>275</v>
      </c>
      <c r="I27" s="55">
        <v>204</v>
      </c>
      <c r="J27" s="56">
        <f t="shared" si="3"/>
        <v>479</v>
      </c>
      <c r="K27" s="55">
        <v>204</v>
      </c>
      <c r="L27" s="55">
        <v>199</v>
      </c>
      <c r="M27" s="56">
        <f t="shared" si="4"/>
        <v>403</v>
      </c>
      <c r="N27" s="32">
        <f t="shared" si="11"/>
        <v>0.14984718737702857</v>
      </c>
      <c r="O27" s="32">
        <f t="shared" si="0"/>
        <v>0.22334846617091453</v>
      </c>
      <c r="P27" s="33">
        <f t="shared" si="12"/>
        <v>0.18360296620485073</v>
      </c>
      <c r="Q27" s="41"/>
      <c r="R27" s="57">
        <f t="shared" si="8"/>
        <v>34.409168755687112</v>
      </c>
      <c r="S27" s="57">
        <f t="shared" si="9"/>
        <v>51.772506987151743</v>
      </c>
      <c r="T27" s="57">
        <f t="shared" si="10"/>
        <v>42.342757539451561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7054.4650930190001</v>
      </c>
      <c r="F28" s="55">
        <v>6636.4388700291893</v>
      </c>
      <c r="G28" s="56">
        <f t="shared" si="2"/>
        <v>13690.903963048189</v>
      </c>
      <c r="H28" s="55">
        <v>138</v>
      </c>
      <c r="I28" s="55">
        <v>120</v>
      </c>
      <c r="J28" s="56">
        <f t="shared" si="3"/>
        <v>258</v>
      </c>
      <c r="K28" s="55">
        <v>0</v>
      </c>
      <c r="L28" s="55">
        <v>0</v>
      </c>
      <c r="M28" s="56">
        <f t="shared" si="4"/>
        <v>0</v>
      </c>
      <c r="N28" s="32">
        <f t="shared" si="11"/>
        <v>0.23666348272339641</v>
      </c>
      <c r="O28" s="32">
        <f t="shared" si="0"/>
        <v>0.2560354502326076</v>
      </c>
      <c r="P28" s="33">
        <f t="shared" si="12"/>
        <v>0.24567370016954115</v>
      </c>
      <c r="Q28" s="41"/>
      <c r="R28" s="57">
        <f t="shared" si="8"/>
        <v>51.119312268253623</v>
      </c>
      <c r="S28" s="57">
        <f t="shared" si="9"/>
        <v>55.303657250243241</v>
      </c>
      <c r="T28" s="57">
        <f t="shared" si="10"/>
        <v>53.065519236620887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7207.1697260333967</v>
      </c>
      <c r="F29" s="55">
        <v>6336.7507571657761</v>
      </c>
      <c r="G29" s="56">
        <f t="shared" si="2"/>
        <v>13543.920483199174</v>
      </c>
      <c r="H29" s="55">
        <v>125</v>
      </c>
      <c r="I29" s="55">
        <v>120</v>
      </c>
      <c r="J29" s="56">
        <f t="shared" si="3"/>
        <v>245</v>
      </c>
      <c r="K29" s="55">
        <v>0</v>
      </c>
      <c r="L29" s="55">
        <v>0</v>
      </c>
      <c r="M29" s="56">
        <f t="shared" si="4"/>
        <v>0</v>
      </c>
      <c r="N29" s="32">
        <f t="shared" si="11"/>
        <v>0.26693221207531098</v>
      </c>
      <c r="O29" s="32">
        <f t="shared" si="0"/>
        <v>0.24447340884127222</v>
      </c>
      <c r="P29" s="33">
        <f t="shared" si="12"/>
        <v>0.25593198191986344</v>
      </c>
      <c r="Q29" s="41"/>
      <c r="R29" s="57">
        <f t="shared" si="8"/>
        <v>57.657357808267172</v>
      </c>
      <c r="S29" s="57">
        <f t="shared" si="9"/>
        <v>52.806256309714804</v>
      </c>
      <c r="T29" s="57">
        <f t="shared" si="10"/>
        <v>55.281308094690502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6851.1040577850308</v>
      </c>
      <c r="F30" s="55">
        <v>6309.8116602628079</v>
      </c>
      <c r="G30" s="56">
        <f t="shared" si="2"/>
        <v>13160.91571804784</v>
      </c>
      <c r="H30" s="55">
        <v>133</v>
      </c>
      <c r="I30" s="55">
        <v>120</v>
      </c>
      <c r="J30" s="56">
        <f t="shared" si="3"/>
        <v>253</v>
      </c>
      <c r="K30" s="55">
        <v>0</v>
      </c>
      <c r="L30" s="55">
        <v>0</v>
      </c>
      <c r="M30" s="56">
        <f t="shared" si="4"/>
        <v>0</v>
      </c>
      <c r="N30" s="32">
        <f t="shared" si="11"/>
        <v>0.23848176196689749</v>
      </c>
      <c r="O30" s="32">
        <f t="shared" si="0"/>
        <v>0.24343409183112685</v>
      </c>
      <c r="P30" s="33">
        <f t="shared" si="12"/>
        <v>0.24083069312779681</v>
      </c>
      <c r="Q30" s="41"/>
      <c r="R30" s="57">
        <f t="shared" si="8"/>
        <v>51.512060584849856</v>
      </c>
      <c r="S30" s="57">
        <f t="shared" si="9"/>
        <v>52.581763835523397</v>
      </c>
      <c r="T30" s="57">
        <f t="shared" si="10"/>
        <v>52.019429715604112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6366.3874159548604</v>
      </c>
      <c r="F31" s="55">
        <v>5624.3204324564713</v>
      </c>
      <c r="G31" s="56">
        <f t="shared" si="2"/>
        <v>11990.707848411332</v>
      </c>
      <c r="H31" s="55">
        <v>139</v>
      </c>
      <c r="I31" s="55">
        <v>120</v>
      </c>
      <c r="J31" s="56">
        <f t="shared" si="3"/>
        <v>259</v>
      </c>
      <c r="K31" s="55">
        <v>0</v>
      </c>
      <c r="L31" s="55">
        <v>0</v>
      </c>
      <c r="M31" s="56">
        <f t="shared" si="4"/>
        <v>0</v>
      </c>
      <c r="N31" s="32">
        <f t="shared" si="11"/>
        <v>0.21204327924176861</v>
      </c>
      <c r="O31" s="32">
        <f t="shared" si="0"/>
        <v>0.21698767100526509</v>
      </c>
      <c r="P31" s="33">
        <f t="shared" si="12"/>
        <v>0.21433411712446968</v>
      </c>
      <c r="Q31" s="41"/>
      <c r="R31" s="57">
        <f t="shared" si="8"/>
        <v>45.801348316222018</v>
      </c>
      <c r="S31" s="57">
        <f t="shared" si="9"/>
        <v>46.869336937137263</v>
      </c>
      <c r="T31" s="57">
        <f t="shared" si="10"/>
        <v>46.296169298885452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6199.7720803088532</v>
      </c>
      <c r="F32" s="55">
        <v>5324.0100374525118</v>
      </c>
      <c r="G32" s="56">
        <f t="shared" si="2"/>
        <v>11523.782117761366</v>
      </c>
      <c r="H32" s="55">
        <v>137</v>
      </c>
      <c r="I32" s="55">
        <v>138</v>
      </c>
      <c r="J32" s="56">
        <f t="shared" si="3"/>
        <v>275</v>
      </c>
      <c r="K32" s="55">
        <v>0</v>
      </c>
      <c r="L32" s="55">
        <v>0</v>
      </c>
      <c r="M32" s="56">
        <f t="shared" si="4"/>
        <v>0</v>
      </c>
      <c r="N32" s="32">
        <f t="shared" si="11"/>
        <v>0.20950838335728755</v>
      </c>
      <c r="O32" s="32">
        <f t="shared" si="0"/>
        <v>0.17861010592634569</v>
      </c>
      <c r="P32" s="33">
        <f t="shared" si="12"/>
        <v>0.19400306595557856</v>
      </c>
      <c r="Q32" s="41"/>
      <c r="R32" s="57">
        <f t="shared" si="8"/>
        <v>45.253810805174112</v>
      </c>
      <c r="S32" s="57">
        <f t="shared" si="9"/>
        <v>38.579782880090669</v>
      </c>
      <c r="T32" s="57">
        <f t="shared" si="10"/>
        <v>41.904662246404968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4814.1785694598184</v>
      </c>
      <c r="F33" s="55">
        <v>3680.3058692552977</v>
      </c>
      <c r="G33" s="56">
        <f t="shared" si="2"/>
        <v>8494.484438715117</v>
      </c>
      <c r="H33" s="55">
        <v>143</v>
      </c>
      <c r="I33" s="55">
        <v>140</v>
      </c>
      <c r="J33" s="56">
        <f t="shared" si="3"/>
        <v>283</v>
      </c>
      <c r="K33" s="55">
        <v>0</v>
      </c>
      <c r="L33" s="55">
        <v>0</v>
      </c>
      <c r="M33" s="56">
        <f t="shared" si="4"/>
        <v>0</v>
      </c>
      <c r="N33" s="32">
        <f t="shared" si="11"/>
        <v>0.15585918704544865</v>
      </c>
      <c r="O33" s="32">
        <f t="shared" si="0"/>
        <v>0.12170323641717254</v>
      </c>
      <c r="P33" s="33">
        <f t="shared" si="12"/>
        <v>0.13896225033888099</v>
      </c>
      <c r="Q33" s="41"/>
      <c r="R33" s="57">
        <f t="shared" si="8"/>
        <v>33.665584401816915</v>
      </c>
      <c r="S33" s="57">
        <f t="shared" si="9"/>
        <v>26.287899066109269</v>
      </c>
      <c r="T33" s="57">
        <f t="shared" si="10"/>
        <v>30.015846073198293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2369.9767405638877</v>
      </c>
      <c r="F34" s="55">
        <v>2351.4298898488291</v>
      </c>
      <c r="G34" s="56">
        <f t="shared" si="2"/>
        <v>4721.4066304127173</v>
      </c>
      <c r="H34" s="55">
        <v>158</v>
      </c>
      <c r="I34" s="55">
        <v>120</v>
      </c>
      <c r="J34" s="56">
        <f t="shared" si="3"/>
        <v>278</v>
      </c>
      <c r="K34" s="55">
        <v>0</v>
      </c>
      <c r="L34" s="55">
        <v>0</v>
      </c>
      <c r="M34" s="56">
        <f t="shared" si="4"/>
        <v>0</v>
      </c>
      <c r="N34" s="32">
        <f t="shared" si="11"/>
        <v>6.944376290916221E-2</v>
      </c>
      <c r="O34" s="32">
        <f t="shared" si="0"/>
        <v>9.0718745750340626E-2</v>
      </c>
      <c r="P34" s="33">
        <f t="shared" si="12"/>
        <v>7.8627208739886711E-2</v>
      </c>
      <c r="Q34" s="41"/>
      <c r="R34" s="57">
        <f t="shared" si="8"/>
        <v>14.999852788379036</v>
      </c>
      <c r="S34" s="57">
        <f t="shared" si="9"/>
        <v>19.595249082073575</v>
      </c>
      <c r="T34" s="57">
        <f t="shared" si="10"/>
        <v>16.98347708781553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1085.8414838745807</v>
      </c>
      <c r="F35" s="55">
        <v>1254.5955812365921</v>
      </c>
      <c r="G35" s="56">
        <f t="shared" si="2"/>
        <v>2340.4370651111731</v>
      </c>
      <c r="H35" s="55">
        <v>162</v>
      </c>
      <c r="I35" s="55">
        <v>122</v>
      </c>
      <c r="J35" s="56">
        <f t="shared" si="3"/>
        <v>284</v>
      </c>
      <c r="K35" s="55">
        <v>0</v>
      </c>
      <c r="L35" s="55">
        <v>0</v>
      </c>
      <c r="M35" s="56">
        <f t="shared" si="4"/>
        <v>0</v>
      </c>
      <c r="N35" s="32">
        <f t="shared" si="11"/>
        <v>3.1031135227325694E-2</v>
      </c>
      <c r="O35" s="32">
        <f t="shared" si="0"/>
        <v>4.7609121935207652E-2</v>
      </c>
      <c r="P35" s="33">
        <f t="shared" si="12"/>
        <v>3.8152664728598934E-2</v>
      </c>
      <c r="Q35" s="41"/>
      <c r="R35" s="57">
        <f t="shared" si="8"/>
        <v>6.7027252091023497</v>
      </c>
      <c r="S35" s="57">
        <f t="shared" si="9"/>
        <v>10.283570338004854</v>
      </c>
      <c r="T35" s="57">
        <f t="shared" si="10"/>
        <v>8.24097558137737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59">
        <v>708.96</v>
      </c>
      <c r="E36" s="66">
        <v>229.83470155262458</v>
      </c>
      <c r="F36" s="60">
        <v>210</v>
      </c>
      <c r="G36" s="61">
        <f t="shared" si="2"/>
        <v>439.83470155262455</v>
      </c>
      <c r="H36" s="60">
        <v>158</v>
      </c>
      <c r="I36" s="60">
        <v>136</v>
      </c>
      <c r="J36" s="61">
        <f t="shared" si="3"/>
        <v>294</v>
      </c>
      <c r="K36" s="60">
        <v>0</v>
      </c>
      <c r="L36" s="60">
        <v>0</v>
      </c>
      <c r="M36" s="61">
        <f t="shared" si="4"/>
        <v>0</v>
      </c>
      <c r="N36" s="34">
        <f t="shared" si="11"/>
        <v>6.7344907862348976E-3</v>
      </c>
      <c r="O36" s="34">
        <f t="shared" si="0"/>
        <v>7.1486928104575161E-3</v>
      </c>
      <c r="P36" s="35">
        <f t="shared" si="12"/>
        <v>6.9260944436984216E-3</v>
      </c>
      <c r="Q36" s="41"/>
      <c r="R36" s="57">
        <f t="shared" si="8"/>
        <v>1.4546500098267379</v>
      </c>
      <c r="S36" s="57">
        <f t="shared" si="9"/>
        <v>1.5441176470588236</v>
      </c>
      <c r="T36" s="57">
        <f t="shared" si="10"/>
        <v>1.4960363998388591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65">
        <v>6371.3416323116817</v>
      </c>
      <c r="F37" s="63">
        <v>9167.0355838369705</v>
      </c>
      <c r="G37" s="64">
        <f t="shared" si="2"/>
        <v>15538.377216148652</v>
      </c>
      <c r="H37" s="63">
        <v>100</v>
      </c>
      <c r="I37" s="63">
        <v>80</v>
      </c>
      <c r="J37" s="64">
        <f t="shared" si="3"/>
        <v>180</v>
      </c>
      <c r="K37" s="63">
        <v>120</v>
      </c>
      <c r="L37" s="63">
        <v>100</v>
      </c>
      <c r="M37" s="64">
        <f t="shared" si="4"/>
        <v>220</v>
      </c>
      <c r="N37" s="30">
        <f t="shared" si="11"/>
        <v>0.12405260187522744</v>
      </c>
      <c r="O37" s="30">
        <f t="shared" si="0"/>
        <v>0.2178478037984071</v>
      </c>
      <c r="P37" s="31">
        <f t="shared" si="12"/>
        <v>0.16629256438515252</v>
      </c>
      <c r="Q37" s="41"/>
      <c r="R37" s="57">
        <f t="shared" si="8"/>
        <v>28.960643783234918</v>
      </c>
      <c r="S37" s="57">
        <f t="shared" si="9"/>
        <v>50.927975465760944</v>
      </c>
      <c r="T37" s="57">
        <f t="shared" si="10"/>
        <v>38.84594304037163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4">
        <v>6075.1427835059403</v>
      </c>
      <c r="F38" s="55">
        <v>8903.4074092760293</v>
      </c>
      <c r="G38" s="56">
        <f t="shared" si="2"/>
        <v>14978.55019278197</v>
      </c>
      <c r="H38" s="55">
        <v>100</v>
      </c>
      <c r="I38" s="55">
        <v>80</v>
      </c>
      <c r="J38" s="56">
        <f t="shared" si="3"/>
        <v>180</v>
      </c>
      <c r="K38" s="55">
        <v>120</v>
      </c>
      <c r="L38" s="55">
        <v>100</v>
      </c>
      <c r="M38" s="56">
        <f t="shared" si="4"/>
        <v>220</v>
      </c>
      <c r="N38" s="32">
        <f t="shared" si="11"/>
        <v>0.11828549033305959</v>
      </c>
      <c r="O38" s="32">
        <f t="shared" si="0"/>
        <v>0.21158287569572312</v>
      </c>
      <c r="P38" s="33">
        <f t="shared" si="12"/>
        <v>0.16030126490562896</v>
      </c>
      <c r="Q38" s="41"/>
      <c r="R38" s="57">
        <f t="shared" si="8"/>
        <v>27.614285379572458</v>
      </c>
      <c r="S38" s="57">
        <f t="shared" si="9"/>
        <v>49.463374495977938</v>
      </c>
      <c r="T38" s="57">
        <f t="shared" si="10"/>
        <v>37.446375481954924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4">
        <v>5896.1193885559605</v>
      </c>
      <c r="F39" s="55">
        <v>8732.2305598138882</v>
      </c>
      <c r="G39" s="56">
        <f t="shared" si="2"/>
        <v>14628.349948369849</v>
      </c>
      <c r="H39" s="55">
        <v>100</v>
      </c>
      <c r="I39" s="55">
        <v>80</v>
      </c>
      <c r="J39" s="56">
        <f t="shared" si="3"/>
        <v>180</v>
      </c>
      <c r="K39" s="55">
        <v>120</v>
      </c>
      <c r="L39" s="55">
        <v>98</v>
      </c>
      <c r="M39" s="56">
        <f t="shared" si="4"/>
        <v>218</v>
      </c>
      <c r="N39" s="32">
        <f t="shared" si="11"/>
        <v>0.11479983233169705</v>
      </c>
      <c r="O39" s="32">
        <f t="shared" si="0"/>
        <v>0.20999015390087264</v>
      </c>
      <c r="P39" s="33">
        <f t="shared" si="12"/>
        <v>0.15738885725135404</v>
      </c>
      <c r="Q39" s="41"/>
      <c r="R39" s="57">
        <f t="shared" si="8"/>
        <v>26.800542675254366</v>
      </c>
      <c r="S39" s="57">
        <f t="shared" si="9"/>
        <v>49.057475055134205</v>
      </c>
      <c r="T39" s="57">
        <f t="shared" si="10"/>
        <v>36.754648111482034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4">
        <v>5800.8641624305747</v>
      </c>
      <c r="F40" s="55">
        <v>8642.9634249666724</v>
      </c>
      <c r="G40" s="56">
        <f t="shared" si="2"/>
        <v>14443.827587397247</v>
      </c>
      <c r="H40" s="55">
        <v>100</v>
      </c>
      <c r="I40" s="55">
        <v>60</v>
      </c>
      <c r="J40" s="56">
        <f t="shared" si="3"/>
        <v>160</v>
      </c>
      <c r="K40" s="55">
        <v>92</v>
      </c>
      <c r="L40" s="55">
        <v>100</v>
      </c>
      <c r="M40" s="56">
        <f t="shared" si="4"/>
        <v>192</v>
      </c>
      <c r="N40" s="32">
        <f t="shared" si="11"/>
        <v>0.13060302959362785</v>
      </c>
      <c r="O40" s="32">
        <f t="shared" si="0"/>
        <v>0.2288920398561089</v>
      </c>
      <c r="P40" s="33">
        <f t="shared" si="12"/>
        <v>0.17576698290738471</v>
      </c>
      <c r="Q40" s="41"/>
      <c r="R40" s="57">
        <f t="shared" si="8"/>
        <v>30.21283417932591</v>
      </c>
      <c r="S40" s="57">
        <f t="shared" si="9"/>
        <v>54.0185214060417</v>
      </c>
      <c r="T40" s="57">
        <f t="shared" si="10"/>
        <v>41.033601100560361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4">
        <v>5748.7410729291423</v>
      </c>
      <c r="F41" s="55">
        <v>8593.9100928760054</v>
      </c>
      <c r="G41" s="56">
        <f t="shared" si="2"/>
        <v>14342.651165805148</v>
      </c>
      <c r="H41" s="55">
        <v>100</v>
      </c>
      <c r="I41" s="55">
        <v>60</v>
      </c>
      <c r="J41" s="56">
        <f t="shared" si="3"/>
        <v>160</v>
      </c>
      <c r="K41" s="55">
        <v>120</v>
      </c>
      <c r="L41" s="55">
        <v>100</v>
      </c>
      <c r="M41" s="56">
        <f t="shared" si="4"/>
        <v>220</v>
      </c>
      <c r="N41" s="32">
        <f t="shared" si="11"/>
        <v>0.11193031684052068</v>
      </c>
      <c r="O41" s="32">
        <f t="shared" si="0"/>
        <v>0.22759295796811455</v>
      </c>
      <c r="P41" s="33">
        <f t="shared" si="12"/>
        <v>0.16093639099871127</v>
      </c>
      <c r="Q41" s="41"/>
      <c r="R41" s="57">
        <f t="shared" si="8"/>
        <v>26.130641240587011</v>
      </c>
      <c r="S41" s="57">
        <f t="shared" si="9"/>
        <v>53.711938080475036</v>
      </c>
      <c r="T41" s="57">
        <f t="shared" si="10"/>
        <v>37.743818857381967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4">
        <v>3605.2424814041819</v>
      </c>
      <c r="F42" s="55">
        <v>5311.4581406864672</v>
      </c>
      <c r="G42" s="56">
        <f t="shared" si="2"/>
        <v>8916.7006220906496</v>
      </c>
      <c r="H42" s="55">
        <v>0</v>
      </c>
      <c r="I42" s="55">
        <v>0</v>
      </c>
      <c r="J42" s="56">
        <f t="shared" si="3"/>
        <v>0</v>
      </c>
      <c r="K42" s="55">
        <v>120</v>
      </c>
      <c r="L42" s="55">
        <v>100</v>
      </c>
      <c r="M42" s="56">
        <f t="shared" si="4"/>
        <v>220</v>
      </c>
      <c r="N42" s="32">
        <f t="shared" si="11"/>
        <v>0.12114390058481794</v>
      </c>
      <c r="O42" s="32">
        <f t="shared" si="0"/>
        <v>0.21417169922122853</v>
      </c>
      <c r="P42" s="33">
        <f t="shared" si="12"/>
        <v>0.16342926360136822</v>
      </c>
      <c r="Q42" s="41"/>
      <c r="R42" s="57">
        <f t="shared" si="8"/>
        <v>30.043687345034851</v>
      </c>
      <c r="S42" s="57">
        <f t="shared" si="9"/>
        <v>53.114581406864673</v>
      </c>
      <c r="T42" s="57">
        <f t="shared" si="10"/>
        <v>40.530457373139313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4">
        <v>3243.9037320019474</v>
      </c>
      <c r="F43" s="55">
        <v>4578.8220872174224</v>
      </c>
      <c r="G43" s="56">
        <f t="shared" si="2"/>
        <v>7822.7258192193694</v>
      </c>
      <c r="H43" s="55">
        <v>0</v>
      </c>
      <c r="I43" s="55">
        <v>0</v>
      </c>
      <c r="J43" s="56">
        <f t="shared" si="3"/>
        <v>0</v>
      </c>
      <c r="K43" s="55">
        <v>120</v>
      </c>
      <c r="L43" s="55">
        <v>100</v>
      </c>
      <c r="M43" s="56">
        <f t="shared" si="4"/>
        <v>220</v>
      </c>
      <c r="N43" s="32">
        <f t="shared" si="11"/>
        <v>0.1090021415323235</v>
      </c>
      <c r="O43" s="32">
        <f t="shared" si="0"/>
        <v>0.18462992287167027</v>
      </c>
      <c r="P43" s="33">
        <f t="shared" si="12"/>
        <v>0.14337840577748112</v>
      </c>
      <c r="Q43" s="41"/>
      <c r="R43" s="57">
        <f t="shared" si="8"/>
        <v>27.032531100016229</v>
      </c>
      <c r="S43" s="57">
        <f t="shared" si="9"/>
        <v>45.788220872174222</v>
      </c>
      <c r="T43" s="57">
        <f t="shared" si="10"/>
        <v>35.557844632815318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4">
        <v>3124.5706917508915</v>
      </c>
      <c r="F44" s="55">
        <v>4316.9363291161799</v>
      </c>
      <c r="G44" s="56">
        <f t="shared" si="2"/>
        <v>7441.5070208670713</v>
      </c>
      <c r="H44" s="55">
        <v>0</v>
      </c>
      <c r="I44" s="55">
        <v>0</v>
      </c>
      <c r="J44" s="56">
        <f t="shared" si="3"/>
        <v>0</v>
      </c>
      <c r="K44" s="55">
        <v>120</v>
      </c>
      <c r="L44" s="55">
        <v>100</v>
      </c>
      <c r="M44" s="56">
        <f t="shared" si="4"/>
        <v>220</v>
      </c>
      <c r="N44" s="32">
        <f t="shared" si="11"/>
        <v>0.10499229474969393</v>
      </c>
      <c r="O44" s="32">
        <f t="shared" si="0"/>
        <v>0.1740700132708137</v>
      </c>
      <c r="P44" s="33">
        <f t="shared" si="12"/>
        <v>0.13639125771383928</v>
      </c>
      <c r="Q44" s="41"/>
      <c r="R44" s="57">
        <f t="shared" si="8"/>
        <v>26.038089097924097</v>
      </c>
      <c r="S44" s="57">
        <f t="shared" si="9"/>
        <v>43.169363291161801</v>
      </c>
      <c r="T44" s="57">
        <f t="shared" si="10"/>
        <v>33.825031913032142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4">
        <v>3047.6284581090717</v>
      </c>
      <c r="F45" s="55">
        <v>4269.8942486253663</v>
      </c>
      <c r="G45" s="56">
        <f t="shared" si="2"/>
        <v>7317.5227067344385</v>
      </c>
      <c r="H45" s="55">
        <v>0</v>
      </c>
      <c r="I45" s="55">
        <v>0</v>
      </c>
      <c r="J45" s="56">
        <f t="shared" si="3"/>
        <v>0</v>
      </c>
      <c r="K45" s="55">
        <v>120</v>
      </c>
      <c r="L45" s="55">
        <v>100</v>
      </c>
      <c r="M45" s="56">
        <f t="shared" si="4"/>
        <v>220</v>
      </c>
      <c r="N45" s="32">
        <f t="shared" si="11"/>
        <v>0.10240687023215966</v>
      </c>
      <c r="O45" s="32">
        <f t="shared" si="0"/>
        <v>0.17217315518650672</v>
      </c>
      <c r="P45" s="33">
        <f t="shared" si="12"/>
        <v>0.13411881793868105</v>
      </c>
      <c r="Q45" s="41"/>
      <c r="R45" s="57">
        <f t="shared" si="8"/>
        <v>25.396903817575598</v>
      </c>
      <c r="S45" s="57">
        <f t="shared" si="9"/>
        <v>42.698942486253664</v>
      </c>
      <c r="T45" s="57">
        <f t="shared" si="10"/>
        <v>33.261466848792899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4">
        <v>3061.0200404040024</v>
      </c>
      <c r="F46" s="55">
        <v>4231.466011384392</v>
      </c>
      <c r="G46" s="56">
        <f t="shared" si="2"/>
        <v>7292.4860517883944</v>
      </c>
      <c r="H46" s="55">
        <v>0</v>
      </c>
      <c r="I46" s="55">
        <v>0</v>
      </c>
      <c r="J46" s="56">
        <f t="shared" si="3"/>
        <v>0</v>
      </c>
      <c r="K46" s="55">
        <v>120</v>
      </c>
      <c r="L46" s="55">
        <v>101</v>
      </c>
      <c r="M46" s="56">
        <f t="shared" si="4"/>
        <v>221</v>
      </c>
      <c r="N46" s="32">
        <f t="shared" si="11"/>
        <v>0.10285685619637105</v>
      </c>
      <c r="O46" s="32">
        <f t="shared" si="0"/>
        <v>0.16893428662505558</v>
      </c>
      <c r="P46" s="33">
        <f t="shared" si="12"/>
        <v>0.13305513888097348</v>
      </c>
      <c r="Q46" s="41"/>
      <c r="R46" s="57">
        <f t="shared" si="8"/>
        <v>25.50850033670002</v>
      </c>
      <c r="S46" s="57">
        <f t="shared" si="9"/>
        <v>41.895703083013785</v>
      </c>
      <c r="T46" s="57">
        <f t="shared" si="10"/>
        <v>32.997674442481426</v>
      </c>
    </row>
    <row r="47" spans="2:20" x14ac:dyDescent="0.25">
      <c r="B47" s="52" t="str">
        <f>'Média Mensal'!B47</f>
        <v>Modivas Centro</v>
      </c>
      <c r="C47" s="52" t="s">
        <v>105</v>
      </c>
      <c r="D47" s="53">
        <v>852.51</v>
      </c>
      <c r="E47" s="54">
        <v>3032.003760788924</v>
      </c>
      <c r="F47" s="55">
        <v>4164.3435460397395</v>
      </c>
      <c r="G47" s="56">
        <f t="shared" si="2"/>
        <v>7196.3473068286639</v>
      </c>
      <c r="H47" s="55">
        <v>0</v>
      </c>
      <c r="I47" s="55">
        <v>0</v>
      </c>
      <c r="J47" s="56">
        <f t="shared" si="3"/>
        <v>0</v>
      </c>
      <c r="K47" s="55">
        <v>120</v>
      </c>
      <c r="L47" s="55">
        <v>104</v>
      </c>
      <c r="M47" s="56">
        <f t="shared" si="4"/>
        <v>224</v>
      </c>
      <c r="N47" s="32">
        <f t="shared" si="11"/>
        <v>0.10188184680070309</v>
      </c>
      <c r="O47" s="32">
        <f t="shared" si="0"/>
        <v>0.16145872929744648</v>
      </c>
      <c r="P47" s="33">
        <f t="shared" si="12"/>
        <v>0.12954254224561967</v>
      </c>
      <c r="Q47" s="41"/>
      <c r="R47" s="57">
        <f t="shared" si="8"/>
        <v>25.266698006574366</v>
      </c>
      <c r="S47" s="57">
        <f t="shared" si="9"/>
        <v>40.041764865766723</v>
      </c>
      <c r="T47" s="57">
        <f t="shared" si="10"/>
        <v>32.126550476913678</v>
      </c>
    </row>
    <row r="48" spans="2:20" x14ac:dyDescent="0.25">
      <c r="B48" s="52" t="s">
        <v>105</v>
      </c>
      <c r="C48" s="52" t="str">
        <f>'Média Mensal'!C48</f>
        <v>Mindelo</v>
      </c>
      <c r="D48" s="53">
        <v>1834.12</v>
      </c>
      <c r="E48" s="54">
        <v>2525.7933814800726</v>
      </c>
      <c r="F48" s="55">
        <v>4006.9538325679218</v>
      </c>
      <c r="G48" s="56">
        <f t="shared" si="2"/>
        <v>6532.7472140479949</v>
      </c>
      <c r="H48" s="55">
        <v>0</v>
      </c>
      <c r="I48" s="55">
        <v>0</v>
      </c>
      <c r="J48" s="56">
        <f t="shared" ref="J48:J58" si="13">+H48+I48</f>
        <v>0</v>
      </c>
      <c r="K48" s="55">
        <v>121</v>
      </c>
      <c r="L48" s="55">
        <v>101</v>
      </c>
      <c r="M48" s="56">
        <f t="shared" ref="M48:M58" si="14">+K48+L48</f>
        <v>222</v>
      </c>
      <c r="N48" s="32">
        <f t="shared" ref="N48" si="15">+E48/(H48*216+K48*248)</f>
        <v>8.417066720474782E-2</v>
      </c>
      <c r="O48" s="32">
        <f t="shared" ref="O48" si="16">+F48/(I48*216+L48*248)</f>
        <v>0.15997100896550312</v>
      </c>
      <c r="P48" s="33">
        <f t="shared" ref="P48" si="17">+G48/(J48*216+M48*248)</f>
        <v>0.11865640827608244</v>
      </c>
      <c r="Q48" s="41"/>
      <c r="R48" s="57">
        <f t="shared" ref="R48" si="18">+E48/(H48+K48)</f>
        <v>20.87432546677746</v>
      </c>
      <c r="S48" s="57">
        <f t="shared" ref="S48" si="19">+F48/(I48+L48)</f>
        <v>39.67281022344477</v>
      </c>
      <c r="T48" s="57">
        <f t="shared" ref="T48" si="20">+G48/(J48+M48)</f>
        <v>29.426789252468446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4">
        <v>2470.7017174196585</v>
      </c>
      <c r="F49" s="55">
        <v>3814.1039486455502</v>
      </c>
      <c r="G49" s="56">
        <f t="shared" si="2"/>
        <v>6284.8056660652092</v>
      </c>
      <c r="H49" s="55">
        <v>0</v>
      </c>
      <c r="I49" s="55">
        <v>0</v>
      </c>
      <c r="J49" s="56">
        <f t="shared" si="13"/>
        <v>0</v>
      </c>
      <c r="K49" s="55">
        <v>116</v>
      </c>
      <c r="L49" s="55">
        <v>100</v>
      </c>
      <c r="M49" s="56">
        <f t="shared" si="14"/>
        <v>216</v>
      </c>
      <c r="N49" s="32">
        <f t="shared" si="11"/>
        <v>8.5883680388614381E-2</v>
      </c>
      <c r="O49" s="32">
        <f t="shared" si="0"/>
        <v>0.15379451405828831</v>
      </c>
      <c r="P49" s="33">
        <f t="shared" si="12"/>
        <v>0.11732388116161158</v>
      </c>
      <c r="Q49" s="41"/>
      <c r="R49" s="57">
        <f t="shared" si="8"/>
        <v>21.299152736376367</v>
      </c>
      <c r="S49" s="57">
        <f t="shared" si="9"/>
        <v>38.141039486455504</v>
      </c>
      <c r="T49" s="57">
        <f t="shared" si="10"/>
        <v>29.096322528079671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4">
        <v>2443.567900415012</v>
      </c>
      <c r="F50" s="55">
        <v>3818.9600769423055</v>
      </c>
      <c r="G50" s="56">
        <f t="shared" si="2"/>
        <v>6262.5279773573175</v>
      </c>
      <c r="H50" s="55">
        <v>0</v>
      </c>
      <c r="I50" s="55">
        <v>0</v>
      </c>
      <c r="J50" s="56">
        <f t="shared" si="13"/>
        <v>0</v>
      </c>
      <c r="K50" s="55">
        <v>109</v>
      </c>
      <c r="L50" s="55">
        <v>100</v>
      </c>
      <c r="M50" s="56">
        <f t="shared" si="14"/>
        <v>209</v>
      </c>
      <c r="N50" s="32">
        <f t="shared" si="11"/>
        <v>9.0395379565515382E-2</v>
      </c>
      <c r="O50" s="32">
        <f t="shared" si="0"/>
        <v>0.15399032568315749</v>
      </c>
      <c r="P50" s="33">
        <f t="shared" si="12"/>
        <v>0.12082358344955467</v>
      </c>
      <c r="Q50" s="41"/>
      <c r="R50" s="57">
        <f t="shared" si="8"/>
        <v>22.418054132247818</v>
      </c>
      <c r="S50" s="57">
        <f t="shared" si="9"/>
        <v>38.189600769423052</v>
      </c>
      <c r="T50" s="57">
        <f t="shared" si="10"/>
        <v>29.964248695489559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4">
        <v>2376.369743830483</v>
      </c>
      <c r="F51" s="55">
        <v>3627.7092534711337</v>
      </c>
      <c r="G51" s="56">
        <f t="shared" si="2"/>
        <v>6004.0789973016163</v>
      </c>
      <c r="H51" s="55">
        <v>0</v>
      </c>
      <c r="I51" s="55">
        <v>0</v>
      </c>
      <c r="J51" s="56">
        <f t="shared" si="13"/>
        <v>0</v>
      </c>
      <c r="K51" s="55">
        <v>113</v>
      </c>
      <c r="L51" s="55">
        <v>100</v>
      </c>
      <c r="M51" s="56">
        <f t="shared" si="14"/>
        <v>213</v>
      </c>
      <c r="N51" s="32">
        <f t="shared" si="11"/>
        <v>8.4797664281704363E-2</v>
      </c>
      <c r="O51" s="32">
        <f t="shared" si="0"/>
        <v>0.14627859893028766</v>
      </c>
      <c r="P51" s="33">
        <f t="shared" si="12"/>
        <v>0.11366195284911434</v>
      </c>
      <c r="Q51" s="41"/>
      <c r="R51" s="57">
        <f t="shared" si="8"/>
        <v>21.029820741862682</v>
      </c>
      <c r="S51" s="57">
        <f t="shared" si="9"/>
        <v>36.277092534711336</v>
      </c>
      <c r="T51" s="57">
        <f t="shared" si="10"/>
        <v>28.188164306580358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4">
        <v>2382.4655721383651</v>
      </c>
      <c r="F52" s="55">
        <v>3601.7232835305986</v>
      </c>
      <c r="G52" s="56">
        <f t="shared" si="2"/>
        <v>5984.1888556689637</v>
      </c>
      <c r="H52" s="55">
        <v>0</v>
      </c>
      <c r="I52" s="55">
        <v>0</v>
      </c>
      <c r="J52" s="56">
        <f t="shared" si="13"/>
        <v>0</v>
      </c>
      <c r="K52" s="55">
        <v>118</v>
      </c>
      <c r="L52" s="55">
        <v>100</v>
      </c>
      <c r="M52" s="56">
        <f t="shared" si="14"/>
        <v>218</v>
      </c>
      <c r="N52" s="32">
        <f t="shared" si="11"/>
        <v>8.1412847599042007E-2</v>
      </c>
      <c r="O52" s="32">
        <f t="shared" si="0"/>
        <v>0.14523077756171768</v>
      </c>
      <c r="P52" s="33">
        <f t="shared" si="12"/>
        <v>0.11068712739843452</v>
      </c>
      <c r="Q52" s="41"/>
      <c r="R52" s="57">
        <f t="shared" si="8"/>
        <v>20.190386204562415</v>
      </c>
      <c r="S52" s="57">
        <f t="shared" si="9"/>
        <v>36.017232835305983</v>
      </c>
      <c r="T52" s="57">
        <f t="shared" si="10"/>
        <v>27.450407594811761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4">
        <v>2358.8823613214836</v>
      </c>
      <c r="F53" s="55">
        <v>3553.9554727817117</v>
      </c>
      <c r="G53" s="56">
        <f t="shared" si="2"/>
        <v>5912.8378341031948</v>
      </c>
      <c r="H53" s="55">
        <v>0</v>
      </c>
      <c r="I53" s="55">
        <v>0</v>
      </c>
      <c r="J53" s="56">
        <f t="shared" si="13"/>
        <v>0</v>
      </c>
      <c r="K53" s="55">
        <v>119</v>
      </c>
      <c r="L53" s="55">
        <v>100</v>
      </c>
      <c r="M53" s="56">
        <f t="shared" si="14"/>
        <v>219</v>
      </c>
      <c r="N53" s="32">
        <f t="shared" si="11"/>
        <v>7.992960020742354E-2</v>
      </c>
      <c r="O53" s="32">
        <f t="shared" si="0"/>
        <v>0.14330465616055288</v>
      </c>
      <c r="P53" s="33">
        <f t="shared" si="12"/>
        <v>0.10886798192118123</v>
      </c>
      <c r="Q53" s="41"/>
      <c r="R53" s="57">
        <f t="shared" si="8"/>
        <v>19.822540851441037</v>
      </c>
      <c r="S53" s="57">
        <f t="shared" si="9"/>
        <v>35.539554727817119</v>
      </c>
      <c r="T53" s="57">
        <f t="shared" si="10"/>
        <v>26.999259516452945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4">
        <v>2268.1860200305414</v>
      </c>
      <c r="F54" s="55">
        <v>3446.9018566144555</v>
      </c>
      <c r="G54" s="56">
        <f t="shared" si="2"/>
        <v>5715.0878766449969</v>
      </c>
      <c r="H54" s="55">
        <v>0</v>
      </c>
      <c r="I54" s="55">
        <v>0</v>
      </c>
      <c r="J54" s="56">
        <f t="shared" si="13"/>
        <v>0</v>
      </c>
      <c r="K54" s="55">
        <v>120</v>
      </c>
      <c r="L54" s="55">
        <v>102</v>
      </c>
      <c r="M54" s="56">
        <f t="shared" si="14"/>
        <v>222</v>
      </c>
      <c r="N54" s="32">
        <f t="shared" si="11"/>
        <v>7.6215928092424112E-2</v>
      </c>
      <c r="O54" s="32">
        <f t="shared" si="0"/>
        <v>0.13626272361695349</v>
      </c>
      <c r="P54" s="33">
        <f t="shared" si="12"/>
        <v>0.10380499630639707</v>
      </c>
      <c r="Q54" s="41"/>
      <c r="R54" s="57">
        <f t="shared" si="8"/>
        <v>18.901550166921179</v>
      </c>
      <c r="S54" s="57">
        <f t="shared" si="9"/>
        <v>33.793155457004467</v>
      </c>
      <c r="T54" s="57">
        <f t="shared" si="10"/>
        <v>25.743639083986473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4">
        <v>1639.3375907586528</v>
      </c>
      <c r="F55" s="55">
        <v>2567.2816860900803</v>
      </c>
      <c r="G55" s="56">
        <f t="shared" si="2"/>
        <v>4206.6192768487326</v>
      </c>
      <c r="H55" s="55">
        <v>0</v>
      </c>
      <c r="I55" s="55">
        <v>0</v>
      </c>
      <c r="J55" s="56">
        <f t="shared" si="13"/>
        <v>0</v>
      </c>
      <c r="K55" s="55">
        <v>111</v>
      </c>
      <c r="L55" s="55">
        <v>101</v>
      </c>
      <c r="M55" s="56">
        <f t="shared" si="14"/>
        <v>212</v>
      </c>
      <c r="N55" s="32">
        <f t="shared" si="11"/>
        <v>5.9551641628838012E-2</v>
      </c>
      <c r="O55" s="32">
        <f t="shared" si="0"/>
        <v>0.10249447804575536</v>
      </c>
      <c r="P55" s="33">
        <f t="shared" si="12"/>
        <v>8.0010257091614662E-2</v>
      </c>
      <c r="Q55" s="41"/>
      <c r="R55" s="57">
        <f t="shared" si="8"/>
        <v>14.768807123951827</v>
      </c>
      <c r="S55" s="57">
        <f t="shared" si="9"/>
        <v>25.418630555347328</v>
      </c>
      <c r="T55" s="57">
        <f t="shared" si="10"/>
        <v>19.842543758720439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4">
        <v>1496.8595264024323</v>
      </c>
      <c r="F56" s="55">
        <v>2488.8226507302834</v>
      </c>
      <c r="G56" s="56">
        <f t="shared" si="2"/>
        <v>3985.6821771327159</v>
      </c>
      <c r="H56" s="55">
        <v>0</v>
      </c>
      <c r="I56" s="55">
        <v>0</v>
      </c>
      <c r="J56" s="56">
        <f t="shared" si="13"/>
        <v>0</v>
      </c>
      <c r="K56" s="55">
        <v>116</v>
      </c>
      <c r="L56" s="55">
        <v>100</v>
      </c>
      <c r="M56" s="56">
        <f t="shared" si="14"/>
        <v>216</v>
      </c>
      <c r="N56" s="32">
        <f t="shared" si="11"/>
        <v>5.2032102558482771E-2</v>
      </c>
      <c r="O56" s="32">
        <f t="shared" si="0"/>
        <v>0.10035575204557594</v>
      </c>
      <c r="P56" s="33">
        <f t="shared" si="12"/>
        <v>7.4404162506211097E-2</v>
      </c>
      <c r="Q56" s="41"/>
      <c r="R56" s="57">
        <f t="shared" si="8"/>
        <v>12.903961434503726</v>
      </c>
      <c r="S56" s="57">
        <f t="shared" si="9"/>
        <v>24.888226507302832</v>
      </c>
      <c r="T56" s="57">
        <f t="shared" si="10"/>
        <v>18.452232301540352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4">
        <v>1230.0265297178344</v>
      </c>
      <c r="F57" s="55">
        <v>1960.3309852129503</v>
      </c>
      <c r="G57" s="56">
        <f t="shared" si="2"/>
        <v>3190.3575149307844</v>
      </c>
      <c r="H57" s="55">
        <v>0</v>
      </c>
      <c r="I57" s="55">
        <v>0</v>
      </c>
      <c r="J57" s="56">
        <f t="shared" si="13"/>
        <v>0</v>
      </c>
      <c r="K57" s="55">
        <v>138</v>
      </c>
      <c r="L57" s="55">
        <v>100</v>
      </c>
      <c r="M57" s="56">
        <f t="shared" si="14"/>
        <v>238</v>
      </c>
      <c r="N57" s="32">
        <f t="shared" si="11"/>
        <v>3.5940466623358883E-2</v>
      </c>
      <c r="O57" s="32">
        <f t="shared" si="0"/>
        <v>7.904560424245767E-2</v>
      </c>
      <c r="P57" s="33">
        <f t="shared" si="12"/>
        <v>5.4051868984324757E-2</v>
      </c>
      <c r="Q57" s="41"/>
      <c r="R57" s="57">
        <f t="shared" si="8"/>
        <v>8.9132357225930026</v>
      </c>
      <c r="S57" s="57">
        <f t="shared" si="9"/>
        <v>19.603309852129502</v>
      </c>
      <c r="T57" s="57">
        <f t="shared" si="10"/>
        <v>13.404863508112539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6">
        <v>1160.547427150821</v>
      </c>
      <c r="F58" s="60">
        <v>1888</v>
      </c>
      <c r="G58" s="61">
        <f t="shared" si="2"/>
        <v>3048.547427150821</v>
      </c>
      <c r="H58" s="55">
        <v>0</v>
      </c>
      <c r="I58" s="55">
        <v>0</v>
      </c>
      <c r="J58" s="56">
        <f t="shared" si="13"/>
        <v>0</v>
      </c>
      <c r="K58" s="55">
        <v>138</v>
      </c>
      <c r="L58" s="55">
        <v>101</v>
      </c>
      <c r="M58" s="56">
        <f t="shared" si="14"/>
        <v>239</v>
      </c>
      <c r="N58" s="34">
        <f t="shared" si="11"/>
        <v>3.3910338567987988E-2</v>
      </c>
      <c r="O58" s="34">
        <f t="shared" si="0"/>
        <v>7.5375279463430214E-2</v>
      </c>
      <c r="P58" s="35">
        <f t="shared" si="12"/>
        <v>5.1433179699534703E-2</v>
      </c>
      <c r="Q58" s="41"/>
      <c r="R58" s="57">
        <f t="shared" si="8"/>
        <v>8.4097639648610212</v>
      </c>
      <c r="S58" s="57">
        <f t="shared" si="9"/>
        <v>18.693069306930692</v>
      </c>
      <c r="T58" s="57">
        <f t="shared" si="10"/>
        <v>12.755428565484607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65">
        <v>4430.4784665835296</v>
      </c>
      <c r="F59" s="63">
        <v>5503.8963738593584</v>
      </c>
      <c r="G59" s="64">
        <f t="shared" si="2"/>
        <v>9934.3748404428879</v>
      </c>
      <c r="H59" s="65">
        <v>56</v>
      </c>
      <c r="I59" s="63">
        <v>0</v>
      </c>
      <c r="J59" s="64">
        <f t="shared" si="3"/>
        <v>56</v>
      </c>
      <c r="K59" s="65">
        <v>77</v>
      </c>
      <c r="L59" s="63">
        <v>98</v>
      </c>
      <c r="M59" s="64">
        <f t="shared" si="4"/>
        <v>175</v>
      </c>
      <c r="N59" s="30">
        <f t="shared" si="11"/>
        <v>0.14203893519439373</v>
      </c>
      <c r="O59" s="30">
        <f t="shared" si="0"/>
        <v>0.22646051571179057</v>
      </c>
      <c r="P59" s="31">
        <f t="shared" si="12"/>
        <v>0.17901064654106399</v>
      </c>
      <c r="Q59" s="41"/>
      <c r="R59" s="57">
        <f t="shared" si="8"/>
        <v>33.311868169800974</v>
      </c>
      <c r="S59" s="57">
        <f t="shared" si="9"/>
        <v>56.162207896524066</v>
      </c>
      <c r="T59" s="57">
        <f t="shared" si="10"/>
        <v>43.005951690228954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4388.2335587101752</v>
      </c>
      <c r="F60" s="55">
        <v>5449.9272451884362</v>
      </c>
      <c r="G60" s="56">
        <f t="shared" si="2"/>
        <v>9838.1608038986124</v>
      </c>
      <c r="H60" s="54">
        <v>80</v>
      </c>
      <c r="I60" s="55">
        <v>0</v>
      </c>
      <c r="J60" s="56">
        <f t="shared" ref="J60:J84" si="21">+H60+I60</f>
        <v>80</v>
      </c>
      <c r="K60" s="54">
        <v>77</v>
      </c>
      <c r="L60" s="55">
        <v>98</v>
      </c>
      <c r="M60" s="56">
        <f t="shared" ref="M60:M84" si="22">+K60+L60</f>
        <v>175</v>
      </c>
      <c r="N60" s="32">
        <f t="shared" si="11"/>
        <v>0.12063540682620891</v>
      </c>
      <c r="O60" s="32">
        <f t="shared" si="0"/>
        <v>0.22423992944323717</v>
      </c>
      <c r="P60" s="33">
        <f t="shared" si="12"/>
        <v>0.16213185240439373</v>
      </c>
      <c r="Q60" s="41"/>
      <c r="R60" s="57">
        <f t="shared" si="8"/>
        <v>27.950532221083918</v>
      </c>
      <c r="S60" s="57">
        <f t="shared" si="9"/>
        <v>55.611502501922821</v>
      </c>
      <c r="T60" s="57">
        <f t="shared" si="10"/>
        <v>38.581022760386716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4245.1834425911056</v>
      </c>
      <c r="F61" s="55">
        <v>5214.7052488772542</v>
      </c>
      <c r="G61" s="56">
        <f t="shared" si="2"/>
        <v>9459.8886914683608</v>
      </c>
      <c r="H61" s="54">
        <v>80</v>
      </c>
      <c r="I61" s="55">
        <v>0</v>
      </c>
      <c r="J61" s="56">
        <f t="shared" si="21"/>
        <v>80</v>
      </c>
      <c r="K61" s="54">
        <v>77</v>
      </c>
      <c r="L61" s="55">
        <v>98</v>
      </c>
      <c r="M61" s="56">
        <f t="shared" si="22"/>
        <v>175</v>
      </c>
      <c r="N61" s="32">
        <f t="shared" si="11"/>
        <v>0.11670286569691846</v>
      </c>
      <c r="O61" s="32">
        <f t="shared" si="0"/>
        <v>0.2145616050393867</v>
      </c>
      <c r="P61" s="33">
        <f t="shared" si="12"/>
        <v>0.1558979678884041</v>
      </c>
      <c r="Q61" s="41"/>
      <c r="R61" s="57">
        <f t="shared" si="8"/>
        <v>27.039384984656724</v>
      </c>
      <c r="S61" s="57">
        <f t="shared" si="9"/>
        <v>53.211278049767898</v>
      </c>
      <c r="T61" s="57">
        <f t="shared" si="10"/>
        <v>37.097602711640633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4166.7911438696674</v>
      </c>
      <c r="F62" s="55">
        <v>5013.8755863895212</v>
      </c>
      <c r="G62" s="56">
        <f t="shared" si="2"/>
        <v>9180.6667302591886</v>
      </c>
      <c r="H62" s="54">
        <v>80</v>
      </c>
      <c r="I62" s="55">
        <v>0</v>
      </c>
      <c r="J62" s="56">
        <f t="shared" si="21"/>
        <v>80</v>
      </c>
      <c r="K62" s="54">
        <v>77</v>
      </c>
      <c r="L62" s="55">
        <v>118</v>
      </c>
      <c r="M62" s="56">
        <f t="shared" si="22"/>
        <v>195</v>
      </c>
      <c r="N62" s="32">
        <f t="shared" si="11"/>
        <v>0.11454781020094754</v>
      </c>
      <c r="O62" s="32">
        <f t="shared" si="0"/>
        <v>0.17133254464152273</v>
      </c>
      <c r="P62" s="33">
        <f t="shared" si="12"/>
        <v>0.13986390509230939</v>
      </c>
      <c r="Q62" s="41"/>
      <c r="R62" s="57">
        <f t="shared" si="8"/>
        <v>26.540070980061575</v>
      </c>
      <c r="S62" s="57">
        <f t="shared" si="9"/>
        <v>42.490471071097637</v>
      </c>
      <c r="T62" s="57">
        <f t="shared" si="10"/>
        <v>33.384242655487959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4129.4024377424257</v>
      </c>
      <c r="F63" s="55">
        <v>4751.3847534737852</v>
      </c>
      <c r="G63" s="56">
        <f t="shared" si="2"/>
        <v>8880.7871912162118</v>
      </c>
      <c r="H63" s="54">
        <v>80</v>
      </c>
      <c r="I63" s="55">
        <v>0</v>
      </c>
      <c r="J63" s="56">
        <f t="shared" si="21"/>
        <v>80</v>
      </c>
      <c r="K63" s="54">
        <v>77</v>
      </c>
      <c r="L63" s="55">
        <v>118</v>
      </c>
      <c r="M63" s="56">
        <f t="shared" si="22"/>
        <v>195</v>
      </c>
      <c r="N63" s="32">
        <f t="shared" si="11"/>
        <v>0.11351997024803237</v>
      </c>
      <c r="O63" s="32">
        <f t="shared" si="0"/>
        <v>0.16236279228655637</v>
      </c>
      <c r="P63" s="33">
        <f t="shared" si="12"/>
        <v>0.13529535635612755</v>
      </c>
      <c r="Q63" s="41"/>
      <c r="R63" s="57">
        <f t="shared" si="8"/>
        <v>26.301926355047296</v>
      </c>
      <c r="S63" s="57">
        <f t="shared" si="9"/>
        <v>40.265972487065973</v>
      </c>
      <c r="T63" s="57">
        <f t="shared" si="10"/>
        <v>32.293771604422588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4101.916869311025</v>
      </c>
      <c r="F64" s="55">
        <v>4452.2142497317018</v>
      </c>
      <c r="G64" s="56">
        <f t="shared" si="2"/>
        <v>8554.1311190427259</v>
      </c>
      <c r="H64" s="54">
        <v>80</v>
      </c>
      <c r="I64" s="55">
        <v>0</v>
      </c>
      <c r="J64" s="56">
        <f t="shared" si="21"/>
        <v>80</v>
      </c>
      <c r="K64" s="54">
        <v>83</v>
      </c>
      <c r="L64" s="55">
        <v>80</v>
      </c>
      <c r="M64" s="56">
        <f t="shared" si="22"/>
        <v>163</v>
      </c>
      <c r="N64" s="3">
        <f t="shared" si="11"/>
        <v>0.10833289851339069</v>
      </c>
      <c r="O64" s="3">
        <f t="shared" si="0"/>
        <v>0.22440596016792852</v>
      </c>
      <c r="P64" s="4">
        <f t="shared" si="12"/>
        <v>0.14824156244008607</v>
      </c>
      <c r="Q64" s="41"/>
      <c r="R64" s="57">
        <f t="shared" si="8"/>
        <v>25.165134167552299</v>
      </c>
      <c r="S64" s="57">
        <f t="shared" si="9"/>
        <v>55.652678121646275</v>
      </c>
      <c r="T64" s="57">
        <f t="shared" si="10"/>
        <v>35.202185675072947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3892.4287399429795</v>
      </c>
      <c r="F65" s="55">
        <v>3901.304740945608</v>
      </c>
      <c r="G65" s="56">
        <f t="shared" si="2"/>
        <v>7793.733480888588</v>
      </c>
      <c r="H65" s="54">
        <v>80</v>
      </c>
      <c r="I65" s="55">
        <v>0</v>
      </c>
      <c r="J65" s="56">
        <f t="shared" si="21"/>
        <v>80</v>
      </c>
      <c r="K65" s="54">
        <v>117</v>
      </c>
      <c r="L65" s="55">
        <v>80</v>
      </c>
      <c r="M65" s="56">
        <f t="shared" si="22"/>
        <v>197</v>
      </c>
      <c r="N65" s="3">
        <f t="shared" si="11"/>
        <v>8.4076998875561165E-2</v>
      </c>
      <c r="O65" s="3">
        <f t="shared" si="0"/>
        <v>0.19663834379766171</v>
      </c>
      <c r="P65" s="4">
        <f t="shared" si="12"/>
        <v>0.11784404077792107</v>
      </c>
      <c r="Q65" s="41"/>
      <c r="R65" s="57">
        <f t="shared" si="8"/>
        <v>19.758521522553195</v>
      </c>
      <c r="S65" s="57">
        <f t="shared" si="9"/>
        <v>48.766309261820098</v>
      </c>
      <c r="T65" s="57">
        <f t="shared" si="10"/>
        <v>28.136221952666382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2496.4200177384214</v>
      </c>
      <c r="F66" s="55">
        <v>1887.6494347486869</v>
      </c>
      <c r="G66" s="56">
        <f t="shared" si="2"/>
        <v>4384.0694524871087</v>
      </c>
      <c r="H66" s="54">
        <v>78</v>
      </c>
      <c r="I66" s="55">
        <v>0</v>
      </c>
      <c r="J66" s="56">
        <f t="shared" si="21"/>
        <v>78</v>
      </c>
      <c r="K66" s="54">
        <v>2</v>
      </c>
      <c r="L66" s="55">
        <v>40</v>
      </c>
      <c r="M66" s="56">
        <f t="shared" si="22"/>
        <v>42</v>
      </c>
      <c r="N66" s="3">
        <f t="shared" si="11"/>
        <v>0.1439356560042909</v>
      </c>
      <c r="O66" s="3">
        <f t="shared" si="0"/>
        <v>0.19028724140611764</v>
      </c>
      <c r="P66" s="4">
        <f t="shared" si="12"/>
        <v>0.16080066947209173</v>
      </c>
      <c r="Q66" s="41"/>
      <c r="R66" s="57">
        <f t="shared" si="8"/>
        <v>31.205250221730267</v>
      </c>
      <c r="S66" s="57">
        <f t="shared" si="9"/>
        <v>47.191235868717172</v>
      </c>
      <c r="T66" s="57">
        <f t="shared" si="10"/>
        <v>36.53391210405924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2419.9504710236251</v>
      </c>
      <c r="F67" s="55">
        <v>1823.8328035436634</v>
      </c>
      <c r="G67" s="56">
        <f t="shared" si="2"/>
        <v>4243.7832745672886</v>
      </c>
      <c r="H67" s="54">
        <v>78</v>
      </c>
      <c r="I67" s="55">
        <v>0</v>
      </c>
      <c r="J67" s="56">
        <f t="shared" si="21"/>
        <v>78</v>
      </c>
      <c r="K67" s="54">
        <v>0</v>
      </c>
      <c r="L67" s="55">
        <v>40</v>
      </c>
      <c r="M67" s="56">
        <f t="shared" si="22"/>
        <v>40</v>
      </c>
      <c r="N67" s="3">
        <f t="shared" si="11"/>
        <v>0.14363428721650195</v>
      </c>
      <c r="O67" s="3">
        <f t="shared" si="0"/>
        <v>0.18385411326044995</v>
      </c>
      <c r="P67" s="4">
        <f t="shared" si="12"/>
        <v>0.15853942298891543</v>
      </c>
      <c r="Q67" s="41"/>
      <c r="R67" s="57">
        <f t="shared" si="8"/>
        <v>31.025006038764424</v>
      </c>
      <c r="S67" s="57">
        <f t="shared" si="9"/>
        <v>45.595820088591587</v>
      </c>
      <c r="T67" s="57">
        <f t="shared" si="10"/>
        <v>35.964265038705832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2375.7091619696412</v>
      </c>
      <c r="F68" s="55">
        <v>1779.7961829103533</v>
      </c>
      <c r="G68" s="56">
        <f t="shared" si="2"/>
        <v>4155.5053448799945</v>
      </c>
      <c r="H68" s="54">
        <v>78</v>
      </c>
      <c r="I68" s="55">
        <v>0</v>
      </c>
      <c r="J68" s="56">
        <f t="shared" si="21"/>
        <v>78</v>
      </c>
      <c r="K68" s="54">
        <v>5</v>
      </c>
      <c r="L68" s="55">
        <v>40</v>
      </c>
      <c r="M68" s="56">
        <f t="shared" si="22"/>
        <v>45</v>
      </c>
      <c r="N68" s="3">
        <f t="shared" si="11"/>
        <v>0.13134172722078954</v>
      </c>
      <c r="O68" s="3">
        <f t="shared" si="0"/>
        <v>0.17941493779338238</v>
      </c>
      <c r="P68" s="4">
        <f t="shared" si="12"/>
        <v>0.14836851417023689</v>
      </c>
      <c r="Q68" s="41"/>
      <c r="R68" s="57">
        <f t="shared" si="8"/>
        <v>28.623001951441459</v>
      </c>
      <c r="S68" s="57">
        <f t="shared" si="9"/>
        <v>44.494904572758834</v>
      </c>
      <c r="T68" s="57">
        <f t="shared" si="10"/>
        <v>33.784596299837354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59">
        <v>702.48</v>
      </c>
      <c r="E69" s="66">
        <v>1901.2712877559081</v>
      </c>
      <c r="F69" s="60">
        <v>1066.0000000000002</v>
      </c>
      <c r="G69" s="61">
        <f t="shared" si="2"/>
        <v>2967.2712877559084</v>
      </c>
      <c r="H69" s="66">
        <v>78</v>
      </c>
      <c r="I69" s="60">
        <v>0</v>
      </c>
      <c r="J69" s="61">
        <f t="shared" si="21"/>
        <v>78</v>
      </c>
      <c r="K69" s="66">
        <v>20</v>
      </c>
      <c r="L69" s="60">
        <v>40</v>
      </c>
      <c r="M69" s="61">
        <f t="shared" si="22"/>
        <v>60</v>
      </c>
      <c r="N69" s="6">
        <f t="shared" si="11"/>
        <v>8.7182285755498357E-2</v>
      </c>
      <c r="O69" s="6">
        <f t="shared" si="0"/>
        <v>0.10745967741935486</v>
      </c>
      <c r="P69" s="7">
        <f t="shared" si="12"/>
        <v>9.3522166154686975E-2</v>
      </c>
      <c r="Q69" s="41"/>
      <c r="R69" s="57">
        <f t="shared" si="8"/>
        <v>19.400727426080696</v>
      </c>
      <c r="S69" s="57">
        <f t="shared" si="9"/>
        <v>26.650000000000006</v>
      </c>
      <c r="T69" s="57">
        <f t="shared" si="10"/>
        <v>21.501965853303684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65">
        <v>8848</v>
      </c>
      <c r="F70" s="63">
        <v>3994.117700101322</v>
      </c>
      <c r="G70" s="64">
        <f t="shared" si="2"/>
        <v>12842.117700101322</v>
      </c>
      <c r="H70" s="65">
        <v>398</v>
      </c>
      <c r="I70" s="63">
        <v>414</v>
      </c>
      <c r="J70" s="64">
        <f t="shared" si="21"/>
        <v>812</v>
      </c>
      <c r="K70" s="65">
        <v>0</v>
      </c>
      <c r="L70" s="63">
        <v>0</v>
      </c>
      <c r="M70" s="64">
        <f t="shared" si="22"/>
        <v>0</v>
      </c>
      <c r="N70" s="15">
        <f t="shared" si="11"/>
        <v>0.10292201749488182</v>
      </c>
      <c r="O70" s="15">
        <f t="shared" si="0"/>
        <v>4.4664941180234861E-2</v>
      </c>
      <c r="P70" s="16">
        <f t="shared" si="12"/>
        <v>7.3219517994556893E-2</v>
      </c>
      <c r="Q70" s="41"/>
      <c r="R70" s="57">
        <f t="shared" si="8"/>
        <v>22.231155778894472</v>
      </c>
      <c r="S70" s="57">
        <f t="shared" si="9"/>
        <v>9.6476272949307305</v>
      </c>
      <c r="T70" s="57">
        <f t="shared" si="10"/>
        <v>15.815415886824288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4">
        <v>11669.238031413957</v>
      </c>
      <c r="F71" s="55">
        <v>5957.1749909463251</v>
      </c>
      <c r="G71" s="56">
        <f t="shared" ref="G71:G84" si="23">+E71+F71</f>
        <v>17626.413022360284</v>
      </c>
      <c r="H71" s="54">
        <v>398</v>
      </c>
      <c r="I71" s="55">
        <v>422</v>
      </c>
      <c r="J71" s="56">
        <f t="shared" si="21"/>
        <v>820</v>
      </c>
      <c r="K71" s="54">
        <v>0</v>
      </c>
      <c r="L71" s="55">
        <v>0</v>
      </c>
      <c r="M71" s="56">
        <f t="shared" si="22"/>
        <v>0</v>
      </c>
      <c r="N71" s="3">
        <f t="shared" si="11"/>
        <v>0.13573932197345473</v>
      </c>
      <c r="O71" s="3">
        <f t="shared" si="0"/>
        <v>6.5354298215577547E-2</v>
      </c>
      <c r="P71" s="4">
        <f t="shared" si="12"/>
        <v>9.9516785356595999E-2</v>
      </c>
      <c r="Q71" s="41"/>
      <c r="R71" s="57">
        <f t="shared" ref="R71:R86" si="24">+E71/(H71+K71)</f>
        <v>29.319693546266226</v>
      </c>
      <c r="S71" s="57">
        <f t="shared" ref="S71:S85" si="25">+F71/(I71+L71)</f>
        <v>14.116528414564751</v>
      </c>
      <c r="T71" s="57">
        <f t="shared" ref="T71:T86" si="26">+G71/(J71+M71)</f>
        <v>21.495625637024737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4">
        <v>17168.111198358518</v>
      </c>
      <c r="F72" s="55">
        <v>10247.968710964653</v>
      </c>
      <c r="G72" s="56">
        <f t="shared" si="23"/>
        <v>27416.079909323169</v>
      </c>
      <c r="H72" s="54">
        <v>396</v>
      </c>
      <c r="I72" s="55">
        <v>440</v>
      </c>
      <c r="J72" s="56">
        <f t="shared" si="21"/>
        <v>836</v>
      </c>
      <c r="K72" s="54">
        <v>0</v>
      </c>
      <c r="L72" s="55">
        <v>0</v>
      </c>
      <c r="M72" s="56">
        <f t="shared" si="22"/>
        <v>0</v>
      </c>
      <c r="N72" s="3">
        <f t="shared" si="11"/>
        <v>0.20071211184014354</v>
      </c>
      <c r="O72" s="3">
        <f t="shared" si="0"/>
        <v>0.10782795360863481</v>
      </c>
      <c r="P72" s="4">
        <f t="shared" si="12"/>
        <v>0.15182571277092841</v>
      </c>
      <c r="Q72" s="41"/>
      <c r="R72" s="57">
        <f t="shared" si="24"/>
        <v>43.353816157471002</v>
      </c>
      <c r="S72" s="57">
        <f t="shared" si="25"/>
        <v>23.29083797946512</v>
      </c>
      <c r="T72" s="57">
        <f t="shared" si="26"/>
        <v>32.794353958520539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4">
        <v>20016.259672182303</v>
      </c>
      <c r="F73" s="55">
        <v>11515.749922458166</v>
      </c>
      <c r="G73" s="56">
        <f t="shared" si="23"/>
        <v>31532.009594640469</v>
      </c>
      <c r="H73" s="54">
        <v>396</v>
      </c>
      <c r="I73" s="55">
        <v>410</v>
      </c>
      <c r="J73" s="56">
        <f t="shared" si="21"/>
        <v>806</v>
      </c>
      <c r="K73" s="54">
        <v>0</v>
      </c>
      <c r="L73" s="55">
        <v>0</v>
      </c>
      <c r="M73" s="56">
        <f t="shared" si="22"/>
        <v>0</v>
      </c>
      <c r="N73" s="3">
        <f t="shared" ref="N73" si="27">+E73/(H73*216+K73*248)</f>
        <v>0.23400976983004002</v>
      </c>
      <c r="O73" s="3">
        <f t="shared" ref="O73" si="28">+F73/(I73*216+L73*248)</f>
        <v>0.13003330987418887</v>
      </c>
      <c r="P73" s="4">
        <f t="shared" ref="P73" si="29">+G73/(J73*216+M73*248)</f>
        <v>0.18111851848773361</v>
      </c>
      <c r="Q73" s="41"/>
      <c r="R73" s="57">
        <f t="shared" si="24"/>
        <v>50.546110283288641</v>
      </c>
      <c r="S73" s="57">
        <f t="shared" si="25"/>
        <v>28.087194932824794</v>
      </c>
      <c r="T73" s="57">
        <f t="shared" si="26"/>
        <v>39.121599993350458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4">
        <v>23496.92665244922</v>
      </c>
      <c r="F74" s="55">
        <v>11974.327910584649</v>
      </c>
      <c r="G74" s="56">
        <f t="shared" si="23"/>
        <v>35471.254563033872</v>
      </c>
      <c r="H74" s="54">
        <v>398</v>
      </c>
      <c r="I74" s="55">
        <v>400</v>
      </c>
      <c r="J74" s="56">
        <f t="shared" si="21"/>
        <v>798</v>
      </c>
      <c r="K74" s="54">
        <v>0</v>
      </c>
      <c r="L74" s="55">
        <v>0</v>
      </c>
      <c r="M74" s="56">
        <f t="shared" si="22"/>
        <v>0</v>
      </c>
      <c r="N74" s="3">
        <f t="shared" si="11"/>
        <v>0.27332177848093731</v>
      </c>
      <c r="O74" s="3">
        <f t="shared" si="0"/>
        <v>0.13859175822435935</v>
      </c>
      <c r="P74" s="4">
        <f t="shared" si="12"/>
        <v>0.20578793374079801</v>
      </c>
      <c r="Q74" s="41"/>
      <c r="R74" s="57">
        <f t="shared" si="24"/>
        <v>59.037504151882459</v>
      </c>
      <c r="S74" s="57">
        <f t="shared" si="25"/>
        <v>29.935819776461621</v>
      </c>
      <c r="T74" s="57">
        <f t="shared" si="26"/>
        <v>44.450193688012369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4">
        <v>23954.019859393789</v>
      </c>
      <c r="F75" s="55">
        <v>12928.405832587046</v>
      </c>
      <c r="G75" s="56">
        <f t="shared" si="23"/>
        <v>36882.425691980839</v>
      </c>
      <c r="H75" s="54">
        <v>402</v>
      </c>
      <c r="I75" s="55">
        <v>438</v>
      </c>
      <c r="J75" s="56">
        <f t="shared" si="21"/>
        <v>840</v>
      </c>
      <c r="K75" s="54">
        <v>0</v>
      </c>
      <c r="L75" s="55">
        <v>0</v>
      </c>
      <c r="M75" s="56">
        <f t="shared" si="22"/>
        <v>0</v>
      </c>
      <c r="N75" s="3">
        <f t="shared" si="11"/>
        <v>0.27586626888006482</v>
      </c>
      <c r="O75" s="3">
        <f t="shared" si="0"/>
        <v>0.13665235321100802</v>
      </c>
      <c r="P75" s="4">
        <f t="shared" si="12"/>
        <v>0.20327615570977095</v>
      </c>
      <c r="Q75" s="41"/>
      <c r="R75" s="57">
        <f t="shared" si="24"/>
        <v>59.587114078094004</v>
      </c>
      <c r="S75" s="57">
        <f t="shared" si="25"/>
        <v>29.516908293577732</v>
      </c>
      <c r="T75" s="57">
        <f t="shared" si="26"/>
        <v>43.90764963331052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4">
        <v>26633.309444418537</v>
      </c>
      <c r="F76" s="55">
        <v>19690.048648090873</v>
      </c>
      <c r="G76" s="56">
        <f t="shared" si="23"/>
        <v>46323.358092509414</v>
      </c>
      <c r="H76" s="54">
        <v>400</v>
      </c>
      <c r="I76" s="55">
        <v>406</v>
      </c>
      <c r="J76" s="56">
        <f t="shared" si="21"/>
        <v>806</v>
      </c>
      <c r="K76" s="54">
        <v>0</v>
      </c>
      <c r="L76" s="55">
        <v>0</v>
      </c>
      <c r="M76" s="56">
        <f t="shared" si="22"/>
        <v>0</v>
      </c>
      <c r="N76" s="3">
        <f t="shared" si="11"/>
        <v>0.30825589634743678</v>
      </c>
      <c r="O76" s="3">
        <f t="shared" si="0"/>
        <v>0.22452618874396635</v>
      </c>
      <c r="P76" s="4">
        <f t="shared" si="12"/>
        <v>0.26607939350995663</v>
      </c>
      <c r="Q76" s="41"/>
      <c r="R76" s="57">
        <f t="shared" si="24"/>
        <v>66.583273611046337</v>
      </c>
      <c r="S76" s="57">
        <f t="shared" si="25"/>
        <v>48.497656768696729</v>
      </c>
      <c r="T76" s="57">
        <f t="shared" si="26"/>
        <v>57.473148998150634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4">
        <v>26847.710439482926</v>
      </c>
      <c r="F77" s="55">
        <v>22614.499265277351</v>
      </c>
      <c r="G77" s="56">
        <f t="shared" si="23"/>
        <v>49462.209704760273</v>
      </c>
      <c r="H77" s="54">
        <v>398</v>
      </c>
      <c r="I77" s="55">
        <v>402</v>
      </c>
      <c r="J77" s="56">
        <f t="shared" si="21"/>
        <v>800</v>
      </c>
      <c r="K77" s="54">
        <v>0</v>
      </c>
      <c r="L77" s="55">
        <v>0</v>
      </c>
      <c r="M77" s="56">
        <f t="shared" si="22"/>
        <v>0</v>
      </c>
      <c r="N77" s="3">
        <f t="shared" si="11"/>
        <v>0.31229888376469067</v>
      </c>
      <c r="O77" s="3">
        <f t="shared" si="0"/>
        <v>0.26043969118847143</v>
      </c>
      <c r="P77" s="4">
        <f t="shared" si="12"/>
        <v>0.28623963949514047</v>
      </c>
      <c r="Q77" s="41"/>
      <c r="R77" s="57">
        <f t="shared" si="24"/>
        <v>67.456558893173181</v>
      </c>
      <c r="S77" s="57">
        <f t="shared" si="25"/>
        <v>56.254973296709828</v>
      </c>
      <c r="T77" s="57">
        <f t="shared" si="26"/>
        <v>61.82776213095034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4">
        <v>25320.621573342683</v>
      </c>
      <c r="F78" s="55">
        <v>19910.325493233988</v>
      </c>
      <c r="G78" s="56">
        <f t="shared" si="23"/>
        <v>45230.947066576671</v>
      </c>
      <c r="H78" s="54">
        <v>402</v>
      </c>
      <c r="I78" s="55">
        <v>428</v>
      </c>
      <c r="J78" s="56">
        <f t="shared" si="21"/>
        <v>830</v>
      </c>
      <c r="K78" s="54">
        <v>0</v>
      </c>
      <c r="L78" s="55">
        <v>0</v>
      </c>
      <c r="M78" s="56">
        <f t="shared" si="22"/>
        <v>0</v>
      </c>
      <c r="N78" s="3">
        <f t="shared" si="11"/>
        <v>0.29160472606116045</v>
      </c>
      <c r="O78" s="3">
        <f t="shared" si="0"/>
        <v>0.21536783373608934</v>
      </c>
      <c r="P78" s="4">
        <f t="shared" si="12"/>
        <v>0.25229220809112379</v>
      </c>
      <c r="Q78" s="41"/>
      <c r="R78" s="57">
        <f t="shared" si="24"/>
        <v>62.986620829210658</v>
      </c>
      <c r="S78" s="57">
        <f t="shared" si="25"/>
        <v>46.519452086995301</v>
      </c>
      <c r="T78" s="57">
        <f t="shared" si="26"/>
        <v>54.495116947682739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4">
        <v>24289.048374797498</v>
      </c>
      <c r="F79" s="55">
        <v>18900.08279292981</v>
      </c>
      <c r="G79" s="56">
        <f t="shared" si="23"/>
        <v>43189.131167727304</v>
      </c>
      <c r="H79" s="54">
        <v>398</v>
      </c>
      <c r="I79" s="55">
        <v>412</v>
      </c>
      <c r="J79" s="56">
        <f t="shared" si="21"/>
        <v>810</v>
      </c>
      <c r="K79" s="54">
        <v>0</v>
      </c>
      <c r="L79" s="55">
        <v>0</v>
      </c>
      <c r="M79" s="56">
        <f t="shared" si="22"/>
        <v>0</v>
      </c>
      <c r="N79" s="3">
        <f t="shared" si="11"/>
        <v>0.28253592470218569</v>
      </c>
      <c r="O79" s="3">
        <f t="shared" si="0"/>
        <v>0.21237957111796352</v>
      </c>
      <c r="P79" s="4">
        <f t="shared" si="12"/>
        <v>0.24685145843465536</v>
      </c>
      <c r="Q79" s="41"/>
      <c r="R79" s="57">
        <f t="shared" si="24"/>
        <v>61.027759735672106</v>
      </c>
      <c r="S79" s="57">
        <f t="shared" si="25"/>
        <v>45.873987361480125</v>
      </c>
      <c r="T79" s="57">
        <f t="shared" si="26"/>
        <v>53.319915021885564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4">
        <v>21582.959702641478</v>
      </c>
      <c r="F80" s="55">
        <v>14697.649712056798</v>
      </c>
      <c r="G80" s="56">
        <f t="shared" si="23"/>
        <v>36280.60941469828</v>
      </c>
      <c r="H80" s="54">
        <v>398</v>
      </c>
      <c r="I80" s="55">
        <v>402</v>
      </c>
      <c r="J80" s="56">
        <f t="shared" si="21"/>
        <v>800</v>
      </c>
      <c r="K80" s="54">
        <v>0</v>
      </c>
      <c r="L80" s="55">
        <v>0</v>
      </c>
      <c r="M80" s="56">
        <f t="shared" si="22"/>
        <v>0</v>
      </c>
      <c r="N80" s="3">
        <f t="shared" si="11"/>
        <v>0.25105806465942532</v>
      </c>
      <c r="O80" s="3">
        <f t="shared" si="0"/>
        <v>0.16926535968372028</v>
      </c>
      <c r="P80" s="4">
        <f t="shared" si="12"/>
        <v>0.20995723040913356</v>
      </c>
      <c r="Q80" s="41"/>
      <c r="R80" s="57">
        <f t="shared" si="24"/>
        <v>54.228541966435877</v>
      </c>
      <c r="S80" s="57">
        <f t="shared" si="25"/>
        <v>36.561317691683577</v>
      </c>
      <c r="T80" s="57">
        <f t="shared" si="26"/>
        <v>45.350761768372848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4">
        <v>20180.338553629714</v>
      </c>
      <c r="F81" s="55">
        <v>12481.767150382115</v>
      </c>
      <c r="G81" s="56">
        <f t="shared" si="23"/>
        <v>32662.105704011828</v>
      </c>
      <c r="H81" s="54">
        <v>398</v>
      </c>
      <c r="I81" s="55">
        <v>400</v>
      </c>
      <c r="J81" s="56">
        <f t="shared" si="21"/>
        <v>798</v>
      </c>
      <c r="K81" s="54">
        <v>0</v>
      </c>
      <c r="L81" s="55">
        <v>0</v>
      </c>
      <c r="M81" s="56">
        <f t="shared" si="22"/>
        <v>0</v>
      </c>
      <c r="N81" s="3">
        <f t="shared" si="11"/>
        <v>0.23474244548703835</v>
      </c>
      <c r="O81" s="3">
        <f t="shared" ref="O81:O85" si="30">+F81/(I81*216+L81*248)</f>
        <v>0.14446489757386707</v>
      </c>
      <c r="P81" s="4">
        <f t="shared" ref="P81:P86" si="31">+G81/(J81*216+M81*248)</f>
        <v>0.18949054177116303</v>
      </c>
      <c r="Q81" s="41"/>
      <c r="R81" s="57">
        <f t="shared" si="24"/>
        <v>50.704368225200284</v>
      </c>
      <c r="S81" s="57">
        <f t="shared" si="25"/>
        <v>31.204417875955286</v>
      </c>
      <c r="T81" s="57">
        <f t="shared" si="26"/>
        <v>40.929957022571216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4">
        <v>19232.20590295583</v>
      </c>
      <c r="F82" s="55">
        <v>10693.902034120654</v>
      </c>
      <c r="G82" s="56">
        <f t="shared" si="23"/>
        <v>29926.107937076486</v>
      </c>
      <c r="H82" s="54">
        <v>406</v>
      </c>
      <c r="I82" s="55">
        <v>416</v>
      </c>
      <c r="J82" s="56">
        <f t="shared" si="21"/>
        <v>822</v>
      </c>
      <c r="K82" s="54">
        <v>0</v>
      </c>
      <c r="L82" s="55">
        <v>0</v>
      </c>
      <c r="M82" s="56">
        <f t="shared" si="22"/>
        <v>0</v>
      </c>
      <c r="N82" s="3">
        <f t="shared" ref="N82:N86" si="32">+E82/(H82*216+K82*248)</f>
        <v>0.21930539480655709</v>
      </c>
      <c r="O82" s="3">
        <f t="shared" si="30"/>
        <v>0.11901155219596526</v>
      </c>
      <c r="P82" s="4">
        <f t="shared" si="31"/>
        <v>0.16854841363136708</v>
      </c>
      <c r="Q82" s="41"/>
      <c r="R82" s="57">
        <f t="shared" si="24"/>
        <v>47.369965278216327</v>
      </c>
      <c r="S82" s="57">
        <f t="shared" si="25"/>
        <v>25.706495274328496</v>
      </c>
      <c r="T82" s="57">
        <f t="shared" si="26"/>
        <v>36.406457344375283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4">
        <v>13929.637949191605</v>
      </c>
      <c r="F83" s="55">
        <v>9311.0837693993235</v>
      </c>
      <c r="G83" s="56">
        <f t="shared" si="23"/>
        <v>23240.721718590929</v>
      </c>
      <c r="H83" s="54">
        <v>396</v>
      </c>
      <c r="I83" s="55">
        <v>398</v>
      </c>
      <c r="J83" s="56">
        <f t="shared" si="21"/>
        <v>794</v>
      </c>
      <c r="K83" s="54">
        <v>0</v>
      </c>
      <c r="L83" s="55">
        <v>0</v>
      </c>
      <c r="M83" s="56">
        <f t="shared" si="22"/>
        <v>0</v>
      </c>
      <c r="N83" s="3">
        <f t="shared" si="32"/>
        <v>0.16285117318078476</v>
      </c>
      <c r="O83" s="3">
        <f t="shared" si="30"/>
        <v>0.10830871684114232</v>
      </c>
      <c r="P83" s="4">
        <f t="shared" si="31"/>
        <v>0.13551125174101436</v>
      </c>
      <c r="Q83" s="41"/>
      <c r="R83" s="57">
        <f t="shared" si="24"/>
        <v>35.175853407049509</v>
      </c>
      <c r="S83" s="57">
        <f t="shared" si="25"/>
        <v>23.394682837686741</v>
      </c>
      <c r="T83" s="57">
        <f t="shared" si="26"/>
        <v>29.270430376059103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9">
        <v>351.77</v>
      </c>
      <c r="E84" s="66">
        <v>4868.6151206988488</v>
      </c>
      <c r="F84" s="60">
        <v>5674.9999999999982</v>
      </c>
      <c r="G84" s="61">
        <f t="shared" si="23"/>
        <v>10543.615120698847</v>
      </c>
      <c r="H84" s="66">
        <v>400</v>
      </c>
      <c r="I84" s="60">
        <v>398</v>
      </c>
      <c r="J84" s="61">
        <f t="shared" si="21"/>
        <v>798</v>
      </c>
      <c r="K84" s="66">
        <v>0</v>
      </c>
      <c r="L84" s="60">
        <v>0</v>
      </c>
      <c r="M84" s="61">
        <f t="shared" si="22"/>
        <v>0</v>
      </c>
      <c r="N84" s="6">
        <f t="shared" si="32"/>
        <v>5.6349712045125566E-2</v>
      </c>
      <c r="O84" s="6">
        <f t="shared" si="30"/>
        <v>6.6012935045598339E-2</v>
      </c>
      <c r="P84" s="7">
        <f t="shared" si="31"/>
        <v>6.1169214243356348E-2</v>
      </c>
      <c r="Q84" s="41"/>
      <c r="R84" s="57">
        <f t="shared" si="24"/>
        <v>12.171537801747123</v>
      </c>
      <c r="S84" s="57">
        <f t="shared" si="25"/>
        <v>14.258793969849242</v>
      </c>
      <c r="T84" s="57">
        <f t="shared" si="26"/>
        <v>13.212550276564972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70">
        <v>2283.7642362921242</v>
      </c>
      <c r="F85" s="63">
        <v>3408.5024229252908</v>
      </c>
      <c r="G85" s="64">
        <f t="shared" ref="G85:G86" si="33">+E85+F85</f>
        <v>5692.2666592174155</v>
      </c>
      <c r="H85" s="70">
        <v>100</v>
      </c>
      <c r="I85" s="63">
        <v>60</v>
      </c>
      <c r="J85" s="64">
        <f t="shared" ref="J85:J86" si="34">+H85+I85</f>
        <v>160</v>
      </c>
      <c r="K85" s="70">
        <v>0</v>
      </c>
      <c r="L85" s="63">
        <v>0</v>
      </c>
      <c r="M85" s="64">
        <f t="shared" ref="M85:M86" si="35">+K85+L85</f>
        <v>0</v>
      </c>
      <c r="N85" s="3">
        <f t="shared" si="32"/>
        <v>0.10572982575426501</v>
      </c>
      <c r="O85" s="3">
        <f t="shared" si="30"/>
        <v>0.26300173016398848</v>
      </c>
      <c r="P85" s="4">
        <f t="shared" si="31"/>
        <v>0.16470678990791132</v>
      </c>
      <c r="Q85" s="41"/>
      <c r="R85" s="57">
        <f t="shared" si="24"/>
        <v>22.837642362921244</v>
      </c>
      <c r="S85" s="57">
        <f t="shared" si="25"/>
        <v>56.808373715421517</v>
      </c>
      <c r="T85" s="57">
        <f t="shared" si="26"/>
        <v>35.576666620108846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71">
        <v>2190.3240809693843</v>
      </c>
      <c r="F86" s="60">
        <v>3272</v>
      </c>
      <c r="G86" s="61">
        <f t="shared" si="33"/>
        <v>5462.3240809693843</v>
      </c>
      <c r="H86" s="71">
        <v>100</v>
      </c>
      <c r="I86" s="60">
        <v>98</v>
      </c>
      <c r="J86" s="61">
        <f t="shared" si="34"/>
        <v>198</v>
      </c>
      <c r="K86" s="71">
        <v>0</v>
      </c>
      <c r="L86" s="60">
        <v>0</v>
      </c>
      <c r="M86" s="61">
        <f t="shared" si="35"/>
        <v>0</v>
      </c>
      <c r="N86" s="6">
        <f t="shared" si="32"/>
        <v>0.1014038926374715</v>
      </c>
      <c r="O86" s="6">
        <f>+F86/(I86*216+L86*248)</f>
        <v>0.15457294028722601</v>
      </c>
      <c r="P86" s="7">
        <f t="shared" si="31"/>
        <v>0.12771988591866312</v>
      </c>
      <c r="Q86" s="41"/>
      <c r="R86" s="57">
        <f t="shared" si="24"/>
        <v>21.903240809693845</v>
      </c>
      <c r="S86" s="57">
        <f>+F86/(I86+L86)</f>
        <v>33.387755102040813</v>
      </c>
      <c r="T86" s="57">
        <f t="shared" si="26"/>
        <v>27.587495358431234</v>
      </c>
    </row>
    <row r="87" spans="2:20" ht="18.75" x14ac:dyDescent="0.3">
      <c r="B87" s="68" t="s">
        <v>104</v>
      </c>
      <c r="Q87" s="41"/>
    </row>
    <row r="88" spans="2:20" x14ac:dyDescent="0.25">
      <c r="B88" s="69"/>
    </row>
    <row r="90" spans="2:20" x14ac:dyDescent="0.25">
      <c r="C90" t="s">
        <v>110</v>
      </c>
      <c r="D90" s="1">
        <f>(SUMPRODUCT((G5:G86)*(D5:D86)))/1000</f>
        <v>1062789.2938795143</v>
      </c>
    </row>
    <row r="91" spans="2:20" x14ac:dyDescent="0.25">
      <c r="C91" t="s">
        <v>112</v>
      </c>
      <c r="D91" s="77">
        <f>SUMPRODUCT(((((J5:J86)*216)+((M5:M86)*248))*((D5:D86))/1000))</f>
        <v>6127103.6001600008</v>
      </c>
    </row>
    <row r="92" spans="2:20" x14ac:dyDescent="0.25">
      <c r="C92" t="s">
        <v>111</v>
      </c>
      <c r="D92" s="39">
        <f>+D90/D91</f>
        <v>0.17345704646674509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82" zoomScaleNormal="82" workbookViewId="0">
      <selection activeCell="P2" sqref="P2"/>
    </sheetView>
  </sheetViews>
  <sheetFormatPr defaultRowHeight="15" x14ac:dyDescent="0.25"/>
  <cols>
    <col min="1" max="1" width="9.140625" style="49"/>
    <col min="2" max="2" width="20" style="49" customWidth="1"/>
    <col min="3" max="3" width="17.42578125" style="49" customWidth="1"/>
    <col min="4" max="16" width="10" style="49" customWidth="1"/>
    <col min="17" max="17" width="16.5703125" style="49" customWidth="1"/>
    <col min="18" max="16384" width="9.140625" style="49"/>
  </cols>
  <sheetData>
    <row r="1" spans="1:20" x14ac:dyDescent="0.25">
      <c r="P1" s="50"/>
    </row>
    <row r="2" spans="1:20" x14ac:dyDescent="0.25">
      <c r="A2" s="51"/>
      <c r="H2" s="118" t="s">
        <v>84</v>
      </c>
      <c r="I2" s="119"/>
      <c r="J2" s="119"/>
      <c r="K2" s="119"/>
      <c r="L2" s="119"/>
      <c r="M2" s="119"/>
      <c r="N2" s="119"/>
      <c r="O2" s="120"/>
      <c r="P2" s="102">
        <v>0.17698021517573234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2" t="s">
        <v>2</v>
      </c>
      <c r="H4" s="25" t="s">
        <v>5</v>
      </c>
      <c r="I4" s="26" t="s">
        <v>6</v>
      </c>
      <c r="J4" s="72" t="s">
        <v>2</v>
      </c>
      <c r="K4" s="25" t="s">
        <v>5</v>
      </c>
      <c r="L4" s="26" t="s">
        <v>6</v>
      </c>
      <c r="M4" s="72" t="s">
        <v>2</v>
      </c>
      <c r="N4" s="25" t="s">
        <v>5</v>
      </c>
      <c r="O4" s="26" t="s">
        <v>6</v>
      </c>
      <c r="P4" s="72" t="s">
        <v>2</v>
      </c>
      <c r="R4" s="25" t="s">
        <v>5</v>
      </c>
      <c r="S4" s="26" t="s">
        <v>6</v>
      </c>
      <c r="T4" s="72" t="s">
        <v>2</v>
      </c>
    </row>
    <row r="5" spans="1:20" x14ac:dyDescent="0.25">
      <c r="B5" s="52" t="str">
        <f>'Média Mensal'!B5</f>
        <v>Fânzeres</v>
      </c>
      <c r="C5" s="52" t="str">
        <f>'Média Mensal'!C5</f>
        <v>Venda Nova</v>
      </c>
      <c r="D5" s="53">
        <v>440.45</v>
      </c>
      <c r="E5" s="54">
        <v>405</v>
      </c>
      <c r="F5" s="55">
        <v>561.49600410797609</v>
      </c>
      <c r="G5" s="56">
        <f>+E5+F5</f>
        <v>966.49600410797609</v>
      </c>
      <c r="H5" s="55">
        <v>79</v>
      </c>
      <c r="I5" s="55">
        <v>79</v>
      </c>
      <c r="J5" s="56">
        <f>+H5+I5</f>
        <v>158</v>
      </c>
      <c r="K5" s="55">
        <v>0</v>
      </c>
      <c r="L5" s="55">
        <v>0</v>
      </c>
      <c r="M5" s="56">
        <f>+K5+L5</f>
        <v>0</v>
      </c>
      <c r="N5" s="32">
        <f>+E5/(H5*216+K5*248)</f>
        <v>2.3734177215189875E-2</v>
      </c>
      <c r="O5" s="32">
        <f t="shared" ref="O5:O80" si="0">+F5/(I5*216+L5*248)</f>
        <v>3.2905297943505399E-2</v>
      </c>
      <c r="P5" s="33">
        <f>+G5/(J5*216+M5*248)</f>
        <v>2.8319737579347633E-2</v>
      </c>
      <c r="Q5" s="41"/>
      <c r="R5" s="57">
        <f>+E5/(H5+K5)</f>
        <v>5.1265822784810124</v>
      </c>
      <c r="S5" s="57">
        <f t="shared" ref="S5" si="1">+F5/(I5+L5)</f>
        <v>7.1075443557971658</v>
      </c>
      <c r="T5" s="57">
        <f t="shared" ref="T5" si="2">+G5/(J5+M5)</f>
        <v>6.1170633171390891</v>
      </c>
    </row>
    <row r="6" spans="1:20" x14ac:dyDescent="0.25">
      <c r="B6" s="52" t="str">
        <f>'Média Mensal'!B6</f>
        <v>Venda Nova</v>
      </c>
      <c r="C6" s="52" t="str">
        <f>'Média Mensal'!C6</f>
        <v>Carreira</v>
      </c>
      <c r="D6" s="53">
        <v>583.47</v>
      </c>
      <c r="E6" s="54">
        <v>710.75204686824156</v>
      </c>
      <c r="F6" s="55">
        <v>972.6651613873114</v>
      </c>
      <c r="G6" s="56">
        <f t="shared" ref="G6:G70" si="3">+E6+F6</f>
        <v>1683.4172082555529</v>
      </c>
      <c r="H6" s="55">
        <v>93</v>
      </c>
      <c r="I6" s="55">
        <v>79</v>
      </c>
      <c r="J6" s="56">
        <f t="shared" ref="J6:J59" si="4">+H6+I6</f>
        <v>172</v>
      </c>
      <c r="K6" s="55">
        <v>0</v>
      </c>
      <c r="L6" s="55">
        <v>0</v>
      </c>
      <c r="M6" s="56">
        <f t="shared" ref="M6:M59" si="5">+K6+L6</f>
        <v>0</v>
      </c>
      <c r="N6" s="32">
        <f t="shared" ref="N6:N16" si="6">+E6/(H6*216+K6*248)</f>
        <v>3.53819218871088E-2</v>
      </c>
      <c r="O6" s="32">
        <f t="shared" ref="O6:O16" si="7">+F6/(I6*216+L6*248)</f>
        <v>5.7001005707179524E-2</v>
      </c>
      <c r="P6" s="33">
        <f t="shared" ref="P6:P16" si="8">+G6/(J6*216+M6*248)</f>
        <v>4.5311617362606395E-2</v>
      </c>
      <c r="Q6" s="41"/>
      <c r="R6" s="57">
        <f t="shared" ref="R6:R70" si="9">+E6/(H6+K6)</f>
        <v>7.6424951276155006</v>
      </c>
      <c r="S6" s="57">
        <f t="shared" ref="S6:S70" si="10">+F6/(I6+L6)</f>
        <v>12.312217232750777</v>
      </c>
      <c r="T6" s="57">
        <f t="shared" ref="T6:T70" si="11">+G6/(J6+M6)</f>
        <v>9.7873093503229818</v>
      </c>
    </row>
    <row r="7" spans="1:20" x14ac:dyDescent="0.25">
      <c r="B7" s="52" t="str">
        <f>'Média Mensal'!B7</f>
        <v>Carreira</v>
      </c>
      <c r="C7" s="52" t="str">
        <f>'Média Mensal'!C7</f>
        <v>Baguim</v>
      </c>
      <c r="D7" s="53">
        <v>786.02</v>
      </c>
      <c r="E7" s="54">
        <v>1016.48322416895</v>
      </c>
      <c r="F7" s="55">
        <v>1259.4765038610312</v>
      </c>
      <c r="G7" s="56">
        <f t="shared" si="3"/>
        <v>2275.9597280299813</v>
      </c>
      <c r="H7" s="55">
        <v>98</v>
      </c>
      <c r="I7" s="55">
        <v>79</v>
      </c>
      <c r="J7" s="56">
        <f t="shared" si="4"/>
        <v>177</v>
      </c>
      <c r="K7" s="55">
        <v>0</v>
      </c>
      <c r="L7" s="55">
        <v>0</v>
      </c>
      <c r="M7" s="56">
        <f t="shared" si="5"/>
        <v>0</v>
      </c>
      <c r="N7" s="32">
        <f t="shared" si="6"/>
        <v>4.8019804618714565E-2</v>
      </c>
      <c r="O7" s="32">
        <f t="shared" si="7"/>
        <v>7.3808984051865409E-2</v>
      </c>
      <c r="P7" s="33">
        <f t="shared" si="8"/>
        <v>5.9530229337465511E-2</v>
      </c>
      <c r="Q7" s="41"/>
      <c r="R7" s="57">
        <f t="shared" si="9"/>
        <v>10.372277797642347</v>
      </c>
      <c r="S7" s="57">
        <f t="shared" si="10"/>
        <v>15.942740555202928</v>
      </c>
      <c r="T7" s="57">
        <f t="shared" si="11"/>
        <v>12.858529536892549</v>
      </c>
    </row>
    <row r="8" spans="1:20" x14ac:dyDescent="0.25">
      <c r="B8" s="52" t="str">
        <f>'Média Mensal'!B8</f>
        <v>Baguim</v>
      </c>
      <c r="C8" s="52" t="str">
        <f>'Média Mensal'!C8</f>
        <v>Campainha</v>
      </c>
      <c r="D8" s="53">
        <v>751.7</v>
      </c>
      <c r="E8" s="54">
        <v>1326.4216064832749</v>
      </c>
      <c r="F8" s="55">
        <v>1428.3305818992915</v>
      </c>
      <c r="G8" s="56">
        <f t="shared" si="3"/>
        <v>2754.7521883825666</v>
      </c>
      <c r="H8" s="55">
        <v>80</v>
      </c>
      <c r="I8" s="55">
        <v>79</v>
      </c>
      <c r="J8" s="56">
        <f t="shared" si="4"/>
        <v>159</v>
      </c>
      <c r="K8" s="55">
        <v>0</v>
      </c>
      <c r="L8" s="55">
        <v>0</v>
      </c>
      <c r="M8" s="56">
        <f t="shared" si="5"/>
        <v>0</v>
      </c>
      <c r="N8" s="32">
        <f t="shared" si="6"/>
        <v>7.6760509634448776E-2</v>
      </c>
      <c r="O8" s="32">
        <f t="shared" si="7"/>
        <v>8.3704323833760641E-2</v>
      </c>
      <c r="P8" s="33">
        <f t="shared" si="8"/>
        <v>8.0210580840396187E-2</v>
      </c>
      <c r="Q8" s="41"/>
      <c r="R8" s="57">
        <f t="shared" si="9"/>
        <v>16.580270081040936</v>
      </c>
      <c r="S8" s="57">
        <f t="shared" si="10"/>
        <v>18.080133948092296</v>
      </c>
      <c r="T8" s="57">
        <f t="shared" si="11"/>
        <v>17.325485461525577</v>
      </c>
    </row>
    <row r="9" spans="1:20" x14ac:dyDescent="0.25">
      <c r="B9" s="52" t="str">
        <f>'Média Mensal'!B9</f>
        <v>Campainha</v>
      </c>
      <c r="C9" s="52" t="str">
        <f>'Média Mensal'!C9</f>
        <v>Rio Tinto</v>
      </c>
      <c r="D9" s="53">
        <v>859.99</v>
      </c>
      <c r="E9" s="54">
        <v>1828.728706713038</v>
      </c>
      <c r="F9" s="55">
        <v>1851.1600862103401</v>
      </c>
      <c r="G9" s="56">
        <f t="shared" si="3"/>
        <v>3679.8887929233779</v>
      </c>
      <c r="H9" s="55">
        <v>79</v>
      </c>
      <c r="I9" s="55">
        <v>93</v>
      </c>
      <c r="J9" s="56">
        <f t="shared" si="4"/>
        <v>172</v>
      </c>
      <c r="K9" s="55">
        <v>0</v>
      </c>
      <c r="L9" s="55">
        <v>0</v>
      </c>
      <c r="M9" s="56">
        <f t="shared" si="5"/>
        <v>0</v>
      </c>
      <c r="N9" s="32">
        <f t="shared" si="6"/>
        <v>0.10716881778674625</v>
      </c>
      <c r="O9" s="32">
        <f t="shared" si="7"/>
        <v>9.2152533164592793E-2</v>
      </c>
      <c r="P9" s="33">
        <f t="shared" si="8"/>
        <v>9.9049547613140013E-2</v>
      </c>
      <c r="Q9" s="41"/>
      <c r="R9" s="57">
        <f t="shared" si="9"/>
        <v>23.148464641937192</v>
      </c>
      <c r="S9" s="57">
        <f t="shared" si="10"/>
        <v>19.904947163552045</v>
      </c>
      <c r="T9" s="57">
        <f t="shared" si="11"/>
        <v>21.394702284438242</v>
      </c>
    </row>
    <row r="10" spans="1:20" x14ac:dyDescent="0.25">
      <c r="B10" s="52" t="str">
        <f>'Média Mensal'!B10</f>
        <v>Rio Tinto</v>
      </c>
      <c r="C10" s="52" t="str">
        <f>'Média Mensal'!C10</f>
        <v>Levada</v>
      </c>
      <c r="D10" s="53">
        <v>452.83</v>
      </c>
      <c r="E10" s="54">
        <v>2110.1948585929163</v>
      </c>
      <c r="F10" s="55">
        <v>2140.1277056088629</v>
      </c>
      <c r="G10" s="56">
        <f t="shared" si="3"/>
        <v>4250.3225642017787</v>
      </c>
      <c r="H10" s="55">
        <v>79</v>
      </c>
      <c r="I10" s="55">
        <v>82</v>
      </c>
      <c r="J10" s="56">
        <f t="shared" si="4"/>
        <v>161</v>
      </c>
      <c r="K10" s="55">
        <v>0</v>
      </c>
      <c r="L10" s="55">
        <v>0</v>
      </c>
      <c r="M10" s="56">
        <f t="shared" si="5"/>
        <v>0</v>
      </c>
      <c r="N10" s="32">
        <f t="shared" si="6"/>
        <v>0.12366355242574521</v>
      </c>
      <c r="O10" s="32">
        <f t="shared" si="7"/>
        <v>0.12082925167168376</v>
      </c>
      <c r="P10" s="33">
        <f t="shared" si="8"/>
        <v>0.12221999551994993</v>
      </c>
      <c r="Q10" s="41"/>
      <c r="R10" s="57">
        <f t="shared" si="9"/>
        <v>26.711327323960965</v>
      </c>
      <c r="S10" s="57">
        <f t="shared" si="10"/>
        <v>26.099118361083693</v>
      </c>
      <c r="T10" s="57">
        <f t="shared" si="11"/>
        <v>26.399519032309186</v>
      </c>
    </row>
    <row r="11" spans="1:20" x14ac:dyDescent="0.25">
      <c r="B11" s="52" t="str">
        <f>'Média Mensal'!B11</f>
        <v>Levada</v>
      </c>
      <c r="C11" s="52" t="str">
        <f>'Média Mensal'!C11</f>
        <v>Nau Vitória</v>
      </c>
      <c r="D11" s="53">
        <v>1111.6199999999999</v>
      </c>
      <c r="E11" s="54">
        <v>2715.0454356946243</v>
      </c>
      <c r="F11" s="55">
        <v>2746.4775813289066</v>
      </c>
      <c r="G11" s="56">
        <f t="shared" si="3"/>
        <v>5461.5230170235309</v>
      </c>
      <c r="H11" s="55">
        <v>79</v>
      </c>
      <c r="I11" s="55">
        <v>79</v>
      </c>
      <c r="J11" s="56">
        <f t="shared" si="4"/>
        <v>158</v>
      </c>
      <c r="K11" s="55">
        <v>0</v>
      </c>
      <c r="L11" s="55">
        <v>0</v>
      </c>
      <c r="M11" s="56">
        <f t="shared" si="5"/>
        <v>0</v>
      </c>
      <c r="N11" s="32">
        <f t="shared" si="6"/>
        <v>0.15910955436560151</v>
      </c>
      <c r="O11" s="32">
        <f t="shared" si="7"/>
        <v>0.16095156946371933</v>
      </c>
      <c r="P11" s="33">
        <f t="shared" si="8"/>
        <v>0.16003056191466042</v>
      </c>
      <c r="Q11" s="41"/>
      <c r="R11" s="57">
        <f t="shared" si="9"/>
        <v>34.367663742969931</v>
      </c>
      <c r="S11" s="57">
        <f t="shared" si="10"/>
        <v>34.765539004163372</v>
      </c>
      <c r="T11" s="57">
        <f t="shared" si="11"/>
        <v>34.566601373566648</v>
      </c>
    </row>
    <row r="12" spans="1:20" x14ac:dyDescent="0.25">
      <c r="B12" s="52" t="str">
        <f>'Média Mensal'!B12</f>
        <v>Nau Vitória</v>
      </c>
      <c r="C12" s="52" t="str">
        <f>'Média Mensal'!C12</f>
        <v>Nasoni</v>
      </c>
      <c r="D12" s="53">
        <v>499.02</v>
      </c>
      <c r="E12" s="54">
        <v>2881.4507233359659</v>
      </c>
      <c r="F12" s="55">
        <v>2857.284517811649</v>
      </c>
      <c r="G12" s="56">
        <f t="shared" si="3"/>
        <v>5738.7352411476149</v>
      </c>
      <c r="H12" s="55">
        <v>79</v>
      </c>
      <c r="I12" s="55">
        <v>79</v>
      </c>
      <c r="J12" s="56">
        <f t="shared" si="4"/>
        <v>158</v>
      </c>
      <c r="K12" s="55">
        <v>0</v>
      </c>
      <c r="L12" s="55">
        <v>0</v>
      </c>
      <c r="M12" s="56">
        <f t="shared" si="5"/>
        <v>0</v>
      </c>
      <c r="N12" s="32">
        <f t="shared" si="6"/>
        <v>0.16886138791232805</v>
      </c>
      <c r="O12" s="32">
        <f t="shared" si="7"/>
        <v>0.16744517802459266</v>
      </c>
      <c r="P12" s="33">
        <f t="shared" si="8"/>
        <v>0.16815328296846035</v>
      </c>
      <c r="Q12" s="41"/>
      <c r="R12" s="57">
        <f t="shared" si="9"/>
        <v>36.474059789062856</v>
      </c>
      <c r="S12" s="57">
        <f t="shared" si="10"/>
        <v>36.16815845331201</v>
      </c>
      <c r="T12" s="57">
        <f t="shared" si="11"/>
        <v>36.321109121187433</v>
      </c>
    </row>
    <row r="13" spans="1:20" x14ac:dyDescent="0.25">
      <c r="B13" s="52" t="str">
        <f>'Média Mensal'!B13</f>
        <v>Nasoni</v>
      </c>
      <c r="C13" s="52" t="str">
        <f>'Média Mensal'!C13</f>
        <v>Contumil</v>
      </c>
      <c r="D13" s="53">
        <v>650</v>
      </c>
      <c r="E13" s="54">
        <v>2989.0451865857813</v>
      </c>
      <c r="F13" s="55">
        <v>2966.8572710493772</v>
      </c>
      <c r="G13" s="56">
        <f t="shared" si="3"/>
        <v>5955.9024576351585</v>
      </c>
      <c r="H13" s="55">
        <v>84</v>
      </c>
      <c r="I13" s="55">
        <v>79</v>
      </c>
      <c r="J13" s="56">
        <f t="shared" si="4"/>
        <v>163</v>
      </c>
      <c r="K13" s="55">
        <v>0</v>
      </c>
      <c r="L13" s="55">
        <v>0</v>
      </c>
      <c r="M13" s="56">
        <f t="shared" si="5"/>
        <v>0</v>
      </c>
      <c r="N13" s="32">
        <f t="shared" si="6"/>
        <v>0.16474014476332569</v>
      </c>
      <c r="O13" s="32">
        <f t="shared" si="7"/>
        <v>0.17386645985990257</v>
      </c>
      <c r="P13" s="33">
        <f t="shared" si="8"/>
        <v>0.16916332815369117</v>
      </c>
      <c r="Q13" s="41"/>
      <c r="R13" s="57">
        <f t="shared" si="9"/>
        <v>35.583871268878347</v>
      </c>
      <c r="S13" s="57">
        <f t="shared" si="10"/>
        <v>37.555155329738952</v>
      </c>
      <c r="T13" s="57">
        <f t="shared" si="11"/>
        <v>36.539278881197291</v>
      </c>
    </row>
    <row r="14" spans="1:20" x14ac:dyDescent="0.25">
      <c r="B14" s="52" t="str">
        <f>'Média Mensal'!B14</f>
        <v>Contumil</v>
      </c>
      <c r="C14" s="52" t="str">
        <f>'Média Mensal'!C14</f>
        <v>Estádio do Dragão</v>
      </c>
      <c r="D14" s="53">
        <v>619.19000000000005</v>
      </c>
      <c r="E14" s="54">
        <v>3457.6191456403485</v>
      </c>
      <c r="F14" s="55">
        <v>3644.2177610068975</v>
      </c>
      <c r="G14" s="56">
        <f t="shared" si="3"/>
        <v>7101.836906647246</v>
      </c>
      <c r="H14" s="55">
        <v>80</v>
      </c>
      <c r="I14" s="55">
        <v>79</v>
      </c>
      <c r="J14" s="56">
        <f t="shared" si="4"/>
        <v>159</v>
      </c>
      <c r="K14" s="55">
        <v>0</v>
      </c>
      <c r="L14" s="55">
        <v>0</v>
      </c>
      <c r="M14" s="56">
        <f t="shared" si="5"/>
        <v>0</v>
      </c>
      <c r="N14" s="32">
        <f t="shared" si="6"/>
        <v>0.20009370055789052</v>
      </c>
      <c r="O14" s="32">
        <f t="shared" si="7"/>
        <v>0.21356175345797571</v>
      </c>
      <c r="P14" s="33">
        <f t="shared" si="8"/>
        <v>0.20678537464032279</v>
      </c>
      <c r="Q14" s="41"/>
      <c r="R14" s="57">
        <f t="shared" si="9"/>
        <v>43.220239320504355</v>
      </c>
      <c r="S14" s="57">
        <f t="shared" si="10"/>
        <v>46.129338746922755</v>
      </c>
      <c r="T14" s="57">
        <f t="shared" si="11"/>
        <v>44.66564092230972</v>
      </c>
    </row>
    <row r="15" spans="1:20" x14ac:dyDescent="0.25">
      <c r="B15" s="52" t="str">
        <f>'Média Mensal'!B15</f>
        <v>Estádio do Dragão</v>
      </c>
      <c r="C15" s="52" t="str">
        <f>'Média Mensal'!C15</f>
        <v>Campanhã</v>
      </c>
      <c r="D15" s="53">
        <v>1166.02</v>
      </c>
      <c r="E15" s="54">
        <v>6604.1342760364059</v>
      </c>
      <c r="F15" s="55">
        <v>6857.3497999129995</v>
      </c>
      <c r="G15" s="56">
        <f t="shared" si="3"/>
        <v>13461.484075949405</v>
      </c>
      <c r="H15" s="55">
        <v>219</v>
      </c>
      <c r="I15" s="55">
        <v>218</v>
      </c>
      <c r="J15" s="56">
        <f t="shared" si="4"/>
        <v>437</v>
      </c>
      <c r="K15" s="55">
        <v>99</v>
      </c>
      <c r="L15" s="55">
        <v>98</v>
      </c>
      <c r="M15" s="56">
        <f t="shared" si="5"/>
        <v>197</v>
      </c>
      <c r="N15" s="32">
        <f t="shared" si="6"/>
        <v>9.1907902973118544E-2</v>
      </c>
      <c r="O15" s="32">
        <f t="shared" si="7"/>
        <v>9.6052075861623148E-2</v>
      </c>
      <c r="P15" s="33">
        <f t="shared" si="8"/>
        <v>9.3973277644011824E-2</v>
      </c>
      <c r="Q15" s="41"/>
      <c r="R15" s="57">
        <f t="shared" si="9"/>
        <v>20.767717849171088</v>
      </c>
      <c r="S15" s="57">
        <f t="shared" si="10"/>
        <v>21.700474050357592</v>
      </c>
      <c r="T15" s="57">
        <f t="shared" si="11"/>
        <v>21.232624725472249</v>
      </c>
    </row>
    <row r="16" spans="1:20" x14ac:dyDescent="0.25">
      <c r="B16" s="52" t="str">
        <f>'Média Mensal'!B16</f>
        <v>Campanhã</v>
      </c>
      <c r="C16" s="52" t="str">
        <f>'Média Mensal'!C16</f>
        <v>Heroismo</v>
      </c>
      <c r="D16" s="53">
        <v>950.92</v>
      </c>
      <c r="E16" s="54">
        <v>12557.135788711512</v>
      </c>
      <c r="F16" s="55">
        <v>12945.304513667599</v>
      </c>
      <c r="G16" s="56">
        <f t="shared" si="3"/>
        <v>25502.440302379109</v>
      </c>
      <c r="H16" s="55">
        <v>219</v>
      </c>
      <c r="I16" s="55">
        <v>225</v>
      </c>
      <c r="J16" s="56">
        <f t="shared" si="4"/>
        <v>444</v>
      </c>
      <c r="K16" s="55">
        <v>178</v>
      </c>
      <c r="L16" s="55">
        <v>177</v>
      </c>
      <c r="M16" s="56">
        <f t="shared" si="5"/>
        <v>355</v>
      </c>
      <c r="N16" s="32">
        <f t="shared" si="6"/>
        <v>0.13731449335919332</v>
      </c>
      <c r="O16" s="32">
        <f t="shared" si="7"/>
        <v>0.13995529010624891</v>
      </c>
      <c r="P16" s="33">
        <f t="shared" si="8"/>
        <v>0.13864241455214146</v>
      </c>
      <c r="Q16" s="41"/>
      <c r="R16" s="57">
        <f t="shared" si="9"/>
        <v>31.630064958971062</v>
      </c>
      <c r="S16" s="57">
        <f t="shared" si="10"/>
        <v>32.202250033999</v>
      </c>
      <c r="T16" s="57">
        <f t="shared" si="11"/>
        <v>31.917947812739811</v>
      </c>
    </row>
    <row r="17" spans="2:20" x14ac:dyDescent="0.25">
      <c r="B17" s="52" t="str">
        <f>'Média Mensal'!B17</f>
        <v>Heroismo</v>
      </c>
      <c r="C17" s="52" t="str">
        <f>'Média Mensal'!C17</f>
        <v>24 de Agosto</v>
      </c>
      <c r="D17" s="53">
        <v>571.9</v>
      </c>
      <c r="E17" s="54">
        <v>13775.482155565089</v>
      </c>
      <c r="F17" s="55">
        <v>14098.961630876795</v>
      </c>
      <c r="G17" s="56">
        <f t="shared" si="3"/>
        <v>27874.443786441883</v>
      </c>
      <c r="H17" s="55">
        <v>219</v>
      </c>
      <c r="I17" s="55">
        <v>224</v>
      </c>
      <c r="J17" s="56">
        <f t="shared" si="4"/>
        <v>443</v>
      </c>
      <c r="K17" s="55">
        <v>177</v>
      </c>
      <c r="L17" s="55">
        <v>177</v>
      </c>
      <c r="M17" s="56">
        <f t="shared" si="5"/>
        <v>354</v>
      </c>
      <c r="N17" s="32">
        <f t="shared" ref="N17:N81" si="12">+E17/(H17*216+K17*248)</f>
        <v>0.15104695346014352</v>
      </c>
      <c r="O17" s="32">
        <f t="shared" si="0"/>
        <v>0.1527845863770784</v>
      </c>
      <c r="P17" s="33">
        <f t="shared" ref="P17:P80" si="13">+G17/(J17*216+M17*248)</f>
        <v>0.15192088394616243</v>
      </c>
      <c r="Q17" s="41"/>
      <c r="R17" s="57">
        <f t="shared" si="9"/>
        <v>34.786571099911839</v>
      </c>
      <c r="S17" s="57">
        <f t="shared" si="10"/>
        <v>35.159505313907218</v>
      </c>
      <c r="T17" s="57">
        <f t="shared" si="11"/>
        <v>34.974208013101482</v>
      </c>
    </row>
    <row r="18" spans="2:20" x14ac:dyDescent="0.25">
      <c r="B18" s="52" t="str">
        <f>'Média Mensal'!B18</f>
        <v>24 de Agosto</v>
      </c>
      <c r="C18" s="52" t="str">
        <f>'Média Mensal'!C18</f>
        <v>Bolhão</v>
      </c>
      <c r="D18" s="53">
        <v>680.44</v>
      </c>
      <c r="E18" s="54">
        <v>19013.809268229128</v>
      </c>
      <c r="F18" s="55">
        <v>17113.752568727141</v>
      </c>
      <c r="G18" s="56">
        <f t="shared" si="3"/>
        <v>36127.561836956273</v>
      </c>
      <c r="H18" s="55">
        <v>216</v>
      </c>
      <c r="I18" s="55">
        <v>219</v>
      </c>
      <c r="J18" s="56">
        <f t="shared" si="4"/>
        <v>435</v>
      </c>
      <c r="K18" s="55">
        <v>186</v>
      </c>
      <c r="L18" s="55">
        <v>177</v>
      </c>
      <c r="M18" s="56">
        <f t="shared" si="5"/>
        <v>363</v>
      </c>
      <c r="N18" s="32">
        <f t="shared" si="12"/>
        <v>0.20492551806592871</v>
      </c>
      <c r="O18" s="32">
        <f t="shared" si="0"/>
        <v>0.18765079570972742</v>
      </c>
      <c r="P18" s="33">
        <f t="shared" si="13"/>
        <v>0.19636251976778563</v>
      </c>
      <c r="Q18" s="41"/>
      <c r="R18" s="57">
        <f t="shared" si="9"/>
        <v>47.298033005545093</v>
      </c>
      <c r="S18" s="57">
        <f t="shared" si="10"/>
        <v>43.216546890725105</v>
      </c>
      <c r="T18" s="57">
        <f t="shared" si="11"/>
        <v>45.272633880897587</v>
      </c>
    </row>
    <row r="19" spans="2:20" x14ac:dyDescent="0.25">
      <c r="B19" s="52" t="str">
        <f>'Média Mensal'!B19</f>
        <v>Bolhão</v>
      </c>
      <c r="C19" s="52" t="str">
        <f>'Média Mensal'!C19</f>
        <v>Trindade</v>
      </c>
      <c r="D19" s="53">
        <v>451.8</v>
      </c>
      <c r="E19" s="54">
        <v>23866.817611406364</v>
      </c>
      <c r="F19" s="55">
        <v>22706.123354608659</v>
      </c>
      <c r="G19" s="56">
        <f t="shared" si="3"/>
        <v>46572.940966015027</v>
      </c>
      <c r="H19" s="55">
        <v>216</v>
      </c>
      <c r="I19" s="55">
        <v>219</v>
      </c>
      <c r="J19" s="56">
        <f t="shared" si="4"/>
        <v>435</v>
      </c>
      <c r="K19" s="55">
        <v>187</v>
      </c>
      <c r="L19" s="55">
        <v>189</v>
      </c>
      <c r="M19" s="56">
        <f t="shared" si="5"/>
        <v>376</v>
      </c>
      <c r="N19" s="32">
        <f t="shared" si="12"/>
        <v>0.25654417417024644</v>
      </c>
      <c r="O19" s="32">
        <f t="shared" si="0"/>
        <v>0.2411030767351412</v>
      </c>
      <c r="P19" s="33">
        <f t="shared" si="13"/>
        <v>0.2487764463378436</v>
      </c>
      <c r="Q19" s="41"/>
      <c r="R19" s="57">
        <f t="shared" si="9"/>
        <v>59.222872484879318</v>
      </c>
      <c r="S19" s="57">
        <f t="shared" si="10"/>
        <v>55.652263124040829</v>
      </c>
      <c r="T19" s="57">
        <f t="shared" si="11"/>
        <v>57.4265609938533</v>
      </c>
    </row>
    <row r="20" spans="2:20" x14ac:dyDescent="0.25">
      <c r="B20" s="52" t="str">
        <f>'Média Mensal'!B20</f>
        <v>Trindade</v>
      </c>
      <c r="C20" s="52" t="str">
        <f>'Média Mensal'!C20</f>
        <v>Lapa</v>
      </c>
      <c r="D20" s="53">
        <v>857.43000000000006</v>
      </c>
      <c r="E20" s="54">
        <v>27122.786810695136</v>
      </c>
      <c r="F20" s="55">
        <v>30566.147596578328</v>
      </c>
      <c r="G20" s="56">
        <f t="shared" si="3"/>
        <v>57688.934407273468</v>
      </c>
      <c r="H20" s="55">
        <v>214</v>
      </c>
      <c r="I20" s="55">
        <v>221</v>
      </c>
      <c r="J20" s="56">
        <f t="shared" si="4"/>
        <v>435</v>
      </c>
      <c r="K20" s="55">
        <v>178</v>
      </c>
      <c r="L20" s="55">
        <v>184</v>
      </c>
      <c r="M20" s="56">
        <f t="shared" si="5"/>
        <v>362</v>
      </c>
      <c r="N20" s="32">
        <f t="shared" si="12"/>
        <v>0.30013707076282686</v>
      </c>
      <c r="O20" s="32">
        <f t="shared" si="0"/>
        <v>0.32737284290740221</v>
      </c>
      <c r="P20" s="33">
        <f t="shared" si="13"/>
        <v>0.31397730660988304</v>
      </c>
      <c r="Q20" s="41"/>
      <c r="R20" s="57">
        <f t="shared" si="9"/>
        <v>69.190782680344739</v>
      </c>
      <c r="S20" s="57">
        <f t="shared" si="10"/>
        <v>75.471969374267474</v>
      </c>
      <c r="T20" s="57">
        <f t="shared" si="11"/>
        <v>72.382602769477373</v>
      </c>
    </row>
    <row r="21" spans="2:20" x14ac:dyDescent="0.25">
      <c r="B21" s="52" t="str">
        <f>'Média Mensal'!B21</f>
        <v>Lapa</v>
      </c>
      <c r="C21" s="52" t="str">
        <f>'Média Mensal'!C21</f>
        <v>Carolina Michaelis</v>
      </c>
      <c r="D21" s="53">
        <v>460.97</v>
      </c>
      <c r="E21" s="54">
        <v>26751.502416809679</v>
      </c>
      <c r="F21" s="55">
        <v>30201.472940577587</v>
      </c>
      <c r="G21" s="56">
        <f t="shared" si="3"/>
        <v>56952.975357387266</v>
      </c>
      <c r="H21" s="55">
        <v>193</v>
      </c>
      <c r="I21" s="55">
        <v>236</v>
      </c>
      <c r="J21" s="56">
        <f t="shared" si="4"/>
        <v>429</v>
      </c>
      <c r="K21" s="55">
        <v>175</v>
      </c>
      <c r="L21" s="55">
        <v>181</v>
      </c>
      <c r="M21" s="56">
        <f t="shared" si="5"/>
        <v>356</v>
      </c>
      <c r="N21" s="32">
        <f t="shared" si="12"/>
        <v>0.31439806337920362</v>
      </c>
      <c r="O21" s="32">
        <f t="shared" si="0"/>
        <v>0.31504499020046717</v>
      </c>
      <c r="P21" s="33">
        <f t="shared" si="13"/>
        <v>0.31474078958722351</v>
      </c>
      <c r="Q21" s="41"/>
      <c r="R21" s="57">
        <f t="shared" si="9"/>
        <v>72.694300045678474</v>
      </c>
      <c r="S21" s="57">
        <f t="shared" si="10"/>
        <v>72.42559458172083</v>
      </c>
      <c r="T21" s="57">
        <f t="shared" si="11"/>
        <v>72.551560964824546</v>
      </c>
    </row>
    <row r="22" spans="2:20" x14ac:dyDescent="0.25">
      <c r="B22" s="52" t="str">
        <f>'Média Mensal'!B22</f>
        <v>Carolina Michaelis</v>
      </c>
      <c r="C22" s="52" t="str">
        <f>'Média Mensal'!C22</f>
        <v>Casa da Música</v>
      </c>
      <c r="D22" s="53">
        <v>627.48</v>
      </c>
      <c r="E22" s="54">
        <v>25469.91961972255</v>
      </c>
      <c r="F22" s="55">
        <v>28561.492602687526</v>
      </c>
      <c r="G22" s="56">
        <f t="shared" si="3"/>
        <v>54031.412222410072</v>
      </c>
      <c r="H22" s="55">
        <v>199</v>
      </c>
      <c r="I22" s="55">
        <v>226</v>
      </c>
      <c r="J22" s="56">
        <f t="shared" si="4"/>
        <v>425</v>
      </c>
      <c r="K22" s="55">
        <v>175</v>
      </c>
      <c r="L22" s="55">
        <v>179</v>
      </c>
      <c r="M22" s="56">
        <f t="shared" si="5"/>
        <v>354</v>
      </c>
      <c r="N22" s="32">
        <f t="shared" si="12"/>
        <v>0.2948453373277754</v>
      </c>
      <c r="O22" s="32">
        <f t="shared" si="0"/>
        <v>0.3064274805026127</v>
      </c>
      <c r="P22" s="33">
        <f t="shared" si="13"/>
        <v>0.30085645364164371</v>
      </c>
      <c r="Q22" s="41"/>
      <c r="R22" s="57">
        <f t="shared" si="9"/>
        <v>68.101389357546921</v>
      </c>
      <c r="S22" s="57">
        <f t="shared" si="10"/>
        <v>70.522203957253154</v>
      </c>
      <c r="T22" s="57">
        <f t="shared" si="11"/>
        <v>69.359964341989823</v>
      </c>
    </row>
    <row r="23" spans="2:20" x14ac:dyDescent="0.25">
      <c r="B23" s="52" t="str">
        <f>'Média Mensal'!B23</f>
        <v>Casa da Música</v>
      </c>
      <c r="C23" s="52" t="str">
        <f>'Média Mensal'!C23</f>
        <v>Francos</v>
      </c>
      <c r="D23" s="53">
        <v>871.87</v>
      </c>
      <c r="E23" s="54">
        <v>22766.520628522368</v>
      </c>
      <c r="F23" s="55">
        <v>23301.556129722019</v>
      </c>
      <c r="G23" s="56">
        <f t="shared" si="3"/>
        <v>46068.076758244388</v>
      </c>
      <c r="H23" s="55">
        <v>212</v>
      </c>
      <c r="I23" s="55">
        <v>233</v>
      </c>
      <c r="J23" s="56">
        <f t="shared" si="4"/>
        <v>445</v>
      </c>
      <c r="K23" s="55">
        <v>162</v>
      </c>
      <c r="L23" s="55">
        <v>179</v>
      </c>
      <c r="M23" s="56">
        <f t="shared" si="5"/>
        <v>341</v>
      </c>
      <c r="N23" s="32">
        <f t="shared" si="12"/>
        <v>0.26482552378236518</v>
      </c>
      <c r="O23" s="32">
        <f t="shared" si="0"/>
        <v>0.24600460441007199</v>
      </c>
      <c r="P23" s="33">
        <f t="shared" si="13"/>
        <v>0.25495924886126575</v>
      </c>
      <c r="Q23" s="41"/>
      <c r="R23" s="57">
        <f t="shared" si="9"/>
        <v>60.873049808883337</v>
      </c>
      <c r="S23" s="57">
        <f t="shared" si="10"/>
        <v>56.557175072140822</v>
      </c>
      <c r="T23" s="57">
        <f t="shared" si="11"/>
        <v>58.610784679700238</v>
      </c>
    </row>
    <row r="24" spans="2:20" x14ac:dyDescent="0.25">
      <c r="B24" s="52" t="str">
        <f>'Média Mensal'!B24</f>
        <v>Francos</v>
      </c>
      <c r="C24" s="52" t="str">
        <f>'Média Mensal'!C24</f>
        <v>Ramalde</v>
      </c>
      <c r="D24" s="53">
        <v>965.03</v>
      </c>
      <c r="E24" s="54">
        <v>20768.316999441868</v>
      </c>
      <c r="F24" s="55">
        <v>21369.154033241361</v>
      </c>
      <c r="G24" s="56">
        <f t="shared" si="3"/>
        <v>42137.471032683228</v>
      </c>
      <c r="H24" s="55">
        <v>207</v>
      </c>
      <c r="I24" s="55">
        <v>217</v>
      </c>
      <c r="J24" s="56">
        <f t="shared" si="4"/>
        <v>424</v>
      </c>
      <c r="K24" s="55">
        <v>157</v>
      </c>
      <c r="L24" s="55">
        <v>196</v>
      </c>
      <c r="M24" s="56">
        <f t="shared" si="5"/>
        <v>353</v>
      </c>
      <c r="N24" s="32">
        <f t="shared" si="12"/>
        <v>0.24828229006601316</v>
      </c>
      <c r="O24" s="32">
        <f t="shared" si="0"/>
        <v>0.22380764592837621</v>
      </c>
      <c r="P24" s="33">
        <f t="shared" si="13"/>
        <v>0.23523665218549433</v>
      </c>
      <c r="Q24" s="41"/>
      <c r="R24" s="57">
        <f t="shared" si="9"/>
        <v>57.055815932532603</v>
      </c>
      <c r="S24" s="57">
        <f t="shared" si="10"/>
        <v>51.741293058695788</v>
      </c>
      <c r="T24" s="57">
        <f t="shared" si="11"/>
        <v>54.230979450042767</v>
      </c>
    </row>
    <row r="25" spans="2:20" x14ac:dyDescent="0.25">
      <c r="B25" s="52" t="str">
        <f>'Média Mensal'!B25</f>
        <v>Ramalde</v>
      </c>
      <c r="C25" s="52" t="str">
        <f>'Média Mensal'!C25</f>
        <v>Viso</v>
      </c>
      <c r="D25" s="53">
        <v>621.15</v>
      </c>
      <c r="E25" s="54">
        <v>19840.076127673361</v>
      </c>
      <c r="F25" s="55">
        <v>20502.554470243744</v>
      </c>
      <c r="G25" s="56">
        <f t="shared" si="3"/>
        <v>40342.630597917101</v>
      </c>
      <c r="H25" s="55">
        <v>198</v>
      </c>
      <c r="I25" s="55">
        <v>217</v>
      </c>
      <c r="J25" s="56">
        <f t="shared" si="4"/>
        <v>415</v>
      </c>
      <c r="K25" s="55">
        <v>175</v>
      </c>
      <c r="L25" s="55">
        <v>183</v>
      </c>
      <c r="M25" s="56">
        <f t="shared" si="5"/>
        <v>358</v>
      </c>
      <c r="N25" s="32">
        <f t="shared" si="12"/>
        <v>0.23024877132663357</v>
      </c>
      <c r="O25" s="32">
        <f t="shared" si="0"/>
        <v>0.22223545861779986</v>
      </c>
      <c r="P25" s="33">
        <f t="shared" si="13"/>
        <v>0.22610540396985326</v>
      </c>
      <c r="Q25" s="41"/>
      <c r="R25" s="57">
        <f t="shared" si="9"/>
        <v>53.190552621108203</v>
      </c>
      <c r="S25" s="57">
        <f t="shared" si="10"/>
        <v>51.256386175609357</v>
      </c>
      <c r="T25" s="57">
        <f t="shared" si="11"/>
        <v>52.18969029484748</v>
      </c>
    </row>
    <row r="26" spans="2:20" x14ac:dyDescent="0.25">
      <c r="B26" s="52" t="str">
        <f>'Média Mensal'!B26</f>
        <v>Viso</v>
      </c>
      <c r="C26" s="52" t="str">
        <f>'Média Mensal'!C26</f>
        <v>Sete Bicas</v>
      </c>
      <c r="D26" s="53">
        <v>743.81</v>
      </c>
      <c r="E26" s="54">
        <v>18793.705289945072</v>
      </c>
      <c r="F26" s="55">
        <v>19309.329620234239</v>
      </c>
      <c r="G26" s="56">
        <f t="shared" si="3"/>
        <v>38103.034910179311</v>
      </c>
      <c r="H26" s="55">
        <v>198</v>
      </c>
      <c r="I26" s="55">
        <v>217</v>
      </c>
      <c r="J26" s="56">
        <f t="shared" si="4"/>
        <v>415</v>
      </c>
      <c r="K26" s="55">
        <v>176</v>
      </c>
      <c r="L26" s="55">
        <v>179</v>
      </c>
      <c r="M26" s="56">
        <f t="shared" si="5"/>
        <v>355</v>
      </c>
      <c r="N26" s="32">
        <f t="shared" si="12"/>
        <v>0.21747946317747954</v>
      </c>
      <c r="O26" s="32">
        <f t="shared" si="0"/>
        <v>0.21157663065649368</v>
      </c>
      <c r="P26" s="33">
        <f t="shared" si="13"/>
        <v>0.21444751750438604</v>
      </c>
      <c r="Q26" s="41"/>
      <c r="R26" s="57">
        <f t="shared" si="9"/>
        <v>50.250548903596446</v>
      </c>
      <c r="S26" s="57">
        <f t="shared" si="10"/>
        <v>48.760933384429897</v>
      </c>
      <c r="T26" s="57">
        <f t="shared" si="11"/>
        <v>49.484460922310795</v>
      </c>
    </row>
    <row r="27" spans="2:20" x14ac:dyDescent="0.25">
      <c r="B27" s="52" t="str">
        <f>'Média Mensal'!B27</f>
        <v>Sete Bicas</v>
      </c>
      <c r="C27" s="52" t="str">
        <f>'Média Mensal'!C27</f>
        <v>ASra da Hora</v>
      </c>
      <c r="D27" s="53">
        <v>674.5</v>
      </c>
      <c r="E27" s="54">
        <v>16218.629065554433</v>
      </c>
      <c r="F27" s="55">
        <v>18182.935439430694</v>
      </c>
      <c r="G27" s="56">
        <f t="shared" si="3"/>
        <v>34401.56450498513</v>
      </c>
      <c r="H27" s="55">
        <v>197</v>
      </c>
      <c r="I27" s="55">
        <v>228</v>
      </c>
      <c r="J27" s="56">
        <f t="shared" si="4"/>
        <v>425</v>
      </c>
      <c r="K27" s="55">
        <v>181</v>
      </c>
      <c r="L27" s="55">
        <v>179</v>
      </c>
      <c r="M27" s="56">
        <f t="shared" si="5"/>
        <v>360</v>
      </c>
      <c r="N27" s="32">
        <f t="shared" si="12"/>
        <v>0.1854829490571184</v>
      </c>
      <c r="O27" s="32">
        <f t="shared" si="0"/>
        <v>0.19417914822117358</v>
      </c>
      <c r="P27" s="33">
        <f t="shared" si="13"/>
        <v>0.18997992326587768</v>
      </c>
      <c r="Q27" s="41"/>
      <c r="R27" s="57">
        <f t="shared" si="9"/>
        <v>42.906426099350348</v>
      </c>
      <c r="S27" s="57">
        <f t="shared" si="10"/>
        <v>44.675517050198266</v>
      </c>
      <c r="T27" s="57">
        <f t="shared" si="11"/>
        <v>43.823649050936474</v>
      </c>
    </row>
    <row r="28" spans="2:20" x14ac:dyDescent="0.25">
      <c r="B28" s="52" t="str">
        <f>'Média Mensal'!B28</f>
        <v>ASra da Hora</v>
      </c>
      <c r="C28" s="52" t="str">
        <f>'Média Mensal'!C28</f>
        <v>Vasco da Gama</v>
      </c>
      <c r="D28" s="53">
        <v>824.48</v>
      </c>
      <c r="E28" s="54">
        <v>6234.3543279209161</v>
      </c>
      <c r="F28" s="55">
        <v>6261.9418078666658</v>
      </c>
      <c r="G28" s="56">
        <f t="shared" si="3"/>
        <v>12496.296135787583</v>
      </c>
      <c r="H28" s="55">
        <v>119</v>
      </c>
      <c r="I28" s="55">
        <v>119</v>
      </c>
      <c r="J28" s="56">
        <f t="shared" si="4"/>
        <v>238</v>
      </c>
      <c r="K28" s="55">
        <v>0</v>
      </c>
      <c r="L28" s="55">
        <v>0</v>
      </c>
      <c r="M28" s="56">
        <f t="shared" si="5"/>
        <v>0</v>
      </c>
      <c r="N28" s="32">
        <f t="shared" si="12"/>
        <v>0.24254413040464193</v>
      </c>
      <c r="O28" s="32">
        <f t="shared" si="0"/>
        <v>0.2436174061572777</v>
      </c>
      <c r="P28" s="33">
        <f t="shared" si="13"/>
        <v>0.24308076828095984</v>
      </c>
      <c r="Q28" s="41"/>
      <c r="R28" s="57">
        <f t="shared" si="9"/>
        <v>52.389532167402656</v>
      </c>
      <c r="S28" s="57">
        <f t="shared" si="10"/>
        <v>52.621359729971985</v>
      </c>
      <c r="T28" s="57">
        <f t="shared" si="11"/>
        <v>52.505445948687324</v>
      </c>
    </row>
    <row r="29" spans="2:20" x14ac:dyDescent="0.25">
      <c r="B29" s="52" t="str">
        <f>'Média Mensal'!B29</f>
        <v>Vasco da Gama</v>
      </c>
      <c r="C29" s="52" t="str">
        <f>'Média Mensal'!C29</f>
        <v>Estádio do Mar</v>
      </c>
      <c r="D29" s="53">
        <v>661.6</v>
      </c>
      <c r="E29" s="54">
        <v>6026.664994888416</v>
      </c>
      <c r="F29" s="55">
        <v>6264.9165503287604</v>
      </c>
      <c r="G29" s="56">
        <f t="shared" si="3"/>
        <v>12291.581545217177</v>
      </c>
      <c r="H29" s="55">
        <v>131</v>
      </c>
      <c r="I29" s="55">
        <v>119</v>
      </c>
      <c r="J29" s="56">
        <f t="shared" si="4"/>
        <v>250</v>
      </c>
      <c r="K29" s="55">
        <v>0</v>
      </c>
      <c r="L29" s="55">
        <v>0</v>
      </c>
      <c r="M29" s="56">
        <f t="shared" si="5"/>
        <v>0</v>
      </c>
      <c r="N29" s="32">
        <f t="shared" si="12"/>
        <v>0.2129864643373062</v>
      </c>
      <c r="O29" s="32">
        <f t="shared" si="0"/>
        <v>0.2437331368786477</v>
      </c>
      <c r="P29" s="33">
        <f t="shared" si="13"/>
        <v>0.22762188046698476</v>
      </c>
      <c r="Q29" s="41"/>
      <c r="R29" s="57">
        <f t="shared" si="9"/>
        <v>46.005076296858135</v>
      </c>
      <c r="S29" s="57">
        <f t="shared" si="10"/>
        <v>52.646357565787902</v>
      </c>
      <c r="T29" s="57">
        <f t="shared" si="11"/>
        <v>49.166326180868708</v>
      </c>
    </row>
    <row r="30" spans="2:20" x14ac:dyDescent="0.25">
      <c r="B30" s="52" t="str">
        <f>'Média Mensal'!B30</f>
        <v>Estádio do Mar</v>
      </c>
      <c r="C30" s="52" t="str">
        <f>'Média Mensal'!C30</f>
        <v>Pedro Hispano</v>
      </c>
      <c r="D30" s="53">
        <v>786.97</v>
      </c>
      <c r="E30" s="54">
        <v>5794.5131073346611</v>
      </c>
      <c r="F30" s="55">
        <v>6246.3909579288338</v>
      </c>
      <c r="G30" s="56">
        <f t="shared" si="3"/>
        <v>12040.904065263494</v>
      </c>
      <c r="H30" s="55">
        <v>131</v>
      </c>
      <c r="I30" s="55">
        <v>119</v>
      </c>
      <c r="J30" s="56">
        <f t="shared" si="4"/>
        <v>250</v>
      </c>
      <c r="K30" s="55">
        <v>0</v>
      </c>
      <c r="L30" s="55">
        <v>0</v>
      </c>
      <c r="M30" s="56">
        <f t="shared" si="5"/>
        <v>0</v>
      </c>
      <c r="N30" s="32">
        <f t="shared" si="12"/>
        <v>0.20478205779384581</v>
      </c>
      <c r="O30" s="32">
        <f t="shared" si="0"/>
        <v>0.24301240888300785</v>
      </c>
      <c r="P30" s="33">
        <f t="shared" si="13"/>
        <v>0.22297970491228691</v>
      </c>
      <c r="Q30" s="41"/>
      <c r="R30" s="57">
        <f t="shared" si="9"/>
        <v>44.232924483470697</v>
      </c>
      <c r="S30" s="57">
        <f t="shared" si="10"/>
        <v>52.490680318729694</v>
      </c>
      <c r="T30" s="57">
        <f t="shared" si="11"/>
        <v>48.163616261053974</v>
      </c>
    </row>
    <row r="31" spans="2:20" x14ac:dyDescent="0.25">
      <c r="B31" s="52" t="str">
        <f>'Média Mensal'!B31</f>
        <v>Pedro Hispano</v>
      </c>
      <c r="C31" s="52" t="str">
        <f>'Média Mensal'!C31</f>
        <v>Parque de Real</v>
      </c>
      <c r="D31" s="53">
        <v>656.68</v>
      </c>
      <c r="E31" s="54">
        <v>5253.9997377709979</v>
      </c>
      <c r="F31" s="55">
        <v>5552.2217073918227</v>
      </c>
      <c r="G31" s="56">
        <f t="shared" si="3"/>
        <v>10806.221445162821</v>
      </c>
      <c r="H31" s="55">
        <v>117</v>
      </c>
      <c r="I31" s="55">
        <v>119</v>
      </c>
      <c r="J31" s="56">
        <f t="shared" si="4"/>
        <v>236</v>
      </c>
      <c r="K31" s="55">
        <v>0</v>
      </c>
      <c r="L31" s="55">
        <v>0</v>
      </c>
      <c r="M31" s="56">
        <f t="shared" si="5"/>
        <v>0</v>
      </c>
      <c r="N31" s="32">
        <f t="shared" si="12"/>
        <v>0.2078980586329138</v>
      </c>
      <c r="O31" s="32">
        <f t="shared" si="0"/>
        <v>0.21600613551944534</v>
      </c>
      <c r="P31" s="33">
        <f t="shared" si="13"/>
        <v>0.21198645333417335</v>
      </c>
      <c r="Q31" s="41"/>
      <c r="R31" s="57">
        <f t="shared" si="9"/>
        <v>44.905980664709382</v>
      </c>
      <c r="S31" s="57">
        <f t="shared" si="10"/>
        <v>46.65732527220019</v>
      </c>
      <c r="T31" s="57">
        <f t="shared" si="11"/>
        <v>45.789073920181444</v>
      </c>
    </row>
    <row r="32" spans="2:20" x14ac:dyDescent="0.25">
      <c r="B32" s="52" t="str">
        <f>'Média Mensal'!B32</f>
        <v>Parque de Real</v>
      </c>
      <c r="C32" s="52" t="str">
        <f>'Média Mensal'!C32</f>
        <v>C. Matosinhos</v>
      </c>
      <c r="D32" s="53">
        <v>723.67</v>
      </c>
      <c r="E32" s="54">
        <v>5093.0970471589253</v>
      </c>
      <c r="F32" s="55">
        <v>5224.6933957538276</v>
      </c>
      <c r="G32" s="56">
        <f t="shared" si="3"/>
        <v>10317.790442912752</v>
      </c>
      <c r="H32" s="55">
        <v>119</v>
      </c>
      <c r="I32" s="55">
        <v>114</v>
      </c>
      <c r="J32" s="56">
        <f t="shared" si="4"/>
        <v>233</v>
      </c>
      <c r="K32" s="55">
        <v>0</v>
      </c>
      <c r="L32" s="55">
        <v>0</v>
      </c>
      <c r="M32" s="56">
        <f t="shared" si="5"/>
        <v>0</v>
      </c>
      <c r="N32" s="32">
        <f t="shared" si="12"/>
        <v>0.1981441428244213</v>
      </c>
      <c r="O32" s="32">
        <f t="shared" si="0"/>
        <v>0.21217890658519442</v>
      </c>
      <c r="P32" s="33">
        <f t="shared" si="13"/>
        <v>0.20501093711080814</v>
      </c>
      <c r="Q32" s="41"/>
      <c r="R32" s="57">
        <f t="shared" si="9"/>
        <v>42.799134850074999</v>
      </c>
      <c r="S32" s="57">
        <f t="shared" si="10"/>
        <v>45.830643822401996</v>
      </c>
      <c r="T32" s="57">
        <f t="shared" si="11"/>
        <v>44.282362415934557</v>
      </c>
    </row>
    <row r="33" spans="2:20" x14ac:dyDescent="0.25">
      <c r="B33" s="52" t="str">
        <f>'Média Mensal'!B33</f>
        <v>C. Matosinhos</v>
      </c>
      <c r="C33" s="52" t="str">
        <f>'Média Mensal'!C33</f>
        <v>Matosinhos Sul</v>
      </c>
      <c r="D33" s="53">
        <v>616.61</v>
      </c>
      <c r="E33" s="54">
        <v>3884.5295317752339</v>
      </c>
      <c r="F33" s="55">
        <v>3693.4918553297189</v>
      </c>
      <c r="G33" s="56">
        <f t="shared" si="3"/>
        <v>7578.0213871049527</v>
      </c>
      <c r="H33" s="55">
        <v>128</v>
      </c>
      <c r="I33" s="55">
        <v>119</v>
      </c>
      <c r="J33" s="56">
        <f t="shared" si="4"/>
        <v>247</v>
      </c>
      <c r="K33" s="55">
        <v>0</v>
      </c>
      <c r="L33" s="55">
        <v>0</v>
      </c>
      <c r="M33" s="56">
        <f t="shared" si="5"/>
        <v>0</v>
      </c>
      <c r="N33" s="32">
        <f t="shared" si="12"/>
        <v>0.14049947669904636</v>
      </c>
      <c r="O33" s="32">
        <f t="shared" si="0"/>
        <v>0.14369327168260657</v>
      </c>
      <c r="P33" s="33">
        <f t="shared" si="13"/>
        <v>0.14203818764254297</v>
      </c>
      <c r="Q33" s="41"/>
      <c r="R33" s="57">
        <f t="shared" si="9"/>
        <v>30.347886966994015</v>
      </c>
      <c r="S33" s="57">
        <f t="shared" si="10"/>
        <v>31.037746683443014</v>
      </c>
      <c r="T33" s="57">
        <f t="shared" si="11"/>
        <v>30.680248530789282</v>
      </c>
    </row>
    <row r="34" spans="2:20" x14ac:dyDescent="0.25">
      <c r="B34" s="52" t="str">
        <f>'Média Mensal'!B34</f>
        <v>Matosinhos Sul</v>
      </c>
      <c r="C34" s="52" t="str">
        <f>'Média Mensal'!C34</f>
        <v>Brito Capelo</v>
      </c>
      <c r="D34" s="53">
        <v>535.72</v>
      </c>
      <c r="E34" s="54">
        <v>1870.808007450456</v>
      </c>
      <c r="F34" s="55">
        <v>2176.3571717807667</v>
      </c>
      <c r="G34" s="56">
        <f t="shared" si="3"/>
        <v>4047.1651792312227</v>
      </c>
      <c r="H34" s="55">
        <v>117</v>
      </c>
      <c r="I34" s="55">
        <v>119</v>
      </c>
      <c r="J34" s="56">
        <f t="shared" si="4"/>
        <v>236</v>
      </c>
      <c r="K34" s="55">
        <v>0</v>
      </c>
      <c r="L34" s="55">
        <v>0</v>
      </c>
      <c r="M34" s="56">
        <f t="shared" si="5"/>
        <v>0</v>
      </c>
      <c r="N34" s="32">
        <f t="shared" si="12"/>
        <v>7.4026907543940174E-2</v>
      </c>
      <c r="O34" s="32">
        <f t="shared" si="0"/>
        <v>8.4669980228009908E-2</v>
      </c>
      <c r="P34" s="33">
        <f t="shared" si="13"/>
        <v>7.9393541651585506E-2</v>
      </c>
      <c r="Q34" s="41"/>
      <c r="R34" s="57">
        <f t="shared" si="9"/>
        <v>15.989812029491077</v>
      </c>
      <c r="S34" s="57">
        <f t="shared" si="10"/>
        <v>18.288715729250139</v>
      </c>
      <c r="T34" s="57">
        <f t="shared" si="11"/>
        <v>17.14900499674247</v>
      </c>
    </row>
    <row r="35" spans="2:20" x14ac:dyDescent="0.25">
      <c r="B35" s="52" t="str">
        <f>'Média Mensal'!B35</f>
        <v>Brito Capelo</v>
      </c>
      <c r="C35" s="52" t="str">
        <f>'Média Mensal'!C35</f>
        <v>Mercado</v>
      </c>
      <c r="D35" s="53">
        <v>487.53</v>
      </c>
      <c r="E35" s="54">
        <v>1025.3321163712251</v>
      </c>
      <c r="F35" s="55">
        <v>1051.5486278199169</v>
      </c>
      <c r="G35" s="56">
        <f t="shared" si="3"/>
        <v>2076.8807441911422</v>
      </c>
      <c r="H35" s="55">
        <v>118</v>
      </c>
      <c r="I35" s="55">
        <v>120</v>
      </c>
      <c r="J35" s="56">
        <f t="shared" si="4"/>
        <v>238</v>
      </c>
      <c r="K35" s="55">
        <v>0</v>
      </c>
      <c r="L35" s="55">
        <v>0</v>
      </c>
      <c r="M35" s="56">
        <f t="shared" si="5"/>
        <v>0</v>
      </c>
      <c r="N35" s="32">
        <f t="shared" si="12"/>
        <v>4.0228033442059989E-2</v>
      </c>
      <c r="O35" s="32">
        <f t="shared" si="0"/>
        <v>4.0569005702928894E-2</v>
      </c>
      <c r="P35" s="33">
        <f t="shared" si="13"/>
        <v>4.0399952229052717E-2</v>
      </c>
      <c r="Q35" s="41"/>
      <c r="R35" s="57">
        <f t="shared" si="9"/>
        <v>8.6892552234849578</v>
      </c>
      <c r="S35" s="57">
        <f t="shared" si="10"/>
        <v>8.7629052318326401</v>
      </c>
      <c r="T35" s="57">
        <f t="shared" si="11"/>
        <v>8.7263896814753874</v>
      </c>
    </row>
    <row r="36" spans="2:20" x14ac:dyDescent="0.25">
      <c r="B36" s="58" t="str">
        <f>'Média Mensal'!B36</f>
        <v>Mercado</v>
      </c>
      <c r="C36" s="58" t="str">
        <f>'Média Mensal'!C36</f>
        <v>Sr. de Matosinhos</v>
      </c>
      <c r="D36" s="59">
        <v>708.96</v>
      </c>
      <c r="E36" s="66">
        <v>225.76445952136916</v>
      </c>
      <c r="F36" s="60">
        <v>201</v>
      </c>
      <c r="G36" s="61">
        <f t="shared" si="3"/>
        <v>426.76445952136919</v>
      </c>
      <c r="H36" s="60">
        <v>112</v>
      </c>
      <c r="I36" s="60">
        <v>103</v>
      </c>
      <c r="J36" s="61">
        <f t="shared" si="4"/>
        <v>215</v>
      </c>
      <c r="K36" s="60">
        <v>0</v>
      </c>
      <c r="L36" s="60">
        <v>0</v>
      </c>
      <c r="M36" s="61">
        <f t="shared" si="5"/>
        <v>0</v>
      </c>
      <c r="N36" s="34">
        <f t="shared" si="12"/>
        <v>9.3321949206915163E-3</v>
      </c>
      <c r="O36" s="34">
        <f t="shared" si="0"/>
        <v>9.0345199568500536E-3</v>
      </c>
      <c r="P36" s="35">
        <f t="shared" si="13"/>
        <v>9.189587844990724E-3</v>
      </c>
      <c r="Q36" s="41"/>
      <c r="R36" s="57">
        <f t="shared" si="9"/>
        <v>2.0157541028693675</v>
      </c>
      <c r="S36" s="57">
        <f t="shared" si="10"/>
        <v>1.9514563106796117</v>
      </c>
      <c r="T36" s="57">
        <f t="shared" si="11"/>
        <v>1.9849509745179963</v>
      </c>
    </row>
    <row r="37" spans="2:20" x14ac:dyDescent="0.25">
      <c r="B37" s="62" t="str">
        <f>'Média Mensal'!B37</f>
        <v>BSra da Hora</v>
      </c>
      <c r="C37" s="62" t="str">
        <f>'Média Mensal'!C37</f>
        <v>BFonte do Cuco</v>
      </c>
      <c r="D37" s="53">
        <v>687.03</v>
      </c>
      <c r="E37" s="65">
        <v>6416.1220065838588</v>
      </c>
      <c r="F37" s="63">
        <v>8118.6800932909782</v>
      </c>
      <c r="G37" s="64">
        <f t="shared" si="3"/>
        <v>14534.802099874836</v>
      </c>
      <c r="H37" s="63">
        <v>79</v>
      </c>
      <c r="I37" s="63">
        <v>100</v>
      </c>
      <c r="J37" s="64">
        <f t="shared" si="4"/>
        <v>179</v>
      </c>
      <c r="K37" s="63">
        <v>94</v>
      </c>
      <c r="L37" s="63">
        <v>100</v>
      </c>
      <c r="M37" s="64">
        <f t="shared" si="5"/>
        <v>194</v>
      </c>
      <c r="N37" s="30">
        <f t="shared" si="12"/>
        <v>0.15890930271903753</v>
      </c>
      <c r="O37" s="30">
        <f t="shared" si="0"/>
        <v>0.17497155373471937</v>
      </c>
      <c r="P37" s="31">
        <f t="shared" si="13"/>
        <v>0.16749794989253752</v>
      </c>
      <c r="Q37" s="41"/>
      <c r="R37" s="57">
        <f t="shared" si="9"/>
        <v>37.087410442681268</v>
      </c>
      <c r="S37" s="57">
        <f t="shared" si="10"/>
        <v>40.593400466454888</v>
      </c>
      <c r="T37" s="57">
        <f t="shared" si="11"/>
        <v>38.967297854892323</v>
      </c>
    </row>
    <row r="38" spans="2:20" x14ac:dyDescent="0.25">
      <c r="B38" s="52" t="str">
        <f>'Média Mensal'!B38</f>
        <v>BFonte do Cuco</v>
      </c>
      <c r="C38" s="52" t="str">
        <f>'Média Mensal'!C38</f>
        <v>Custoias</v>
      </c>
      <c r="D38" s="53">
        <v>689.2</v>
      </c>
      <c r="E38" s="54">
        <v>6041.1852983277358</v>
      </c>
      <c r="F38" s="55">
        <v>7893.669027216165</v>
      </c>
      <c r="G38" s="56">
        <f t="shared" si="3"/>
        <v>13934.8543255439</v>
      </c>
      <c r="H38" s="55">
        <v>79</v>
      </c>
      <c r="I38" s="55">
        <v>100</v>
      </c>
      <c r="J38" s="56">
        <f t="shared" si="4"/>
        <v>179</v>
      </c>
      <c r="K38" s="55">
        <v>90</v>
      </c>
      <c r="L38" s="55">
        <v>100</v>
      </c>
      <c r="M38" s="56">
        <f t="shared" si="5"/>
        <v>190</v>
      </c>
      <c r="N38" s="32">
        <f t="shared" si="12"/>
        <v>0.15339186721327788</v>
      </c>
      <c r="O38" s="32">
        <f t="shared" si="0"/>
        <v>0.17012217731069321</v>
      </c>
      <c r="P38" s="33">
        <f t="shared" si="13"/>
        <v>0.16244118163694746</v>
      </c>
      <c r="Q38" s="41"/>
      <c r="R38" s="57">
        <f t="shared" si="9"/>
        <v>35.7466585699866</v>
      </c>
      <c r="S38" s="57">
        <f t="shared" si="10"/>
        <v>39.468345136080828</v>
      </c>
      <c r="T38" s="57">
        <f t="shared" si="11"/>
        <v>37.763832860552576</v>
      </c>
    </row>
    <row r="39" spans="2:20" x14ac:dyDescent="0.25">
      <c r="B39" s="52" t="str">
        <f>'Média Mensal'!B39</f>
        <v>Custoias</v>
      </c>
      <c r="C39" s="52" t="str">
        <f>'Média Mensal'!C39</f>
        <v>Esposade</v>
      </c>
      <c r="D39" s="53">
        <v>1779.24</v>
      </c>
      <c r="E39" s="54">
        <v>5855.2770408412343</v>
      </c>
      <c r="F39" s="55">
        <v>7785.1477322555438</v>
      </c>
      <c r="G39" s="56">
        <f t="shared" si="3"/>
        <v>13640.424773096778</v>
      </c>
      <c r="H39" s="55">
        <v>79</v>
      </c>
      <c r="I39" s="55">
        <v>100</v>
      </c>
      <c r="J39" s="56">
        <f t="shared" si="4"/>
        <v>179</v>
      </c>
      <c r="K39" s="55">
        <v>60</v>
      </c>
      <c r="L39" s="55">
        <v>76</v>
      </c>
      <c r="M39" s="56">
        <f t="shared" si="5"/>
        <v>136</v>
      </c>
      <c r="N39" s="32">
        <f t="shared" si="12"/>
        <v>0.18329817934013382</v>
      </c>
      <c r="O39" s="32">
        <f t="shared" si="0"/>
        <v>0.19247299575394441</v>
      </c>
      <c r="P39" s="33">
        <f t="shared" si="13"/>
        <v>0.18842447747122304</v>
      </c>
      <c r="Q39" s="41"/>
      <c r="R39" s="57">
        <f t="shared" si="9"/>
        <v>42.124295257850605</v>
      </c>
      <c r="S39" s="57">
        <f t="shared" si="10"/>
        <v>44.233793933270135</v>
      </c>
      <c r="T39" s="57">
        <f t="shared" si="11"/>
        <v>43.302935787608817</v>
      </c>
    </row>
    <row r="40" spans="2:20" x14ac:dyDescent="0.25">
      <c r="B40" s="52" t="str">
        <f>'Média Mensal'!B40</f>
        <v>Esposade</v>
      </c>
      <c r="C40" s="52" t="str">
        <f>'Média Mensal'!C40</f>
        <v>Crestins</v>
      </c>
      <c r="D40" s="53">
        <v>2035.56</v>
      </c>
      <c r="E40" s="54">
        <v>5788.6621939853567</v>
      </c>
      <c r="F40" s="55">
        <v>7748.5366939106734</v>
      </c>
      <c r="G40" s="56">
        <f t="shared" si="3"/>
        <v>13537.198887896029</v>
      </c>
      <c r="H40" s="55">
        <v>78</v>
      </c>
      <c r="I40" s="55">
        <v>100</v>
      </c>
      <c r="J40" s="56">
        <f t="shared" si="4"/>
        <v>178</v>
      </c>
      <c r="K40" s="55">
        <v>98</v>
      </c>
      <c r="L40" s="55">
        <v>79</v>
      </c>
      <c r="M40" s="56">
        <f t="shared" si="5"/>
        <v>177</v>
      </c>
      <c r="N40" s="32">
        <f t="shared" si="12"/>
        <v>0.14066539157235022</v>
      </c>
      <c r="O40" s="32">
        <f t="shared" si="0"/>
        <v>0.18810780476574757</v>
      </c>
      <c r="P40" s="33">
        <f t="shared" si="13"/>
        <v>0.16439812114903368</v>
      </c>
      <c r="Q40" s="41"/>
      <c r="R40" s="57">
        <f t="shared" si="9"/>
        <v>32.890126102189527</v>
      </c>
      <c r="S40" s="57">
        <f t="shared" si="10"/>
        <v>43.287914491121079</v>
      </c>
      <c r="T40" s="57">
        <f t="shared" si="11"/>
        <v>38.132954613791632</v>
      </c>
    </row>
    <row r="41" spans="2:20" x14ac:dyDescent="0.25">
      <c r="B41" s="52" t="str">
        <f>'Média Mensal'!B41</f>
        <v>Crestins</v>
      </c>
      <c r="C41" s="52" t="str">
        <f>'Média Mensal'!C41</f>
        <v>Verdes (B)</v>
      </c>
      <c r="D41" s="53">
        <v>591.81999999999994</v>
      </c>
      <c r="E41" s="54">
        <v>5713.0693374245056</v>
      </c>
      <c r="F41" s="55">
        <v>7690.6344506867063</v>
      </c>
      <c r="G41" s="56">
        <f t="shared" si="3"/>
        <v>13403.703788111212</v>
      </c>
      <c r="H41" s="55">
        <v>77</v>
      </c>
      <c r="I41" s="55">
        <v>100</v>
      </c>
      <c r="J41" s="56">
        <f t="shared" si="4"/>
        <v>177</v>
      </c>
      <c r="K41" s="55">
        <v>100</v>
      </c>
      <c r="L41" s="55">
        <v>79</v>
      </c>
      <c r="M41" s="56">
        <f t="shared" si="5"/>
        <v>179</v>
      </c>
      <c r="N41" s="32">
        <f t="shared" si="12"/>
        <v>0.1378902620540767</v>
      </c>
      <c r="O41" s="32">
        <f t="shared" si="0"/>
        <v>0.18670213756765164</v>
      </c>
      <c r="P41" s="33">
        <f t="shared" si="13"/>
        <v>0.16222530727284096</v>
      </c>
      <c r="Q41" s="41"/>
      <c r="R41" s="57">
        <f t="shared" si="9"/>
        <v>32.277227895053706</v>
      </c>
      <c r="S41" s="57">
        <f t="shared" si="10"/>
        <v>42.964438271992769</v>
      </c>
      <c r="T41" s="57">
        <f t="shared" si="11"/>
        <v>37.650853337391048</v>
      </c>
    </row>
    <row r="42" spans="2:20" x14ac:dyDescent="0.25">
      <c r="B42" s="52" t="str">
        <f>'Média Mensal'!B42</f>
        <v>Verdes (B)</v>
      </c>
      <c r="C42" s="52" t="str">
        <f>'Média Mensal'!C42</f>
        <v>Pedras Rubras</v>
      </c>
      <c r="D42" s="53">
        <v>960.78</v>
      </c>
      <c r="E42" s="54">
        <v>3925.1457700693268</v>
      </c>
      <c r="F42" s="55">
        <v>4201.5570770415379</v>
      </c>
      <c r="G42" s="56">
        <f t="shared" si="3"/>
        <v>8126.7028471108642</v>
      </c>
      <c r="H42" s="55">
        <v>0</v>
      </c>
      <c r="I42" s="55">
        <v>0</v>
      </c>
      <c r="J42" s="56">
        <f t="shared" si="4"/>
        <v>0</v>
      </c>
      <c r="K42" s="55">
        <v>100</v>
      </c>
      <c r="L42" s="55">
        <v>79</v>
      </c>
      <c r="M42" s="56">
        <f t="shared" si="5"/>
        <v>179</v>
      </c>
      <c r="N42" s="32">
        <f t="shared" si="12"/>
        <v>0.15827200685763415</v>
      </c>
      <c r="O42" s="32">
        <f t="shared" si="0"/>
        <v>0.21445268870158932</v>
      </c>
      <c r="P42" s="33">
        <f t="shared" si="13"/>
        <v>0.1830668329228434</v>
      </c>
      <c r="Q42" s="41"/>
      <c r="R42" s="57">
        <f t="shared" si="9"/>
        <v>39.251457700693265</v>
      </c>
      <c r="S42" s="57">
        <f t="shared" si="10"/>
        <v>53.184266797994148</v>
      </c>
      <c r="T42" s="57">
        <f t="shared" si="11"/>
        <v>45.400574564865167</v>
      </c>
    </row>
    <row r="43" spans="2:20" x14ac:dyDescent="0.25">
      <c r="B43" s="52" t="str">
        <f>'Média Mensal'!B43</f>
        <v>Pedras Rubras</v>
      </c>
      <c r="C43" s="52" t="str">
        <f>'Média Mensal'!C43</f>
        <v>Lidador</v>
      </c>
      <c r="D43" s="53">
        <v>1147.58</v>
      </c>
      <c r="E43" s="54">
        <v>3500.5016919388072</v>
      </c>
      <c r="F43" s="55">
        <v>3731.6553551036159</v>
      </c>
      <c r="G43" s="56">
        <f t="shared" si="3"/>
        <v>7232.1570470424231</v>
      </c>
      <c r="H43" s="55">
        <v>0</v>
      </c>
      <c r="I43" s="55">
        <v>0</v>
      </c>
      <c r="J43" s="56">
        <f t="shared" si="4"/>
        <v>0</v>
      </c>
      <c r="K43" s="55">
        <v>99</v>
      </c>
      <c r="L43" s="55">
        <v>79</v>
      </c>
      <c r="M43" s="56">
        <f t="shared" si="5"/>
        <v>178</v>
      </c>
      <c r="N43" s="32">
        <f t="shared" si="12"/>
        <v>0.14257501189063243</v>
      </c>
      <c r="O43" s="32">
        <f t="shared" si="0"/>
        <v>0.19046832151406778</v>
      </c>
      <c r="P43" s="33">
        <f t="shared" si="13"/>
        <v>0.16383103133024698</v>
      </c>
      <c r="Q43" s="41"/>
      <c r="R43" s="57">
        <f t="shared" si="9"/>
        <v>35.358602948876843</v>
      </c>
      <c r="S43" s="57">
        <f t="shared" si="10"/>
        <v>47.23614373548881</v>
      </c>
      <c r="T43" s="57">
        <f t="shared" si="11"/>
        <v>40.630095769901253</v>
      </c>
    </row>
    <row r="44" spans="2:20" x14ac:dyDescent="0.25">
      <c r="B44" s="52" t="str">
        <f>'Média Mensal'!B44</f>
        <v>Lidador</v>
      </c>
      <c r="C44" s="52" t="str">
        <f>'Média Mensal'!C44</f>
        <v>Vilar do Pinheiro</v>
      </c>
      <c r="D44" s="53">
        <v>1987.51</v>
      </c>
      <c r="E44" s="54">
        <v>3338.6677053400522</v>
      </c>
      <c r="F44" s="55">
        <v>3591.6702647369375</v>
      </c>
      <c r="G44" s="56">
        <f t="shared" si="3"/>
        <v>6930.3379700769892</v>
      </c>
      <c r="H44" s="55">
        <v>0</v>
      </c>
      <c r="I44" s="55">
        <v>0</v>
      </c>
      <c r="J44" s="56">
        <f t="shared" si="4"/>
        <v>0</v>
      </c>
      <c r="K44" s="55">
        <v>99</v>
      </c>
      <c r="L44" s="55">
        <v>79</v>
      </c>
      <c r="M44" s="56">
        <f t="shared" si="5"/>
        <v>178</v>
      </c>
      <c r="N44" s="32">
        <f t="shared" si="12"/>
        <v>0.13598353312724226</v>
      </c>
      <c r="O44" s="32">
        <f t="shared" si="0"/>
        <v>0.18332330873504171</v>
      </c>
      <c r="P44" s="33">
        <f t="shared" si="13"/>
        <v>0.15699388297564765</v>
      </c>
      <c r="Q44" s="41"/>
      <c r="R44" s="57">
        <f t="shared" si="9"/>
        <v>33.723916215556081</v>
      </c>
      <c r="S44" s="57">
        <f t="shared" si="10"/>
        <v>45.464180566290345</v>
      </c>
      <c r="T44" s="57">
        <f t="shared" si="11"/>
        <v>38.934482977960613</v>
      </c>
    </row>
    <row r="45" spans="2:20" x14ac:dyDescent="0.25">
      <c r="B45" s="52" t="str">
        <f>'Média Mensal'!B45</f>
        <v>Vilar do Pinheiro</v>
      </c>
      <c r="C45" s="52" t="str">
        <f>'Média Mensal'!C45</f>
        <v>Modivas Sul</v>
      </c>
      <c r="D45" s="53">
        <v>2037.38</v>
      </c>
      <c r="E45" s="54">
        <v>3303.6439180974462</v>
      </c>
      <c r="F45" s="55">
        <v>3544.3576381745115</v>
      </c>
      <c r="G45" s="56">
        <f t="shared" si="3"/>
        <v>6848.0015562719582</v>
      </c>
      <c r="H45" s="55">
        <v>0</v>
      </c>
      <c r="I45" s="55">
        <v>0</v>
      </c>
      <c r="J45" s="56">
        <f t="shared" si="4"/>
        <v>0</v>
      </c>
      <c r="K45" s="55">
        <v>98</v>
      </c>
      <c r="L45" s="55">
        <v>79</v>
      </c>
      <c r="M45" s="56">
        <f t="shared" si="5"/>
        <v>177</v>
      </c>
      <c r="N45" s="32">
        <f t="shared" si="12"/>
        <v>0.13593004929630703</v>
      </c>
      <c r="O45" s="32">
        <f t="shared" si="0"/>
        <v>0.18090841354504447</v>
      </c>
      <c r="P45" s="33">
        <f t="shared" si="13"/>
        <v>0.1560051384242746</v>
      </c>
      <c r="Q45" s="41"/>
      <c r="R45" s="57">
        <f t="shared" si="9"/>
        <v>33.710652225484147</v>
      </c>
      <c r="S45" s="57">
        <f t="shared" si="10"/>
        <v>44.865286559171032</v>
      </c>
      <c r="T45" s="57">
        <f t="shared" si="11"/>
        <v>38.689274329220105</v>
      </c>
    </row>
    <row r="46" spans="2:20" x14ac:dyDescent="0.25">
      <c r="B46" s="52" t="str">
        <f>'Média Mensal'!B46</f>
        <v>Modivas Sul</v>
      </c>
      <c r="C46" s="52" t="str">
        <f>'Média Mensal'!C46</f>
        <v>Modivas Centro</v>
      </c>
      <c r="D46" s="53">
        <v>1051.08</v>
      </c>
      <c r="E46" s="54">
        <v>3289.0030567969625</v>
      </c>
      <c r="F46" s="55">
        <v>3529.5219532745073</v>
      </c>
      <c r="G46" s="56">
        <f t="shared" si="3"/>
        <v>6818.5250100714693</v>
      </c>
      <c r="H46" s="55">
        <v>0</v>
      </c>
      <c r="I46" s="55">
        <v>0</v>
      </c>
      <c r="J46" s="56">
        <f t="shared" si="4"/>
        <v>0</v>
      </c>
      <c r="K46" s="55">
        <v>98</v>
      </c>
      <c r="L46" s="55">
        <v>79</v>
      </c>
      <c r="M46" s="56">
        <f t="shared" si="5"/>
        <v>177</v>
      </c>
      <c r="N46" s="32">
        <f t="shared" si="12"/>
        <v>0.13532764387742605</v>
      </c>
      <c r="O46" s="32">
        <f t="shared" si="0"/>
        <v>0.18015118177187153</v>
      </c>
      <c r="P46" s="33">
        <f t="shared" si="13"/>
        <v>0.15533362971731979</v>
      </c>
      <c r="Q46" s="41"/>
      <c r="R46" s="57">
        <f t="shared" si="9"/>
        <v>33.561255681601658</v>
      </c>
      <c r="S46" s="57">
        <f t="shared" si="10"/>
        <v>44.677493079424146</v>
      </c>
      <c r="T46" s="57">
        <f t="shared" si="11"/>
        <v>38.522740169895307</v>
      </c>
    </row>
    <row r="47" spans="2:20" x14ac:dyDescent="0.25">
      <c r="B47" s="52" t="str">
        <f>'Média Mensal'!B47</f>
        <v>Modivas Centro</v>
      </c>
      <c r="C47" s="52" t="s">
        <v>105</v>
      </c>
      <c r="D47" s="53">
        <v>852.51</v>
      </c>
      <c r="E47" s="54">
        <v>3253.8053586442193</v>
      </c>
      <c r="F47" s="55">
        <v>3528.8686182862971</v>
      </c>
      <c r="G47" s="56">
        <f t="shared" si="3"/>
        <v>6782.6739769305168</v>
      </c>
      <c r="H47" s="55">
        <v>0</v>
      </c>
      <c r="I47" s="55">
        <v>0</v>
      </c>
      <c r="J47" s="56">
        <f t="shared" si="4"/>
        <v>0</v>
      </c>
      <c r="K47" s="55">
        <v>97</v>
      </c>
      <c r="L47" s="55">
        <v>65</v>
      </c>
      <c r="M47" s="56">
        <f t="shared" si="5"/>
        <v>162</v>
      </c>
      <c r="N47" s="32">
        <f t="shared" si="12"/>
        <v>0.13525961750266957</v>
      </c>
      <c r="O47" s="32">
        <f t="shared" si="0"/>
        <v>0.21891244530312018</v>
      </c>
      <c r="P47" s="33">
        <f t="shared" si="13"/>
        <v>0.16882402371889976</v>
      </c>
      <c r="Q47" s="41"/>
      <c r="R47" s="57">
        <f t="shared" si="9"/>
        <v>33.544385140662051</v>
      </c>
      <c r="S47" s="57">
        <f t="shared" si="10"/>
        <v>54.290286435173805</v>
      </c>
      <c r="T47" s="57">
        <f t="shared" si="11"/>
        <v>41.868357882287143</v>
      </c>
    </row>
    <row r="48" spans="2:20" x14ac:dyDescent="0.25">
      <c r="B48" s="52" t="s">
        <v>105</v>
      </c>
      <c r="C48" s="52" t="str">
        <f>'Média Mensal'!C48</f>
        <v>Mindelo</v>
      </c>
      <c r="D48" s="53">
        <v>1834.12</v>
      </c>
      <c r="E48" s="54">
        <v>2707.7629587994893</v>
      </c>
      <c r="F48" s="55">
        <v>3401.9179788079646</v>
      </c>
      <c r="G48" s="56">
        <f t="shared" si="3"/>
        <v>6109.6809376074543</v>
      </c>
      <c r="H48" s="55">
        <v>0</v>
      </c>
      <c r="I48" s="55">
        <v>0</v>
      </c>
      <c r="J48" s="56">
        <f t="shared" ref="J48:J58" si="14">+H48+I48</f>
        <v>0</v>
      </c>
      <c r="K48" s="55">
        <v>96</v>
      </c>
      <c r="L48" s="55">
        <v>79</v>
      </c>
      <c r="M48" s="56">
        <f t="shared" ref="M48:M58" si="15">+K48+L48</f>
        <v>175</v>
      </c>
      <c r="N48" s="32">
        <f t="shared" ref="N48" si="16">+E48/(H48*216+K48*248)</f>
        <v>0.11373332320226349</v>
      </c>
      <c r="O48" s="32">
        <f t="shared" ref="O48" si="17">+F48/(I48*216+L48*248)</f>
        <v>0.17363811651735223</v>
      </c>
      <c r="P48" s="33">
        <f t="shared" ref="P48" si="18">+G48/(J48*216+M48*248)</f>
        <v>0.14077605847021785</v>
      </c>
      <c r="Q48" s="41"/>
      <c r="R48" s="57">
        <f t="shared" ref="R48" si="19">+E48/(H48+K48)</f>
        <v>28.205864154161347</v>
      </c>
      <c r="S48" s="57">
        <f t="shared" ref="S48" si="20">+F48/(I48+L48)</f>
        <v>43.062252896303349</v>
      </c>
      <c r="T48" s="57">
        <f t="shared" ref="T48" si="21">+G48/(J48+M48)</f>
        <v>34.912462500614026</v>
      </c>
    </row>
    <row r="49" spans="2:20" x14ac:dyDescent="0.25">
      <c r="B49" s="52" t="str">
        <f>'Média Mensal'!B49</f>
        <v>Mindelo</v>
      </c>
      <c r="C49" s="52" t="str">
        <f>'Média Mensal'!C49</f>
        <v>Espaço Natureza</v>
      </c>
      <c r="D49" s="53">
        <v>776.86</v>
      </c>
      <c r="E49" s="54">
        <v>2632.087618010602</v>
      </c>
      <c r="F49" s="55">
        <v>3328.8176427639096</v>
      </c>
      <c r="G49" s="56">
        <f t="shared" si="3"/>
        <v>5960.9052607745116</v>
      </c>
      <c r="H49" s="55">
        <v>0</v>
      </c>
      <c r="I49" s="55">
        <v>0</v>
      </c>
      <c r="J49" s="56">
        <f t="shared" si="14"/>
        <v>0</v>
      </c>
      <c r="K49" s="55">
        <v>85</v>
      </c>
      <c r="L49" s="55">
        <v>79</v>
      </c>
      <c r="M49" s="56">
        <f t="shared" si="15"/>
        <v>164</v>
      </c>
      <c r="N49" s="32">
        <f t="shared" si="12"/>
        <v>0.12486184146160351</v>
      </c>
      <c r="O49" s="32">
        <f t="shared" si="0"/>
        <v>0.16990698462453602</v>
      </c>
      <c r="P49" s="33">
        <f t="shared" si="13"/>
        <v>0.1465604165217966</v>
      </c>
      <c r="Q49" s="41"/>
      <c r="R49" s="57">
        <f t="shared" si="9"/>
        <v>30.965736682477672</v>
      </c>
      <c r="S49" s="57">
        <f t="shared" si="10"/>
        <v>42.136932186884934</v>
      </c>
      <c r="T49" s="57">
        <f t="shared" si="11"/>
        <v>36.346983297405558</v>
      </c>
    </row>
    <row r="50" spans="2:20" x14ac:dyDescent="0.25">
      <c r="B50" s="52" t="str">
        <f>'Média Mensal'!B50</f>
        <v>Espaço Natureza</v>
      </c>
      <c r="C50" s="52" t="str">
        <f>'Média Mensal'!C50</f>
        <v>Varziela</v>
      </c>
      <c r="D50" s="53">
        <v>1539</v>
      </c>
      <c r="E50" s="54">
        <v>2611.042567918209</v>
      </c>
      <c r="F50" s="55">
        <v>3322.9371205951247</v>
      </c>
      <c r="G50" s="56">
        <f t="shared" si="3"/>
        <v>5933.9796885133337</v>
      </c>
      <c r="H50" s="55">
        <v>0</v>
      </c>
      <c r="I50" s="55">
        <v>0</v>
      </c>
      <c r="J50" s="56">
        <f t="shared" si="14"/>
        <v>0</v>
      </c>
      <c r="K50" s="55">
        <v>92</v>
      </c>
      <c r="L50" s="55">
        <v>79</v>
      </c>
      <c r="M50" s="56">
        <f t="shared" si="15"/>
        <v>171</v>
      </c>
      <c r="N50" s="32">
        <f t="shared" si="12"/>
        <v>0.11443910273133805</v>
      </c>
      <c r="O50" s="32">
        <f t="shared" si="0"/>
        <v>0.16960683547341388</v>
      </c>
      <c r="P50" s="33">
        <f t="shared" si="13"/>
        <v>0.13992595002153682</v>
      </c>
      <c r="Q50" s="41"/>
      <c r="R50" s="57">
        <f t="shared" si="9"/>
        <v>28.380897477371835</v>
      </c>
      <c r="S50" s="57">
        <f t="shared" si="10"/>
        <v>42.062495197406641</v>
      </c>
      <c r="T50" s="57">
        <f t="shared" si="11"/>
        <v>34.701635605341131</v>
      </c>
    </row>
    <row r="51" spans="2:20" x14ac:dyDescent="0.25">
      <c r="B51" s="52" t="str">
        <f>'Média Mensal'!B51</f>
        <v>Varziela</v>
      </c>
      <c r="C51" s="52" t="str">
        <f>'Média Mensal'!C51</f>
        <v>Árvore</v>
      </c>
      <c r="D51" s="53">
        <v>858.71</v>
      </c>
      <c r="E51" s="54">
        <v>2460.4409420926827</v>
      </c>
      <c r="F51" s="55">
        <v>3248.8236859098142</v>
      </c>
      <c r="G51" s="56">
        <f t="shared" si="3"/>
        <v>5709.2646280024965</v>
      </c>
      <c r="H51" s="55">
        <v>0</v>
      </c>
      <c r="I51" s="55">
        <v>0</v>
      </c>
      <c r="J51" s="56">
        <f t="shared" si="14"/>
        <v>0</v>
      </c>
      <c r="K51" s="55">
        <v>99</v>
      </c>
      <c r="L51" s="55">
        <v>79</v>
      </c>
      <c r="M51" s="56">
        <f t="shared" si="15"/>
        <v>178</v>
      </c>
      <c r="N51" s="32">
        <f t="shared" si="12"/>
        <v>0.10021346293958466</v>
      </c>
      <c r="O51" s="32">
        <f t="shared" si="0"/>
        <v>0.16582399376836537</v>
      </c>
      <c r="P51" s="33">
        <f t="shared" si="13"/>
        <v>0.12933274347595361</v>
      </c>
      <c r="Q51" s="41"/>
      <c r="R51" s="57">
        <f t="shared" si="9"/>
        <v>24.852938809016997</v>
      </c>
      <c r="S51" s="57">
        <f t="shared" si="10"/>
        <v>41.124350454554609</v>
      </c>
      <c r="T51" s="57">
        <f t="shared" si="11"/>
        <v>32.074520382036496</v>
      </c>
    </row>
    <row r="52" spans="2:20" x14ac:dyDescent="0.25">
      <c r="B52" s="52" t="str">
        <f>'Média Mensal'!B52</f>
        <v>Árvore</v>
      </c>
      <c r="C52" s="52" t="str">
        <f>'Média Mensal'!C52</f>
        <v>Azurara</v>
      </c>
      <c r="D52" s="53">
        <v>664.57</v>
      </c>
      <c r="E52" s="54">
        <v>2455.4879244119779</v>
      </c>
      <c r="F52" s="55">
        <v>3246.6845168138393</v>
      </c>
      <c r="G52" s="56">
        <f t="shared" si="3"/>
        <v>5702.1724412258172</v>
      </c>
      <c r="H52" s="55">
        <v>0</v>
      </c>
      <c r="I52" s="55">
        <v>0</v>
      </c>
      <c r="J52" s="56">
        <f t="shared" si="14"/>
        <v>0</v>
      </c>
      <c r="K52" s="55">
        <v>99</v>
      </c>
      <c r="L52" s="55">
        <v>79</v>
      </c>
      <c r="M52" s="56">
        <f t="shared" si="15"/>
        <v>178</v>
      </c>
      <c r="N52" s="32">
        <f t="shared" si="12"/>
        <v>0.10001172712658757</v>
      </c>
      <c r="O52" s="32">
        <f t="shared" si="0"/>
        <v>0.16571480792230703</v>
      </c>
      <c r="P52" s="33">
        <f t="shared" si="13"/>
        <v>0.12917208321008103</v>
      </c>
      <c r="Q52" s="41"/>
      <c r="R52" s="57">
        <f t="shared" si="9"/>
        <v>24.802908327393716</v>
      </c>
      <c r="S52" s="57">
        <f t="shared" si="10"/>
        <v>41.097272364732142</v>
      </c>
      <c r="T52" s="57">
        <f t="shared" si="11"/>
        <v>32.034676636100095</v>
      </c>
    </row>
    <row r="53" spans="2:20" x14ac:dyDescent="0.25">
      <c r="B53" s="52" t="str">
        <f>'Média Mensal'!B53</f>
        <v>Azurara</v>
      </c>
      <c r="C53" s="52" t="str">
        <f>'Média Mensal'!C53</f>
        <v>Santa Clara</v>
      </c>
      <c r="D53" s="53">
        <v>1218.0899999999999</v>
      </c>
      <c r="E53" s="54">
        <v>2439.1863982303535</v>
      </c>
      <c r="F53" s="55">
        <v>3239.547347814208</v>
      </c>
      <c r="G53" s="56">
        <f t="shared" si="3"/>
        <v>5678.7337460445615</v>
      </c>
      <c r="H53" s="55">
        <v>0</v>
      </c>
      <c r="I53" s="55">
        <v>0</v>
      </c>
      <c r="J53" s="56">
        <f t="shared" si="14"/>
        <v>0</v>
      </c>
      <c r="K53" s="55">
        <v>99</v>
      </c>
      <c r="L53" s="55">
        <v>79</v>
      </c>
      <c r="M53" s="56">
        <f t="shared" si="15"/>
        <v>178</v>
      </c>
      <c r="N53" s="32">
        <f t="shared" si="12"/>
        <v>9.9347767930529227E-2</v>
      </c>
      <c r="O53" s="32">
        <f t="shared" si="0"/>
        <v>0.1653505179570339</v>
      </c>
      <c r="P53" s="33">
        <f t="shared" si="13"/>
        <v>0.12864112327937119</v>
      </c>
      <c r="Q53" s="41"/>
      <c r="R53" s="57">
        <f t="shared" si="9"/>
        <v>24.638246446771248</v>
      </c>
      <c r="S53" s="57">
        <f t="shared" si="10"/>
        <v>41.006928453344408</v>
      </c>
      <c r="T53" s="57">
        <f t="shared" si="11"/>
        <v>31.902998573284052</v>
      </c>
    </row>
    <row r="54" spans="2:20" x14ac:dyDescent="0.25">
      <c r="B54" s="52" t="str">
        <f>'Média Mensal'!B54</f>
        <v>Santa Clara</v>
      </c>
      <c r="C54" s="52" t="str">
        <f>'Média Mensal'!C54</f>
        <v>Vila do Conde</v>
      </c>
      <c r="D54" s="53">
        <v>670.57</v>
      </c>
      <c r="E54" s="54">
        <v>2368.9782341033265</v>
      </c>
      <c r="F54" s="55">
        <v>3071.3328701109067</v>
      </c>
      <c r="G54" s="56">
        <f t="shared" si="3"/>
        <v>5440.3111042142336</v>
      </c>
      <c r="H54" s="55">
        <v>0</v>
      </c>
      <c r="I54" s="55">
        <v>0</v>
      </c>
      <c r="J54" s="56">
        <f t="shared" si="14"/>
        <v>0</v>
      </c>
      <c r="K54" s="55">
        <v>82</v>
      </c>
      <c r="L54" s="55">
        <v>77</v>
      </c>
      <c r="M54" s="56">
        <f t="shared" si="15"/>
        <v>159</v>
      </c>
      <c r="N54" s="32">
        <f t="shared" si="12"/>
        <v>0.11649184864788191</v>
      </c>
      <c r="O54" s="32">
        <f t="shared" si="0"/>
        <v>0.16083645109504119</v>
      </c>
      <c r="P54" s="33">
        <f t="shared" si="13"/>
        <v>0.13796690769461945</v>
      </c>
      <c r="Q54" s="41"/>
      <c r="R54" s="57">
        <f t="shared" si="9"/>
        <v>28.889978464674712</v>
      </c>
      <c r="S54" s="57">
        <f t="shared" si="10"/>
        <v>39.887439871570216</v>
      </c>
      <c r="T54" s="57">
        <f t="shared" si="11"/>
        <v>34.215793108265622</v>
      </c>
    </row>
    <row r="55" spans="2:20" x14ac:dyDescent="0.25">
      <c r="B55" s="52" t="str">
        <f>'Média Mensal'!B55</f>
        <v>Vila do Conde</v>
      </c>
      <c r="C55" s="52" t="str">
        <f>'Média Mensal'!C55</f>
        <v>Alto de Pega</v>
      </c>
      <c r="D55" s="53">
        <v>730.41</v>
      </c>
      <c r="E55" s="54">
        <v>1793.4443802642729</v>
      </c>
      <c r="F55" s="55">
        <v>2210.6775610472546</v>
      </c>
      <c r="G55" s="56">
        <f t="shared" si="3"/>
        <v>4004.1219413115277</v>
      </c>
      <c r="H55" s="55">
        <v>0</v>
      </c>
      <c r="I55" s="55">
        <v>0</v>
      </c>
      <c r="J55" s="56">
        <f t="shared" si="14"/>
        <v>0</v>
      </c>
      <c r="K55" s="55">
        <v>91</v>
      </c>
      <c r="L55" s="55">
        <v>97</v>
      </c>
      <c r="M55" s="56">
        <f t="shared" si="15"/>
        <v>188</v>
      </c>
      <c r="N55" s="32">
        <f t="shared" si="12"/>
        <v>7.946846775364555E-2</v>
      </c>
      <c r="O55" s="32">
        <f t="shared" si="0"/>
        <v>9.1897138387398339E-2</v>
      </c>
      <c r="P55" s="33">
        <f t="shared" si="13"/>
        <v>8.588113292106056E-2</v>
      </c>
      <c r="Q55" s="41"/>
      <c r="R55" s="57">
        <f t="shared" si="9"/>
        <v>19.708180002904097</v>
      </c>
      <c r="S55" s="57">
        <f t="shared" si="10"/>
        <v>22.790490320074788</v>
      </c>
      <c r="T55" s="57">
        <f t="shared" si="11"/>
        <v>21.29852096442302</v>
      </c>
    </row>
    <row r="56" spans="2:20" x14ac:dyDescent="0.25">
      <c r="B56" s="52" t="str">
        <f>'Média Mensal'!B56</f>
        <v>Alto de Pega</v>
      </c>
      <c r="C56" s="52" t="str">
        <f>'Média Mensal'!C56</f>
        <v>Portas Fronhas</v>
      </c>
      <c r="D56" s="53">
        <v>671.05</v>
      </c>
      <c r="E56" s="54">
        <v>1726.6219555984806</v>
      </c>
      <c r="F56" s="55">
        <v>2136.0470198161879</v>
      </c>
      <c r="G56" s="56">
        <f t="shared" si="3"/>
        <v>3862.6689754146682</v>
      </c>
      <c r="H56" s="55">
        <v>0</v>
      </c>
      <c r="I56" s="55">
        <v>0</v>
      </c>
      <c r="J56" s="56">
        <f t="shared" si="14"/>
        <v>0</v>
      </c>
      <c r="K56" s="55">
        <v>100</v>
      </c>
      <c r="L56" s="55">
        <v>97</v>
      </c>
      <c r="M56" s="56">
        <f t="shared" si="15"/>
        <v>197</v>
      </c>
      <c r="N56" s="32">
        <f t="shared" si="12"/>
        <v>6.9621853048325827E-2</v>
      </c>
      <c r="O56" s="32">
        <f t="shared" si="0"/>
        <v>8.8794771359169772E-2</v>
      </c>
      <c r="P56" s="33">
        <f t="shared" si="13"/>
        <v>7.9062325516101775E-2</v>
      </c>
      <c r="Q56" s="41"/>
      <c r="R56" s="57">
        <f t="shared" si="9"/>
        <v>17.266219555984804</v>
      </c>
      <c r="S56" s="57">
        <f t="shared" si="10"/>
        <v>22.021103297074102</v>
      </c>
      <c r="T56" s="57">
        <f t="shared" si="11"/>
        <v>19.607456727993238</v>
      </c>
    </row>
    <row r="57" spans="2:20" x14ac:dyDescent="0.25">
      <c r="B57" s="52" t="str">
        <f>'Média Mensal'!B57</f>
        <v>Portas Fronhas</v>
      </c>
      <c r="C57" s="52" t="str">
        <f>'Média Mensal'!C57</f>
        <v>São Brás</v>
      </c>
      <c r="D57" s="53">
        <v>562.21</v>
      </c>
      <c r="E57" s="54">
        <v>1370.2043974669859</v>
      </c>
      <c r="F57" s="55">
        <v>1747.387517727635</v>
      </c>
      <c r="G57" s="56">
        <f t="shared" si="3"/>
        <v>3117.5919151946209</v>
      </c>
      <c r="H57" s="55">
        <v>0</v>
      </c>
      <c r="I57" s="55">
        <v>0</v>
      </c>
      <c r="J57" s="56">
        <f t="shared" si="14"/>
        <v>0</v>
      </c>
      <c r="K57" s="55">
        <v>100</v>
      </c>
      <c r="L57" s="55">
        <v>98</v>
      </c>
      <c r="M57" s="56">
        <f t="shared" si="15"/>
        <v>198</v>
      </c>
      <c r="N57" s="32">
        <f t="shared" si="12"/>
        <v>5.5250177317217174E-2</v>
      </c>
      <c r="O57" s="32">
        <f t="shared" si="0"/>
        <v>7.1897116430531399E-2</v>
      </c>
      <c r="P57" s="33">
        <f t="shared" si="13"/>
        <v>6.348957142380704E-2</v>
      </c>
      <c r="Q57" s="41"/>
      <c r="R57" s="57">
        <f t="shared" si="9"/>
        <v>13.702043974669859</v>
      </c>
      <c r="S57" s="57">
        <f t="shared" si="10"/>
        <v>17.830484874771784</v>
      </c>
      <c r="T57" s="57">
        <f t="shared" si="11"/>
        <v>15.745413713104146</v>
      </c>
    </row>
    <row r="58" spans="2:20" x14ac:dyDescent="0.25">
      <c r="B58" s="58" t="str">
        <f>'Média Mensal'!B58</f>
        <v>São Brás</v>
      </c>
      <c r="C58" s="58" t="str">
        <f>'Média Mensal'!C58</f>
        <v>Póvoa de Varzim</v>
      </c>
      <c r="D58" s="59">
        <v>624.94000000000005</v>
      </c>
      <c r="E58" s="66">
        <v>1312.2553610196303</v>
      </c>
      <c r="F58" s="60">
        <v>1685.0000000000007</v>
      </c>
      <c r="G58" s="61">
        <f t="shared" si="3"/>
        <v>2997.255361019631</v>
      </c>
      <c r="H58" s="55">
        <v>0</v>
      </c>
      <c r="I58" s="55">
        <v>0</v>
      </c>
      <c r="J58" s="56">
        <f t="shared" si="14"/>
        <v>0</v>
      </c>
      <c r="K58" s="55">
        <v>100</v>
      </c>
      <c r="L58" s="55">
        <v>98</v>
      </c>
      <c r="M58" s="56">
        <f t="shared" si="15"/>
        <v>198</v>
      </c>
      <c r="N58" s="34">
        <f t="shared" si="12"/>
        <v>5.2913522621759287E-2</v>
      </c>
      <c r="O58" s="34">
        <f t="shared" si="0"/>
        <v>6.9330151415404898E-2</v>
      </c>
      <c r="P58" s="35">
        <f t="shared" si="13"/>
        <v>6.1038924751947519E-2</v>
      </c>
      <c r="Q58" s="41"/>
      <c r="R58" s="57">
        <f t="shared" si="9"/>
        <v>13.122553610196302</v>
      </c>
      <c r="S58" s="57">
        <f t="shared" si="10"/>
        <v>17.193877551020414</v>
      </c>
      <c r="T58" s="57">
        <f t="shared" si="11"/>
        <v>15.137653338482984</v>
      </c>
    </row>
    <row r="59" spans="2:20" x14ac:dyDescent="0.25">
      <c r="B59" s="62" t="str">
        <f>'Média Mensal'!B59</f>
        <v>CSra da Hora</v>
      </c>
      <c r="C59" s="62" t="str">
        <f>'Média Mensal'!C59</f>
        <v>CFonte do Cuco</v>
      </c>
      <c r="D59" s="53">
        <v>685.98</v>
      </c>
      <c r="E59" s="65">
        <v>4063.757215884405</v>
      </c>
      <c r="F59" s="63">
        <v>4807.1350740488042</v>
      </c>
      <c r="G59" s="64">
        <f t="shared" si="3"/>
        <v>8870.8922899332101</v>
      </c>
      <c r="H59" s="65">
        <v>0</v>
      </c>
      <c r="I59" s="63">
        <v>0</v>
      </c>
      <c r="J59" s="64">
        <f t="shared" si="4"/>
        <v>0</v>
      </c>
      <c r="K59" s="65">
        <v>79</v>
      </c>
      <c r="L59" s="63">
        <v>79</v>
      </c>
      <c r="M59" s="64">
        <f t="shared" si="5"/>
        <v>158</v>
      </c>
      <c r="N59" s="30">
        <f t="shared" si="12"/>
        <v>0.20741921273399372</v>
      </c>
      <c r="O59" s="30">
        <f t="shared" si="0"/>
        <v>0.24536214138672949</v>
      </c>
      <c r="P59" s="31">
        <f t="shared" si="13"/>
        <v>0.22639067706036162</v>
      </c>
      <c r="Q59" s="41"/>
      <c r="R59" s="57">
        <f t="shared" si="9"/>
        <v>51.439964758030442</v>
      </c>
      <c r="S59" s="57">
        <f t="shared" si="10"/>
        <v>60.849811063908916</v>
      </c>
      <c r="T59" s="57">
        <f t="shared" si="11"/>
        <v>56.144887910969686</v>
      </c>
    </row>
    <row r="60" spans="2:20" x14ac:dyDescent="0.25">
      <c r="B60" s="52" t="str">
        <f>'Média Mensal'!B60</f>
        <v>CFonte do Cuco</v>
      </c>
      <c r="C60" s="52" t="str">
        <f>'Média Mensal'!C60</f>
        <v>Cândido dos Reis</v>
      </c>
      <c r="D60" s="53">
        <v>913.51</v>
      </c>
      <c r="E60" s="54">
        <v>3889.9822986435433</v>
      </c>
      <c r="F60" s="55">
        <v>4797.944138902646</v>
      </c>
      <c r="G60" s="56">
        <f t="shared" si="3"/>
        <v>8687.9264375461898</v>
      </c>
      <c r="H60" s="54">
        <v>0</v>
      </c>
      <c r="I60" s="55">
        <v>0</v>
      </c>
      <c r="J60" s="56">
        <f t="shared" ref="J60:J84" si="22">+H60+I60</f>
        <v>0</v>
      </c>
      <c r="K60" s="54">
        <v>79</v>
      </c>
      <c r="L60" s="55">
        <v>80</v>
      </c>
      <c r="M60" s="56">
        <f t="shared" ref="M60:M84" si="23">+K60+L60</f>
        <v>159</v>
      </c>
      <c r="N60" s="32">
        <f t="shared" si="12"/>
        <v>0.19854952524722047</v>
      </c>
      <c r="O60" s="32">
        <f t="shared" si="0"/>
        <v>0.24183186183985111</v>
      </c>
      <c r="P60" s="33">
        <f t="shared" si="13"/>
        <v>0.22032680152024217</v>
      </c>
      <c r="Q60" s="41"/>
      <c r="R60" s="57">
        <f t="shared" si="9"/>
        <v>49.240282261310675</v>
      </c>
      <c r="S60" s="57">
        <f t="shared" si="10"/>
        <v>59.974301736283074</v>
      </c>
      <c r="T60" s="57">
        <f t="shared" si="11"/>
        <v>54.641046777020065</v>
      </c>
    </row>
    <row r="61" spans="2:20" x14ac:dyDescent="0.25">
      <c r="B61" s="52" t="str">
        <f>'Média Mensal'!B61</f>
        <v>Cândido dos Reis</v>
      </c>
      <c r="C61" s="52" t="str">
        <f>'Média Mensal'!C61</f>
        <v>Pias</v>
      </c>
      <c r="D61" s="53">
        <v>916.73</v>
      </c>
      <c r="E61" s="54">
        <v>3675.0535474530361</v>
      </c>
      <c r="F61" s="55">
        <v>4654.3478937997661</v>
      </c>
      <c r="G61" s="56">
        <f t="shared" si="3"/>
        <v>8329.4014412528013</v>
      </c>
      <c r="H61" s="54">
        <v>0</v>
      </c>
      <c r="I61" s="55">
        <v>0</v>
      </c>
      <c r="J61" s="56">
        <f t="shared" si="22"/>
        <v>0</v>
      </c>
      <c r="K61" s="54">
        <v>79</v>
      </c>
      <c r="L61" s="55">
        <v>80</v>
      </c>
      <c r="M61" s="56">
        <f t="shared" si="23"/>
        <v>159</v>
      </c>
      <c r="N61" s="32">
        <f t="shared" si="12"/>
        <v>0.18757929499045714</v>
      </c>
      <c r="O61" s="32">
        <f t="shared" si="0"/>
        <v>0.23459414787297209</v>
      </c>
      <c r="P61" s="33">
        <f t="shared" si="13"/>
        <v>0.21123456688103068</v>
      </c>
      <c r="Q61" s="41"/>
      <c r="R61" s="57">
        <f t="shared" si="9"/>
        <v>46.519665157633369</v>
      </c>
      <c r="S61" s="57">
        <f t="shared" si="10"/>
        <v>58.179348672497078</v>
      </c>
      <c r="T61" s="57">
        <f t="shared" si="11"/>
        <v>52.386172586495604</v>
      </c>
    </row>
    <row r="62" spans="2:20" x14ac:dyDescent="0.25">
      <c r="B62" s="52" t="str">
        <f>'Média Mensal'!B62</f>
        <v>Pias</v>
      </c>
      <c r="C62" s="52" t="str">
        <f>'Média Mensal'!C62</f>
        <v>Araújo</v>
      </c>
      <c r="D62" s="53">
        <v>1258.1300000000001</v>
      </c>
      <c r="E62" s="54">
        <v>3521.4146063057638</v>
      </c>
      <c r="F62" s="55">
        <v>4611.2351370854994</v>
      </c>
      <c r="G62" s="56">
        <f t="shared" si="3"/>
        <v>8132.6497433912627</v>
      </c>
      <c r="H62" s="54">
        <v>0</v>
      </c>
      <c r="I62" s="55">
        <v>0</v>
      </c>
      <c r="J62" s="56">
        <f t="shared" si="22"/>
        <v>0</v>
      </c>
      <c r="K62" s="54">
        <v>79</v>
      </c>
      <c r="L62" s="55">
        <v>60</v>
      </c>
      <c r="M62" s="56">
        <f t="shared" si="23"/>
        <v>139</v>
      </c>
      <c r="N62" s="32">
        <f>+E62/(H62*216+K62*248)</f>
        <v>0.1797373727187507</v>
      </c>
      <c r="O62" s="32">
        <f>+F62/(I62*216+L62*248)</f>
        <v>0.30989483448155236</v>
      </c>
      <c r="P62" s="33">
        <f>+G62/(J62*216+M62*248)</f>
        <v>0.23592044973866508</v>
      </c>
      <c r="Q62" s="41"/>
      <c r="R62" s="57">
        <f>+E62/(H62+K62)</f>
        <v>44.574868434250178</v>
      </c>
      <c r="S62" s="57">
        <f t="shared" si="10"/>
        <v>76.853918951424987</v>
      </c>
      <c r="T62" s="57">
        <f t="shared" si="11"/>
        <v>58.508271535188939</v>
      </c>
    </row>
    <row r="63" spans="2:20" x14ac:dyDescent="0.25">
      <c r="B63" s="52" t="str">
        <f>'Média Mensal'!B63</f>
        <v>Araújo</v>
      </c>
      <c r="C63" s="52" t="str">
        <f>'Média Mensal'!C63</f>
        <v>Custió</v>
      </c>
      <c r="D63" s="53">
        <v>651.69000000000005</v>
      </c>
      <c r="E63" s="54">
        <v>3432.8249280441805</v>
      </c>
      <c r="F63" s="55">
        <v>4526.9234717361023</v>
      </c>
      <c r="G63" s="56">
        <f t="shared" si="3"/>
        <v>7959.7483997802829</v>
      </c>
      <c r="H63" s="54">
        <v>0</v>
      </c>
      <c r="I63" s="55">
        <v>0</v>
      </c>
      <c r="J63" s="56">
        <f t="shared" si="22"/>
        <v>0</v>
      </c>
      <c r="K63" s="54">
        <v>79</v>
      </c>
      <c r="L63" s="55">
        <v>77</v>
      </c>
      <c r="M63" s="56">
        <f t="shared" si="23"/>
        <v>156</v>
      </c>
      <c r="N63" s="32">
        <f t="shared" si="12"/>
        <v>0.17521564557187527</v>
      </c>
      <c r="O63" s="32">
        <f t="shared" si="0"/>
        <v>0.23706134644617211</v>
      </c>
      <c r="P63" s="33">
        <f t="shared" si="13"/>
        <v>0.20574204920854744</v>
      </c>
      <c r="Q63" s="41"/>
      <c r="R63" s="57">
        <f t="shared" si="9"/>
        <v>43.453480101825072</v>
      </c>
      <c r="S63" s="57">
        <f t="shared" si="10"/>
        <v>58.791213918650676</v>
      </c>
      <c r="T63" s="57">
        <f t="shared" si="11"/>
        <v>51.024028203719759</v>
      </c>
    </row>
    <row r="64" spans="2:20" x14ac:dyDescent="0.25">
      <c r="B64" s="52" t="str">
        <f>'Média Mensal'!B64</f>
        <v>Custió</v>
      </c>
      <c r="C64" s="52" t="str">
        <f>'Média Mensal'!C64</f>
        <v>Parque de Maia</v>
      </c>
      <c r="D64" s="53">
        <v>1418.51</v>
      </c>
      <c r="E64" s="54">
        <v>3265.6756510459159</v>
      </c>
      <c r="F64" s="55">
        <v>4387.2235714776789</v>
      </c>
      <c r="G64" s="56">
        <f t="shared" si="3"/>
        <v>7652.8992225235943</v>
      </c>
      <c r="H64" s="54">
        <v>0</v>
      </c>
      <c r="I64" s="55">
        <v>0</v>
      </c>
      <c r="J64" s="56">
        <f t="shared" si="22"/>
        <v>0</v>
      </c>
      <c r="K64" s="54">
        <v>79</v>
      </c>
      <c r="L64" s="55">
        <v>79</v>
      </c>
      <c r="M64" s="56">
        <f t="shared" si="23"/>
        <v>158</v>
      </c>
      <c r="N64" s="3">
        <f t="shared" si="12"/>
        <v>0.16668413898764373</v>
      </c>
      <c r="O64" s="3">
        <f t="shared" si="0"/>
        <v>0.22392933704969778</v>
      </c>
      <c r="P64" s="4">
        <f t="shared" si="13"/>
        <v>0.19530673801867074</v>
      </c>
      <c r="Q64" s="41"/>
      <c r="R64" s="57">
        <f t="shared" si="9"/>
        <v>41.337666468935645</v>
      </c>
      <c r="S64" s="57">
        <f t="shared" si="10"/>
        <v>55.534475588325051</v>
      </c>
      <c r="T64" s="57">
        <f t="shared" si="11"/>
        <v>48.436071028630344</v>
      </c>
    </row>
    <row r="65" spans="2:20" x14ac:dyDescent="0.25">
      <c r="B65" s="52" t="str">
        <f>'Média Mensal'!B65</f>
        <v>Parque de Maia</v>
      </c>
      <c r="C65" s="52" t="str">
        <f>'Média Mensal'!C65</f>
        <v>Forum</v>
      </c>
      <c r="D65" s="53">
        <v>824.81</v>
      </c>
      <c r="E65" s="54">
        <v>3028.9208991037781</v>
      </c>
      <c r="F65" s="55">
        <v>3936.8885901443468</v>
      </c>
      <c r="G65" s="56">
        <f t="shared" si="3"/>
        <v>6965.8094892481249</v>
      </c>
      <c r="H65" s="54">
        <v>0</v>
      </c>
      <c r="I65" s="55">
        <v>0</v>
      </c>
      <c r="J65" s="56">
        <f t="shared" si="22"/>
        <v>0</v>
      </c>
      <c r="K65" s="54">
        <v>77</v>
      </c>
      <c r="L65" s="55">
        <v>79</v>
      </c>
      <c r="M65" s="56">
        <f t="shared" si="23"/>
        <v>156</v>
      </c>
      <c r="N65" s="3">
        <f t="shared" si="12"/>
        <v>0.15861546392457992</v>
      </c>
      <c r="O65" s="3">
        <f t="shared" si="0"/>
        <v>0.20094368059127946</v>
      </c>
      <c r="P65" s="4">
        <f t="shared" si="13"/>
        <v>0.18005090698015211</v>
      </c>
      <c r="Q65" s="41"/>
      <c r="R65" s="57">
        <f t="shared" si="9"/>
        <v>39.336635053295822</v>
      </c>
      <c r="S65" s="57">
        <f t="shared" si="10"/>
        <v>49.834032786637302</v>
      </c>
      <c r="T65" s="57">
        <f t="shared" si="11"/>
        <v>44.652624931077725</v>
      </c>
    </row>
    <row r="66" spans="2:20" x14ac:dyDescent="0.25">
      <c r="B66" s="52" t="str">
        <f>'Média Mensal'!B66</f>
        <v>Forum</v>
      </c>
      <c r="C66" s="52" t="str">
        <f>'Média Mensal'!C66</f>
        <v>Zona Industrial</v>
      </c>
      <c r="D66" s="53">
        <v>1119.4000000000001</v>
      </c>
      <c r="E66" s="54">
        <v>1506.7446718212814</v>
      </c>
      <c r="F66" s="55">
        <v>2307.0215991793789</v>
      </c>
      <c r="G66" s="56">
        <f t="shared" si="3"/>
        <v>3813.7662710006603</v>
      </c>
      <c r="H66" s="54">
        <v>0</v>
      </c>
      <c r="I66" s="55">
        <v>0</v>
      </c>
      <c r="J66" s="56">
        <f t="shared" si="22"/>
        <v>0</v>
      </c>
      <c r="K66" s="54">
        <v>55</v>
      </c>
      <c r="L66" s="55">
        <v>40</v>
      </c>
      <c r="M66" s="56">
        <f t="shared" si="23"/>
        <v>95</v>
      </c>
      <c r="N66" s="3">
        <f t="shared" si="12"/>
        <v>0.11046515189305582</v>
      </c>
      <c r="O66" s="3">
        <f t="shared" si="0"/>
        <v>0.23256266120759866</v>
      </c>
      <c r="P66" s="4">
        <f t="shared" si="13"/>
        <v>0.16187462949917913</v>
      </c>
      <c r="Q66" s="41"/>
      <c r="R66" s="57">
        <f t="shared" si="9"/>
        <v>27.395357669477843</v>
      </c>
      <c r="S66" s="57">
        <f t="shared" si="10"/>
        <v>57.675539979484469</v>
      </c>
      <c r="T66" s="57">
        <f t="shared" si="11"/>
        <v>40.144908115796426</v>
      </c>
    </row>
    <row r="67" spans="2:20" x14ac:dyDescent="0.25">
      <c r="B67" s="52" t="str">
        <f>'Média Mensal'!B67</f>
        <v>Zona Industrial</v>
      </c>
      <c r="C67" s="52" t="str">
        <f>'Média Mensal'!C67</f>
        <v>Mandim</v>
      </c>
      <c r="D67" s="53">
        <v>1194.23</v>
      </c>
      <c r="E67" s="54">
        <v>1450.0173605802092</v>
      </c>
      <c r="F67" s="55">
        <v>2242.5893784714535</v>
      </c>
      <c r="G67" s="56">
        <f t="shared" si="3"/>
        <v>3692.6067390516628</v>
      </c>
      <c r="H67" s="54">
        <v>0</v>
      </c>
      <c r="I67" s="55">
        <v>0</v>
      </c>
      <c r="J67" s="56">
        <f t="shared" si="22"/>
        <v>0</v>
      </c>
      <c r="K67" s="54">
        <v>41</v>
      </c>
      <c r="L67" s="55">
        <v>40</v>
      </c>
      <c r="M67" s="56">
        <f t="shared" si="23"/>
        <v>81</v>
      </c>
      <c r="N67" s="3">
        <f t="shared" si="12"/>
        <v>0.14260595599726683</v>
      </c>
      <c r="O67" s="3">
        <f t="shared" si="0"/>
        <v>0.22606747766849331</v>
      </c>
      <c r="P67" s="4">
        <f t="shared" si="13"/>
        <v>0.18382152225466261</v>
      </c>
      <c r="Q67" s="41"/>
      <c r="R67" s="57">
        <f t="shared" si="9"/>
        <v>35.366277087322175</v>
      </c>
      <c r="S67" s="57">
        <f t="shared" si="10"/>
        <v>56.064734461786337</v>
      </c>
      <c r="T67" s="57">
        <f t="shared" si="11"/>
        <v>45.587737519156327</v>
      </c>
    </row>
    <row r="68" spans="2:20" x14ac:dyDescent="0.25">
      <c r="B68" s="52" t="str">
        <f>'Média Mensal'!B68</f>
        <v>Mandim</v>
      </c>
      <c r="C68" s="52" t="str">
        <f>'Média Mensal'!C68</f>
        <v>Castêlo da Maia</v>
      </c>
      <c r="D68" s="53">
        <v>1468.1</v>
      </c>
      <c r="E68" s="54">
        <v>1373.2961957925011</v>
      </c>
      <c r="F68" s="55">
        <v>2166.1340874606758</v>
      </c>
      <c r="G68" s="56">
        <f t="shared" si="3"/>
        <v>3539.4302832531766</v>
      </c>
      <c r="H68" s="54">
        <v>0</v>
      </c>
      <c r="I68" s="55">
        <v>0</v>
      </c>
      <c r="J68" s="56">
        <f t="shared" si="22"/>
        <v>0</v>
      </c>
      <c r="K68" s="54">
        <v>40</v>
      </c>
      <c r="L68" s="55">
        <v>40</v>
      </c>
      <c r="M68" s="56">
        <f t="shared" si="23"/>
        <v>80</v>
      </c>
      <c r="N68" s="3">
        <f t="shared" si="12"/>
        <v>0.13843711651134083</v>
      </c>
      <c r="O68" s="3">
        <f t="shared" si="0"/>
        <v>0.2183602910746649</v>
      </c>
      <c r="P68" s="4">
        <f t="shared" si="13"/>
        <v>0.17839870379300285</v>
      </c>
      <c r="Q68" s="41"/>
      <c r="R68" s="57">
        <f t="shared" si="9"/>
        <v>34.332404894812527</v>
      </c>
      <c r="S68" s="57">
        <f t="shared" si="10"/>
        <v>54.153352186516898</v>
      </c>
      <c r="T68" s="57">
        <f t="shared" si="11"/>
        <v>44.242878540664705</v>
      </c>
    </row>
    <row r="69" spans="2:20" x14ac:dyDescent="0.25">
      <c r="B69" s="58" t="str">
        <f>'Média Mensal'!B69</f>
        <v>Castêlo da Maia</v>
      </c>
      <c r="C69" s="58" t="str">
        <f>'Média Mensal'!C69</f>
        <v>ISMAI</v>
      </c>
      <c r="D69" s="59">
        <v>702.48</v>
      </c>
      <c r="E69" s="66">
        <v>912.89444568758961</v>
      </c>
      <c r="F69" s="60">
        <v>1525.0000000000007</v>
      </c>
      <c r="G69" s="61">
        <f t="shared" si="3"/>
        <v>2437.8944456875902</v>
      </c>
      <c r="H69" s="66">
        <v>0</v>
      </c>
      <c r="I69" s="60">
        <v>0</v>
      </c>
      <c r="J69" s="61">
        <f t="shared" si="22"/>
        <v>0</v>
      </c>
      <c r="K69" s="66">
        <v>40</v>
      </c>
      <c r="L69" s="60">
        <v>40</v>
      </c>
      <c r="M69" s="61">
        <f t="shared" si="23"/>
        <v>80</v>
      </c>
      <c r="N69" s="6">
        <f t="shared" si="12"/>
        <v>9.2025649766894119E-2</v>
      </c>
      <c r="O69" s="6">
        <f t="shared" si="0"/>
        <v>0.15372983870967749</v>
      </c>
      <c r="P69" s="7">
        <f t="shared" si="13"/>
        <v>0.12287774423828579</v>
      </c>
      <c r="Q69" s="41"/>
      <c r="R69" s="57">
        <f t="shared" si="9"/>
        <v>22.822361142189742</v>
      </c>
      <c r="S69" s="57">
        <f t="shared" si="10"/>
        <v>38.125000000000014</v>
      </c>
      <c r="T69" s="57">
        <f t="shared" si="11"/>
        <v>30.473680571094878</v>
      </c>
    </row>
    <row r="70" spans="2:20" x14ac:dyDescent="0.25">
      <c r="B70" s="62" t="str">
        <f>'Média Mensal'!B70</f>
        <v>Santo Ovídio</v>
      </c>
      <c r="C70" s="62" t="str">
        <f>'Média Mensal'!C70</f>
        <v>D. João II</v>
      </c>
      <c r="D70" s="53">
        <v>463.71</v>
      </c>
      <c r="E70" s="65">
        <v>5821.0000000000009</v>
      </c>
      <c r="F70" s="63">
        <v>4887.557671325615</v>
      </c>
      <c r="G70" s="64">
        <f t="shared" si="3"/>
        <v>10708.557671325616</v>
      </c>
      <c r="H70" s="65">
        <v>396</v>
      </c>
      <c r="I70" s="63">
        <v>396</v>
      </c>
      <c r="J70" s="64">
        <f t="shared" si="22"/>
        <v>792</v>
      </c>
      <c r="K70" s="65">
        <v>0</v>
      </c>
      <c r="L70" s="63">
        <v>0</v>
      </c>
      <c r="M70" s="64">
        <f t="shared" si="23"/>
        <v>0</v>
      </c>
      <c r="N70" s="15">
        <f t="shared" si="12"/>
        <v>6.8053217358772927E-2</v>
      </c>
      <c r="O70" s="15">
        <f t="shared" si="0"/>
        <v>5.7140358110335007E-2</v>
      </c>
      <c r="P70" s="16">
        <f t="shared" si="13"/>
        <v>6.259678773455396E-2</v>
      </c>
      <c r="Q70" s="41"/>
      <c r="R70" s="57">
        <f t="shared" si="9"/>
        <v>14.699494949494952</v>
      </c>
      <c r="S70" s="57">
        <f t="shared" si="10"/>
        <v>12.342317351832362</v>
      </c>
      <c r="T70" s="57">
        <f t="shared" si="11"/>
        <v>13.520906150663656</v>
      </c>
    </row>
    <row r="71" spans="2:20" x14ac:dyDescent="0.25">
      <c r="B71" s="52" t="str">
        <f>'Média Mensal'!B71</f>
        <v>D. João II</v>
      </c>
      <c r="C71" s="52" t="str">
        <f>'Média Mensal'!C71</f>
        <v>João de Deus</v>
      </c>
      <c r="D71" s="53">
        <v>716.25</v>
      </c>
      <c r="E71" s="54">
        <v>7728.7131817217542</v>
      </c>
      <c r="F71" s="55">
        <v>7199.5521570542169</v>
      </c>
      <c r="G71" s="56">
        <f t="shared" ref="G71:G84" si="24">+E71+F71</f>
        <v>14928.265338775971</v>
      </c>
      <c r="H71" s="54">
        <v>396</v>
      </c>
      <c r="I71" s="55">
        <v>390</v>
      </c>
      <c r="J71" s="56">
        <f t="shared" si="22"/>
        <v>786</v>
      </c>
      <c r="K71" s="54">
        <v>0</v>
      </c>
      <c r="L71" s="55">
        <v>0</v>
      </c>
      <c r="M71" s="56">
        <f t="shared" si="23"/>
        <v>0</v>
      </c>
      <c r="N71" s="3">
        <f t="shared" si="12"/>
        <v>9.035626147729324E-2</v>
      </c>
      <c r="O71" s="3">
        <f t="shared" si="0"/>
        <v>8.5464769195800289E-2</v>
      </c>
      <c r="P71" s="4">
        <f t="shared" si="13"/>
        <v>8.7929185154415057E-2</v>
      </c>
      <c r="Q71" s="41"/>
      <c r="R71" s="57">
        <f t="shared" ref="R71:R86" si="25">+E71/(H71+K71)</f>
        <v>19.516952479095337</v>
      </c>
      <c r="S71" s="57">
        <f>+F71/(I71+L71)</f>
        <v>18.460390146292863</v>
      </c>
      <c r="T71" s="57">
        <f t="shared" ref="T71:T86" si="26">+G71/(J71+M71)</f>
        <v>18.992703993353654</v>
      </c>
    </row>
    <row r="72" spans="2:20" x14ac:dyDescent="0.25">
      <c r="B72" s="52" t="str">
        <f>'Média Mensal'!B72</f>
        <v>João de Deus</v>
      </c>
      <c r="C72" s="52" t="str">
        <f>'Média Mensal'!C72</f>
        <v>C.M.Gaia</v>
      </c>
      <c r="D72" s="53">
        <v>405.01</v>
      </c>
      <c r="E72" s="54">
        <v>12400.212203590978</v>
      </c>
      <c r="F72" s="55">
        <v>11498.146555855992</v>
      </c>
      <c r="G72" s="56">
        <f t="shared" si="24"/>
        <v>23898.358759446972</v>
      </c>
      <c r="H72" s="54">
        <v>396</v>
      </c>
      <c r="I72" s="55">
        <v>392</v>
      </c>
      <c r="J72" s="56">
        <f t="shared" si="22"/>
        <v>788</v>
      </c>
      <c r="K72" s="54">
        <v>0</v>
      </c>
      <c r="L72" s="55">
        <v>0</v>
      </c>
      <c r="M72" s="56">
        <f t="shared" si="23"/>
        <v>0</v>
      </c>
      <c r="N72" s="3">
        <f t="shared" si="12"/>
        <v>0.14497068139252453</v>
      </c>
      <c r="O72" s="3">
        <f t="shared" si="0"/>
        <v>0.13579632648167037</v>
      </c>
      <c r="P72" s="4">
        <f t="shared" si="13"/>
        <v>0.14040678910184581</v>
      </c>
      <c r="Q72" s="41"/>
      <c r="R72" s="57">
        <f t="shared" si="25"/>
        <v>31.313667180785298</v>
      </c>
      <c r="S72" s="57">
        <f t="shared" ref="S72:S86" si="27">+F72/(I72+L72)</f>
        <v>29.332006520040796</v>
      </c>
      <c r="T72" s="57">
        <f t="shared" si="26"/>
        <v>30.327866445998694</v>
      </c>
    </row>
    <row r="73" spans="2:20" x14ac:dyDescent="0.25">
      <c r="B73" s="52" t="str">
        <f>'Média Mensal'!B73</f>
        <v>C.M.Gaia</v>
      </c>
      <c r="C73" s="52" t="str">
        <f>'Média Mensal'!C73</f>
        <v>General Torres</v>
      </c>
      <c r="D73" s="53">
        <v>488.39</v>
      </c>
      <c r="E73" s="54">
        <v>14694.577140341855</v>
      </c>
      <c r="F73" s="55">
        <v>12774.075231027187</v>
      </c>
      <c r="G73" s="56">
        <f t="shared" si="24"/>
        <v>27468.65237136904</v>
      </c>
      <c r="H73" s="54">
        <v>398</v>
      </c>
      <c r="I73" s="55">
        <v>394</v>
      </c>
      <c r="J73" s="56">
        <f t="shared" si="22"/>
        <v>792</v>
      </c>
      <c r="K73" s="54">
        <v>0</v>
      </c>
      <c r="L73" s="55">
        <v>0</v>
      </c>
      <c r="M73" s="56">
        <f t="shared" si="23"/>
        <v>0</v>
      </c>
      <c r="N73" s="3">
        <f t="shared" ref="N73" si="28">+E73/(H73*216+K73*248)</f>
        <v>0.17093077820051478</v>
      </c>
      <c r="O73" s="3">
        <f t="shared" ref="O73" si="29">+F73/(I73*216+L73*248)</f>
        <v>0.15009958675299853</v>
      </c>
      <c r="P73" s="4">
        <f t="shared" ref="P73" si="30">+G73/(J73*216+M73*248)</f>
        <v>0.1605677864955635</v>
      </c>
      <c r="Q73" s="41"/>
      <c r="R73" s="57">
        <f t="shared" si="25"/>
        <v>36.921048091311192</v>
      </c>
      <c r="S73" s="57">
        <f t="shared" si="27"/>
        <v>32.421510738647683</v>
      </c>
      <c r="T73" s="57">
        <f t="shared" si="26"/>
        <v>34.682641883041718</v>
      </c>
    </row>
    <row r="74" spans="2:20" x14ac:dyDescent="0.25">
      <c r="B74" s="52" t="str">
        <f>'Média Mensal'!B74</f>
        <v>General Torres</v>
      </c>
      <c r="C74" s="52" t="str">
        <f>'Média Mensal'!C74</f>
        <v>Jardim do Morro</v>
      </c>
      <c r="D74" s="53">
        <v>419.98</v>
      </c>
      <c r="E74" s="54">
        <v>16091.656249649875</v>
      </c>
      <c r="F74" s="55">
        <v>14012.176490958987</v>
      </c>
      <c r="G74" s="56">
        <f t="shared" si="24"/>
        <v>30103.832740608865</v>
      </c>
      <c r="H74" s="54">
        <v>396</v>
      </c>
      <c r="I74" s="55">
        <v>396</v>
      </c>
      <c r="J74" s="56">
        <f t="shared" si="22"/>
        <v>792</v>
      </c>
      <c r="K74" s="54">
        <v>0</v>
      </c>
      <c r="L74" s="55">
        <v>0</v>
      </c>
      <c r="M74" s="56">
        <f t="shared" si="23"/>
        <v>0</v>
      </c>
      <c r="N74" s="3">
        <f t="shared" si="12"/>
        <v>0.18812729435149966</v>
      </c>
      <c r="O74" s="3">
        <f t="shared" si="0"/>
        <v>0.16381612994480671</v>
      </c>
      <c r="P74" s="4">
        <f t="shared" si="13"/>
        <v>0.17597171214815321</v>
      </c>
      <c r="Q74" s="41"/>
      <c r="R74" s="57">
        <f>+E74/(H74+K74)</f>
        <v>40.635495579923926</v>
      </c>
      <c r="S74" s="57">
        <f t="shared" si="27"/>
        <v>35.384284068078252</v>
      </c>
      <c r="T74" s="57">
        <f t="shared" si="26"/>
        <v>38.009889824001093</v>
      </c>
    </row>
    <row r="75" spans="2:20" x14ac:dyDescent="0.25">
      <c r="B75" s="52" t="str">
        <f>'Média Mensal'!B75</f>
        <v>Jardim do Morro</v>
      </c>
      <c r="C75" s="52" t="str">
        <f>'Média Mensal'!C75</f>
        <v>São Bento</v>
      </c>
      <c r="D75" s="53">
        <v>795.7</v>
      </c>
      <c r="E75" s="54">
        <v>16434.499955408359</v>
      </c>
      <c r="F75" s="55">
        <v>15050.910358703903</v>
      </c>
      <c r="G75" s="56">
        <f t="shared" si="24"/>
        <v>31485.410314112261</v>
      </c>
      <c r="H75" s="54">
        <v>392</v>
      </c>
      <c r="I75" s="55">
        <v>390</v>
      </c>
      <c r="J75" s="56">
        <f t="shared" si="22"/>
        <v>782</v>
      </c>
      <c r="K75" s="54">
        <v>0</v>
      </c>
      <c r="L75" s="55">
        <v>0</v>
      </c>
      <c r="M75" s="56">
        <f t="shared" si="23"/>
        <v>0</v>
      </c>
      <c r="N75" s="3">
        <f t="shared" si="12"/>
        <v>0.19409604066761574</v>
      </c>
      <c r="O75" s="3">
        <f t="shared" si="0"/>
        <v>0.17866702705014129</v>
      </c>
      <c r="P75" s="4">
        <f t="shared" si="13"/>
        <v>0.18640126405532029</v>
      </c>
      <c r="Q75" s="41"/>
      <c r="R75" s="57">
        <f t="shared" si="25"/>
        <v>41.924744784204997</v>
      </c>
      <c r="S75" s="57">
        <f t="shared" si="27"/>
        <v>38.59207784283052</v>
      </c>
      <c r="T75" s="57">
        <f t="shared" si="26"/>
        <v>40.262673035949184</v>
      </c>
    </row>
    <row r="76" spans="2:20" x14ac:dyDescent="0.25">
      <c r="B76" s="52" t="str">
        <f>'Média Mensal'!B76</f>
        <v>São Bento</v>
      </c>
      <c r="C76" s="52" t="str">
        <f>'Média Mensal'!C76</f>
        <v>Aliados</v>
      </c>
      <c r="D76" s="53">
        <v>443.38</v>
      </c>
      <c r="E76" s="54">
        <v>19257.735485706067</v>
      </c>
      <c r="F76" s="55">
        <v>20617.874226049731</v>
      </c>
      <c r="G76" s="56">
        <f t="shared" si="24"/>
        <v>39875.609711755795</v>
      </c>
      <c r="H76" s="54">
        <v>398</v>
      </c>
      <c r="I76" s="55">
        <v>392</v>
      </c>
      <c r="J76" s="56">
        <f t="shared" si="22"/>
        <v>790</v>
      </c>
      <c r="K76" s="54">
        <v>0</v>
      </c>
      <c r="L76" s="55">
        <v>0</v>
      </c>
      <c r="M76" s="56">
        <f t="shared" si="23"/>
        <v>0</v>
      </c>
      <c r="N76" s="3">
        <f t="shared" si="12"/>
        <v>0.22401050955827828</v>
      </c>
      <c r="O76" s="3">
        <f t="shared" si="0"/>
        <v>0.24350286075739005</v>
      </c>
      <c r="P76" s="4">
        <f t="shared" si="13"/>
        <v>0.23368266357100209</v>
      </c>
      <c r="Q76" s="41"/>
      <c r="R76" s="57">
        <f t="shared" si="25"/>
        <v>48.386270064588111</v>
      </c>
      <c r="S76" s="57">
        <f t="shared" si="27"/>
        <v>52.596617923596256</v>
      </c>
      <c r="T76" s="57">
        <f t="shared" si="26"/>
        <v>50.475455331336448</v>
      </c>
    </row>
    <row r="77" spans="2:20" x14ac:dyDescent="0.25">
      <c r="B77" s="52" t="str">
        <f>'Média Mensal'!B77</f>
        <v>Aliados</v>
      </c>
      <c r="C77" s="52" t="str">
        <f>'Média Mensal'!C77</f>
        <v>Trindade S</v>
      </c>
      <c r="D77" s="53">
        <v>450.27</v>
      </c>
      <c r="E77" s="54">
        <v>20345.505019254382</v>
      </c>
      <c r="F77" s="55">
        <v>22724.280595618573</v>
      </c>
      <c r="G77" s="56">
        <f t="shared" si="24"/>
        <v>43069.785614872955</v>
      </c>
      <c r="H77" s="54">
        <v>396</v>
      </c>
      <c r="I77" s="55">
        <v>394</v>
      </c>
      <c r="J77" s="56">
        <f t="shared" si="22"/>
        <v>790</v>
      </c>
      <c r="K77" s="54">
        <v>0</v>
      </c>
      <c r="L77" s="55">
        <v>0</v>
      </c>
      <c r="M77" s="56">
        <f t="shared" si="23"/>
        <v>0</v>
      </c>
      <c r="N77" s="3">
        <f t="shared" si="12"/>
        <v>0.23785897188615768</v>
      </c>
      <c r="O77" s="3">
        <f t="shared" si="0"/>
        <v>0.26701777349617611</v>
      </c>
      <c r="P77" s="4">
        <f t="shared" si="13"/>
        <v>0.25240146281571119</v>
      </c>
      <c r="Q77" s="41"/>
      <c r="R77" s="57">
        <f t="shared" si="25"/>
        <v>51.377537927410053</v>
      </c>
      <c r="S77" s="57">
        <f t="shared" si="27"/>
        <v>57.675839075174046</v>
      </c>
      <c r="T77" s="57">
        <f t="shared" si="26"/>
        <v>54.518715968193611</v>
      </c>
    </row>
    <row r="78" spans="2:20" x14ac:dyDescent="0.25">
      <c r="B78" s="52" t="str">
        <f>'Média Mensal'!B78</f>
        <v>Trindade S</v>
      </c>
      <c r="C78" s="52" t="str">
        <f>'Média Mensal'!C78</f>
        <v>Faria Guimaraes</v>
      </c>
      <c r="D78" s="53">
        <v>555.34</v>
      </c>
      <c r="E78" s="54">
        <v>18461.958065909683</v>
      </c>
      <c r="F78" s="55">
        <v>21321.360470810378</v>
      </c>
      <c r="G78" s="56">
        <f t="shared" si="24"/>
        <v>39783.318536720064</v>
      </c>
      <c r="H78" s="54">
        <v>392</v>
      </c>
      <c r="I78" s="55">
        <v>388</v>
      </c>
      <c r="J78" s="56">
        <f t="shared" si="22"/>
        <v>780</v>
      </c>
      <c r="K78" s="54">
        <v>0</v>
      </c>
      <c r="L78" s="55">
        <v>0</v>
      </c>
      <c r="M78" s="56">
        <f t="shared" si="23"/>
        <v>0</v>
      </c>
      <c r="N78" s="3">
        <f t="shared" si="12"/>
        <v>0.21804088796662041</v>
      </c>
      <c r="O78" s="3">
        <f t="shared" si="0"/>
        <v>0.25440722211257133</v>
      </c>
      <c r="P78" s="4">
        <f t="shared" si="13"/>
        <v>0.23613080802896524</v>
      </c>
      <c r="Q78" s="41"/>
      <c r="R78" s="57">
        <f t="shared" si="25"/>
        <v>47.096831800790007</v>
      </c>
      <c r="S78" s="57">
        <f t="shared" si="27"/>
        <v>54.951959976315408</v>
      </c>
      <c r="T78" s="57">
        <f t="shared" si="26"/>
        <v>51.004254534256489</v>
      </c>
    </row>
    <row r="79" spans="2:20" x14ac:dyDescent="0.25">
      <c r="B79" s="52" t="str">
        <f>'Média Mensal'!B79</f>
        <v>Faria Guimaraes</v>
      </c>
      <c r="C79" s="52" t="str">
        <f>'Média Mensal'!C79</f>
        <v>Marques</v>
      </c>
      <c r="D79" s="53">
        <v>621.04</v>
      </c>
      <c r="E79" s="54">
        <v>17595.285681282585</v>
      </c>
      <c r="F79" s="55">
        <v>20269.711469330639</v>
      </c>
      <c r="G79" s="56">
        <f t="shared" si="24"/>
        <v>37864.997150613228</v>
      </c>
      <c r="H79" s="54">
        <v>396</v>
      </c>
      <c r="I79" s="55">
        <v>386</v>
      </c>
      <c r="J79" s="56">
        <f t="shared" si="22"/>
        <v>782</v>
      </c>
      <c r="K79" s="54">
        <v>0</v>
      </c>
      <c r="L79" s="55">
        <v>0</v>
      </c>
      <c r="M79" s="56">
        <f t="shared" si="23"/>
        <v>0</v>
      </c>
      <c r="N79" s="3">
        <f t="shared" si="12"/>
        <v>0.20570620184814095</v>
      </c>
      <c r="O79" s="3">
        <f t="shared" si="0"/>
        <v>0.24311206425506907</v>
      </c>
      <c r="P79" s="4">
        <f t="shared" si="13"/>
        <v>0.22416996513340218</v>
      </c>
      <c r="Q79" s="41"/>
      <c r="R79" s="57">
        <f t="shared" si="25"/>
        <v>44.432539599198449</v>
      </c>
      <c r="S79" s="57">
        <f t="shared" si="27"/>
        <v>52.512205879094921</v>
      </c>
      <c r="T79" s="57">
        <f t="shared" si="26"/>
        <v>48.42071246881487</v>
      </c>
    </row>
    <row r="80" spans="2:20" x14ac:dyDescent="0.25">
      <c r="B80" s="52" t="str">
        <f>'Média Mensal'!B80</f>
        <v>Marques</v>
      </c>
      <c r="C80" s="52" t="str">
        <f>'Média Mensal'!C80</f>
        <v>Combatentes</v>
      </c>
      <c r="D80" s="53">
        <v>702.75</v>
      </c>
      <c r="E80" s="54">
        <v>14863.011978950964</v>
      </c>
      <c r="F80" s="55">
        <v>16361.672048102606</v>
      </c>
      <c r="G80" s="56">
        <f t="shared" si="24"/>
        <v>31224.684027053569</v>
      </c>
      <c r="H80" s="54">
        <v>396</v>
      </c>
      <c r="I80" s="55">
        <v>390</v>
      </c>
      <c r="J80" s="56">
        <f t="shared" si="22"/>
        <v>786</v>
      </c>
      <c r="K80" s="54">
        <v>0</v>
      </c>
      <c r="L80" s="55">
        <v>0</v>
      </c>
      <c r="M80" s="56">
        <f t="shared" si="23"/>
        <v>0</v>
      </c>
      <c r="N80" s="3">
        <f t="shared" si="12"/>
        <v>0.17376323394770582</v>
      </c>
      <c r="O80" s="3">
        <f t="shared" si="0"/>
        <v>0.19422687616456086</v>
      </c>
      <c r="P80" s="4">
        <f t="shared" si="13"/>
        <v>0.18391694955148882</v>
      </c>
      <c r="Q80" s="41"/>
      <c r="R80" s="57">
        <f t="shared" si="25"/>
        <v>37.532858532704459</v>
      </c>
      <c r="S80" s="57">
        <f t="shared" si="27"/>
        <v>41.953005251545143</v>
      </c>
      <c r="T80" s="57">
        <f t="shared" si="26"/>
        <v>39.726061103121587</v>
      </c>
    </row>
    <row r="81" spans="2:20" x14ac:dyDescent="0.25">
      <c r="B81" s="52" t="str">
        <f>'Média Mensal'!B81</f>
        <v>Combatentes</v>
      </c>
      <c r="C81" s="52" t="str">
        <f>'Média Mensal'!C81</f>
        <v>Salgueiros</v>
      </c>
      <c r="D81" s="53">
        <v>471.25</v>
      </c>
      <c r="E81" s="54">
        <v>13381.601595302038</v>
      </c>
      <c r="F81" s="55">
        <v>14773.684610422855</v>
      </c>
      <c r="G81" s="56">
        <f t="shared" si="24"/>
        <v>28155.286205724893</v>
      </c>
      <c r="H81" s="54">
        <v>394</v>
      </c>
      <c r="I81" s="55">
        <v>394</v>
      </c>
      <c r="J81" s="56">
        <f t="shared" si="22"/>
        <v>788</v>
      </c>
      <c r="K81" s="54">
        <v>0</v>
      </c>
      <c r="L81" s="55">
        <v>0</v>
      </c>
      <c r="M81" s="56">
        <f t="shared" si="23"/>
        <v>0</v>
      </c>
      <c r="N81" s="3">
        <f t="shared" si="12"/>
        <v>0.15723822141499857</v>
      </c>
      <c r="O81" s="3">
        <f t="shared" ref="O81:O85" si="31">+F81/(I81*216+L81*248)</f>
        <v>0.17359565485080436</v>
      </c>
      <c r="P81" s="4">
        <f t="shared" ref="P81:P86" si="32">+G81/(J81*216+M81*248)</f>
        <v>0.16541693813290148</v>
      </c>
      <c r="Q81" s="41"/>
      <c r="R81" s="57">
        <f t="shared" si="25"/>
        <v>33.963455825639691</v>
      </c>
      <c r="S81" s="57">
        <f t="shared" si="27"/>
        <v>37.496661447773747</v>
      </c>
      <c r="T81" s="57">
        <f t="shared" si="26"/>
        <v>35.730058636706715</v>
      </c>
    </row>
    <row r="82" spans="2:20" x14ac:dyDescent="0.25">
      <c r="B82" s="52" t="str">
        <f>'Média Mensal'!B82</f>
        <v>Salgueiros</v>
      </c>
      <c r="C82" s="52" t="str">
        <f>'Média Mensal'!C82</f>
        <v>Polo Universitario</v>
      </c>
      <c r="D82" s="53">
        <v>775.36</v>
      </c>
      <c r="E82" s="54">
        <v>12287.829776362798</v>
      </c>
      <c r="F82" s="55">
        <v>13622.21711505474</v>
      </c>
      <c r="G82" s="56">
        <f t="shared" si="24"/>
        <v>25910.046891417536</v>
      </c>
      <c r="H82" s="54">
        <v>392</v>
      </c>
      <c r="I82" s="55">
        <v>396</v>
      </c>
      <c r="J82" s="56">
        <f t="shared" si="22"/>
        <v>788</v>
      </c>
      <c r="K82" s="54">
        <v>0</v>
      </c>
      <c r="L82" s="55">
        <v>0</v>
      </c>
      <c r="M82" s="56">
        <f t="shared" si="23"/>
        <v>0</v>
      </c>
      <c r="N82" s="3">
        <f t="shared" ref="N82:N86" si="33">+E82/(H82*216+K82*248)</f>
        <v>0.14512270616452663</v>
      </c>
      <c r="O82" s="3">
        <f t="shared" si="31"/>
        <v>0.15925712115430626</v>
      </c>
      <c r="P82" s="4">
        <f t="shared" si="32"/>
        <v>0.15222578780913668</v>
      </c>
      <c r="Q82" s="41"/>
      <c r="R82" s="57">
        <f t="shared" si="25"/>
        <v>31.34650453153775</v>
      </c>
      <c r="S82" s="57">
        <f t="shared" si="27"/>
        <v>34.39953816933015</v>
      </c>
      <c r="T82" s="57">
        <f t="shared" si="26"/>
        <v>32.880770166773523</v>
      </c>
    </row>
    <row r="83" spans="2:20" x14ac:dyDescent="0.25">
      <c r="B83" s="52" t="str">
        <f>'Média Mensal'!B83</f>
        <v>Polo Universitario</v>
      </c>
      <c r="C83" s="52" t="str">
        <f>'Média Mensal'!C83</f>
        <v>I.P.O.</v>
      </c>
      <c r="D83" s="53">
        <v>827.64</v>
      </c>
      <c r="E83" s="54">
        <v>9346.231288926585</v>
      </c>
      <c r="F83" s="55">
        <v>10745.153384392641</v>
      </c>
      <c r="G83" s="56">
        <f t="shared" si="24"/>
        <v>20091.384673319226</v>
      </c>
      <c r="H83" s="54">
        <v>396</v>
      </c>
      <c r="I83" s="55">
        <v>392</v>
      </c>
      <c r="J83" s="56">
        <f t="shared" si="22"/>
        <v>788</v>
      </c>
      <c r="K83" s="54">
        <v>0</v>
      </c>
      <c r="L83" s="55">
        <v>0</v>
      </c>
      <c r="M83" s="56">
        <f t="shared" si="23"/>
        <v>0</v>
      </c>
      <c r="N83" s="3">
        <f t="shared" si="33"/>
        <v>0.10926663964794454</v>
      </c>
      <c r="O83" s="3">
        <f t="shared" si="31"/>
        <v>0.12690326653902873</v>
      </c>
      <c r="P83" s="4">
        <f t="shared" si="32"/>
        <v>0.11804019008107272</v>
      </c>
      <c r="Q83" s="41"/>
      <c r="R83" s="57">
        <f t="shared" si="25"/>
        <v>23.601594163956022</v>
      </c>
      <c r="S83" s="57">
        <f t="shared" si="27"/>
        <v>27.411105572430206</v>
      </c>
      <c r="T83" s="57">
        <f t="shared" si="26"/>
        <v>25.496681057511708</v>
      </c>
    </row>
    <row r="84" spans="2:20" x14ac:dyDescent="0.25">
      <c r="B84" s="58" t="str">
        <f>'Média Mensal'!B84</f>
        <v>I.P.O.</v>
      </c>
      <c r="C84" s="58" t="str">
        <f>'Média Mensal'!C84</f>
        <v>Hospital São João</v>
      </c>
      <c r="D84" s="59">
        <v>351.77</v>
      </c>
      <c r="E84" s="66">
        <v>3889.91041644191</v>
      </c>
      <c r="F84" s="60">
        <v>5264</v>
      </c>
      <c r="G84" s="61">
        <f t="shared" si="24"/>
        <v>9153.9104164419095</v>
      </c>
      <c r="H84" s="66">
        <v>394</v>
      </c>
      <c r="I84" s="60">
        <v>396</v>
      </c>
      <c r="J84" s="61">
        <f t="shared" si="22"/>
        <v>790</v>
      </c>
      <c r="K84" s="66">
        <v>0</v>
      </c>
      <c r="L84" s="60">
        <v>0</v>
      </c>
      <c r="M84" s="61">
        <f t="shared" si="23"/>
        <v>0</v>
      </c>
      <c r="N84" s="6">
        <f t="shared" si="33"/>
        <v>4.5707727209554308E-2</v>
      </c>
      <c r="O84" s="6">
        <f t="shared" si="31"/>
        <v>6.1541339319117094E-2</v>
      </c>
      <c r="P84" s="7">
        <f t="shared" si="32"/>
        <v>5.3644575811309832E-2</v>
      </c>
      <c r="Q84" s="41"/>
      <c r="R84" s="57">
        <f t="shared" si="25"/>
        <v>9.8728690772637311</v>
      </c>
      <c r="S84" s="57">
        <f t="shared" si="27"/>
        <v>13.292929292929292</v>
      </c>
      <c r="T84" s="57">
        <f t="shared" si="26"/>
        <v>11.587228375242923</v>
      </c>
    </row>
    <row r="85" spans="2:20" x14ac:dyDescent="0.25">
      <c r="B85" s="52" t="str">
        <f>'Média Mensal'!B85</f>
        <v xml:space="preserve">Verdes (E) </v>
      </c>
      <c r="C85" s="52" t="str">
        <f>'Média Mensal'!C85</f>
        <v>Botica</v>
      </c>
      <c r="D85" s="67">
        <v>683.54</v>
      </c>
      <c r="E85" s="70">
        <v>1949.6025118764408</v>
      </c>
      <c r="F85" s="63">
        <v>3704.7750454592638</v>
      </c>
      <c r="G85" s="64">
        <f t="shared" ref="G85:G86" si="34">+E85+F85</f>
        <v>5654.3775573357043</v>
      </c>
      <c r="H85" s="70">
        <v>70</v>
      </c>
      <c r="I85" s="63">
        <v>100</v>
      </c>
      <c r="J85" s="64">
        <f t="shared" ref="J85:J86" si="35">+H85+I85</f>
        <v>170</v>
      </c>
      <c r="K85" s="70">
        <v>0</v>
      </c>
      <c r="L85" s="63">
        <v>0</v>
      </c>
      <c r="M85" s="64">
        <f t="shared" ref="M85:M86" si="36">+K85+L85</f>
        <v>0</v>
      </c>
      <c r="N85" s="3">
        <f t="shared" si="33"/>
        <v>0.12894196507119318</v>
      </c>
      <c r="O85" s="3">
        <f t="shared" si="31"/>
        <v>0.17151736321570665</v>
      </c>
      <c r="P85" s="4">
        <f t="shared" si="32"/>
        <v>0.15398631692090697</v>
      </c>
      <c r="Q85" s="41"/>
      <c r="R85" s="57">
        <f t="shared" si="25"/>
        <v>27.851464455377727</v>
      </c>
      <c r="S85" s="57">
        <f t="shared" si="27"/>
        <v>37.047750454592638</v>
      </c>
      <c r="T85" s="57">
        <f t="shared" si="26"/>
        <v>33.261044454915904</v>
      </c>
    </row>
    <row r="86" spans="2:20" x14ac:dyDescent="0.25">
      <c r="B86" s="58" t="str">
        <f>'Média Mensal'!B86</f>
        <v>Botica</v>
      </c>
      <c r="C86" s="58" t="str">
        <f>'Média Mensal'!C86</f>
        <v>Aeroporto</v>
      </c>
      <c r="D86" s="59">
        <v>649.66</v>
      </c>
      <c r="E86" s="71">
        <v>1840.3097529823481</v>
      </c>
      <c r="F86" s="60">
        <v>3580.9999999999991</v>
      </c>
      <c r="G86" s="61">
        <f t="shared" si="34"/>
        <v>5421.3097529823472</v>
      </c>
      <c r="H86" s="71">
        <v>60</v>
      </c>
      <c r="I86" s="60">
        <v>64</v>
      </c>
      <c r="J86" s="61">
        <f t="shared" si="35"/>
        <v>124</v>
      </c>
      <c r="K86" s="71">
        <v>0</v>
      </c>
      <c r="L86" s="60">
        <v>0</v>
      </c>
      <c r="M86" s="61">
        <f t="shared" si="36"/>
        <v>0</v>
      </c>
      <c r="N86" s="6">
        <f t="shared" si="33"/>
        <v>0.14199920933505772</v>
      </c>
      <c r="O86" s="6">
        <f>+F86/(I86*216+L86*248)</f>
        <v>0.25904224537037029</v>
      </c>
      <c r="P86" s="7">
        <f t="shared" si="32"/>
        <v>0.20240851825650938</v>
      </c>
      <c r="Q86" s="41"/>
      <c r="R86" s="57">
        <f t="shared" si="25"/>
        <v>30.671829216372469</v>
      </c>
      <c r="S86" s="57">
        <f t="shared" si="27"/>
        <v>55.953124999999986</v>
      </c>
      <c r="T86" s="57">
        <f t="shared" si="26"/>
        <v>43.720239943406028</v>
      </c>
    </row>
    <row r="87" spans="2:20" ht="18.75" x14ac:dyDescent="0.3">
      <c r="B87" s="68" t="s">
        <v>104</v>
      </c>
      <c r="Q87" s="41"/>
    </row>
    <row r="88" spans="2:20" x14ac:dyDescent="0.25">
      <c r="B88" s="69"/>
    </row>
    <row r="90" spans="2:20" x14ac:dyDescent="0.25">
      <c r="C90" t="s">
        <v>110</v>
      </c>
      <c r="D90" s="1">
        <f>(SUMPRODUCT((G5:G86)*(D5:D86)))/1000</f>
        <v>947190.04198815313</v>
      </c>
    </row>
    <row r="91" spans="2:20" x14ac:dyDescent="0.25">
      <c r="C91" t="s">
        <v>112</v>
      </c>
      <c r="D91" s="77">
        <f>SUMPRODUCT(((((J5:J86)*216)+((M5:M86)*248))*((D5:D86))/1000))</f>
        <v>5351954.4037599992</v>
      </c>
    </row>
    <row r="92" spans="2:20" x14ac:dyDescent="0.25">
      <c r="C92" t="s">
        <v>111</v>
      </c>
      <c r="D92" s="39">
        <f>+D90/D91</f>
        <v>0.17698021517573237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21</vt:i4>
      </vt:variant>
      <vt:variant>
        <vt:lpstr>Intervalos com nome</vt:lpstr>
      </vt:variant>
      <vt:variant>
        <vt:i4>1</vt:i4>
      </vt:variant>
    </vt:vector>
  </HeadingPairs>
  <TitlesOfParts>
    <vt:vector size="22" baseType="lpstr">
      <vt:lpstr>Informação</vt:lpstr>
      <vt:lpstr>Média Mensal</vt:lpstr>
      <vt:lpstr>Média 24h-6h</vt:lpstr>
      <vt:lpstr>Média 6h-7h</vt:lpstr>
      <vt:lpstr>Média 7h-8h</vt:lpstr>
      <vt:lpstr>Média 8h-9h</vt:lpstr>
      <vt:lpstr>Média 9h-10h</vt:lpstr>
      <vt:lpstr>Média 10h-11h</vt:lpstr>
      <vt:lpstr>Média 11h-12h</vt:lpstr>
      <vt:lpstr>Média 12h-13h</vt:lpstr>
      <vt:lpstr>Média 13h-14h</vt:lpstr>
      <vt:lpstr>Média 14h-15h</vt:lpstr>
      <vt:lpstr>Média 15h-16h</vt:lpstr>
      <vt:lpstr>Média 16h-17h</vt:lpstr>
      <vt:lpstr>Média 17h-18h</vt:lpstr>
      <vt:lpstr>Média 18h-19h</vt:lpstr>
      <vt:lpstr>Média 19h-20h</vt:lpstr>
      <vt:lpstr>Média 20h-21h</vt:lpstr>
      <vt:lpstr>Média 21h-22h</vt:lpstr>
      <vt:lpstr>Média 22h-23h</vt:lpstr>
      <vt:lpstr>Média 23h-0h</vt:lpstr>
      <vt:lpstr>Informação!Circulações</vt:lpstr>
    </vt:vector>
  </TitlesOfParts>
  <Company>Metro do Porto,SA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Sofia Pinho</cp:lastModifiedBy>
  <cp:lastPrinted>2018-01-18T14:56:17Z</cp:lastPrinted>
  <dcterms:created xsi:type="dcterms:W3CDTF">2009-03-26T16:43:37Z</dcterms:created>
  <dcterms:modified xsi:type="dcterms:W3CDTF">2019-09-18T15:47:58Z</dcterms:modified>
</cp:coreProperties>
</file>