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5" i="1"/>
  <c r="F14"/>
  <c r="E11"/>
  <c r="F13"/>
  <c r="F12"/>
  <c r="E7"/>
  <c r="E10"/>
  <c r="E9"/>
  <c r="G7"/>
  <c r="G6"/>
  <c r="G5"/>
  <c r="C9"/>
  <c r="G9" s="1"/>
  <c r="C8"/>
  <c r="C6"/>
  <c r="C5"/>
  <c r="C4"/>
</calcChain>
</file>

<file path=xl/sharedStrings.xml><?xml version="1.0" encoding="utf-8"?>
<sst xmlns="http://schemas.openxmlformats.org/spreadsheetml/2006/main" count="38" uniqueCount="33">
  <si>
    <t>Q2</t>
  </si>
  <si>
    <t>Input</t>
  </si>
  <si>
    <t>Cc1</t>
  </si>
  <si>
    <t>Cc2</t>
  </si>
  <si>
    <t>Cs</t>
  </si>
  <si>
    <t>Rsig</t>
  </si>
  <si>
    <t>RL</t>
  </si>
  <si>
    <t>Id</t>
  </si>
  <si>
    <t>VDD</t>
  </si>
  <si>
    <t>VSS</t>
  </si>
  <si>
    <t>Valor</t>
  </si>
  <si>
    <t>Rd</t>
  </si>
  <si>
    <t>Rg</t>
  </si>
  <si>
    <t>VD</t>
  </si>
  <si>
    <t>?</t>
  </si>
  <si>
    <t>Vi</t>
  </si>
  <si>
    <t>Vsig</t>
  </si>
  <si>
    <t>Fsig</t>
  </si>
  <si>
    <t>Rg(chosen)</t>
  </si>
  <si>
    <t>NMOS</t>
  </si>
  <si>
    <t>Lambda</t>
  </si>
  <si>
    <t>Kp</t>
  </si>
  <si>
    <t>W</t>
  </si>
  <si>
    <t>L</t>
  </si>
  <si>
    <t>Vto</t>
  </si>
  <si>
    <t>r0</t>
  </si>
  <si>
    <t>Vd</t>
  </si>
  <si>
    <t>Rd(chosen)</t>
  </si>
  <si>
    <t>gm</t>
  </si>
  <si>
    <t>r0||RD||RL</t>
  </si>
  <si>
    <t>r0||RD</t>
  </si>
  <si>
    <t>A</t>
  </si>
  <si>
    <t>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</si>
</sst>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5"/>
  <sheetViews>
    <sheetView tabSelected="1" workbookViewId="0">
      <selection activeCell="E16" sqref="E16"/>
    </sheetView>
  </sheetViews>
  <sheetFormatPr defaultRowHeight="15"/>
  <cols>
    <col min="2" max="2" width="12" bestFit="1" customWidth="1"/>
    <col min="3" max="3" width="10" bestFit="1" customWidth="1"/>
    <col min="4" max="4" width="10.7109375" customWidth="1"/>
    <col min="5" max="5" width="10" customWidth="1"/>
    <col min="6" max="6" width="16.7109375" customWidth="1"/>
    <col min="7" max="7" width="11" bestFit="1" customWidth="1"/>
    <col min="9" max="9" width="10" bestFit="1" customWidth="1"/>
  </cols>
  <sheetData>
    <row r="2" spans="2:7">
      <c r="B2" s="6" t="s">
        <v>0</v>
      </c>
      <c r="C2" s="6"/>
      <c r="D2" s="6"/>
      <c r="E2" s="6"/>
      <c r="F2" s="6"/>
    </row>
    <row r="3" spans="2:7">
      <c r="B3" s="1" t="s">
        <v>1</v>
      </c>
      <c r="C3" s="1" t="s">
        <v>10</v>
      </c>
      <c r="D3" s="1" t="s">
        <v>1</v>
      </c>
      <c r="E3" s="1" t="s">
        <v>10</v>
      </c>
      <c r="F3" s="1" t="s">
        <v>19</v>
      </c>
      <c r="G3" s="1" t="s">
        <v>10</v>
      </c>
    </row>
    <row r="4" spans="2:7">
      <c r="B4" s="1" t="s">
        <v>2</v>
      </c>
      <c r="C4" s="3">
        <f>100*POWER(10,-9)</f>
        <v>1.0000000000000001E-7</v>
      </c>
      <c r="D4" s="1" t="s">
        <v>17</v>
      </c>
      <c r="E4">
        <v>1000</v>
      </c>
      <c r="F4" s="1" t="s">
        <v>20</v>
      </c>
      <c r="G4">
        <v>0.01</v>
      </c>
    </row>
    <row r="5" spans="2:7">
      <c r="B5" s="1" t="s">
        <v>3</v>
      </c>
      <c r="C5" s="3">
        <f>100*POWER(10,-9)</f>
        <v>1.0000000000000001E-7</v>
      </c>
      <c r="D5" s="1" t="s">
        <v>16</v>
      </c>
      <c r="E5">
        <v>0.1</v>
      </c>
      <c r="F5" s="1" t="s">
        <v>21</v>
      </c>
      <c r="G5">
        <f>100*POWER(10,-9)</f>
        <v>1.0000000000000001E-7</v>
      </c>
    </row>
    <row r="6" spans="2:7">
      <c r="B6" s="1" t="s">
        <v>4</v>
      </c>
      <c r="C6" s="3">
        <f>100*POWER(10,-9)</f>
        <v>1.0000000000000001E-7</v>
      </c>
      <c r="D6" s="1"/>
      <c r="E6" s="4"/>
      <c r="F6" s="1" t="s">
        <v>22</v>
      </c>
      <c r="G6">
        <f>100*POWER(10,-9)</f>
        <v>1.0000000000000001E-7</v>
      </c>
    </row>
    <row r="7" spans="2:7">
      <c r="B7" s="1" t="s">
        <v>5</v>
      </c>
      <c r="C7" s="3">
        <v>100</v>
      </c>
      <c r="D7" s="1" t="s">
        <v>15</v>
      </c>
      <c r="E7" s="4">
        <f>E5*(E8/(E8+C7))</f>
        <v>9.9990000999900019E-2</v>
      </c>
      <c r="F7" s="1" t="s">
        <v>23</v>
      </c>
      <c r="G7">
        <f>10*POWER(10,-9)</f>
        <v>1E-8</v>
      </c>
    </row>
    <row r="8" spans="2:7">
      <c r="B8" s="1" t="s">
        <v>6</v>
      </c>
      <c r="C8" s="3">
        <f>100*1000</f>
        <v>100000</v>
      </c>
      <c r="D8" s="1" t="s">
        <v>18</v>
      </c>
      <c r="E8">
        <v>1000000</v>
      </c>
      <c r="F8" s="1" t="s">
        <v>24</v>
      </c>
      <c r="G8" s="7">
        <v>1941</v>
      </c>
    </row>
    <row r="9" spans="2:7">
      <c r="B9" s="1" t="s">
        <v>7</v>
      </c>
      <c r="C9" s="3">
        <f>1.941*0.001</f>
        <v>1.941E-3</v>
      </c>
      <c r="D9" s="1" t="s">
        <v>27</v>
      </c>
      <c r="E9">
        <f>(10-4)/C9</f>
        <v>3091.190108191654</v>
      </c>
      <c r="F9" s="1" t="s">
        <v>25</v>
      </c>
      <c r="G9" s="4">
        <f>1/C9*1/G4</f>
        <v>51519.835136527559</v>
      </c>
    </row>
    <row r="10" spans="2:7">
      <c r="B10" s="1" t="s">
        <v>8</v>
      </c>
      <c r="C10" s="3">
        <v>10</v>
      </c>
      <c r="D10" s="8" t="s">
        <v>26</v>
      </c>
      <c r="E10">
        <f>4</f>
        <v>4</v>
      </c>
    </row>
    <row r="11" spans="2:7">
      <c r="B11" s="1" t="s">
        <v>9</v>
      </c>
      <c r="C11" s="3">
        <v>-10</v>
      </c>
      <c r="D11" s="1" t="s">
        <v>28</v>
      </c>
      <c r="E11">
        <f>G5*G6/G7*(4-(-14)-G8)</f>
        <v>-1.9230000000000002E-3</v>
      </c>
    </row>
    <row r="12" spans="2:7">
      <c r="B12" s="1" t="s">
        <v>11</v>
      </c>
      <c r="C12" s="5" t="s">
        <v>14</v>
      </c>
      <c r="D12" s="1"/>
      <c r="E12" t="s">
        <v>30</v>
      </c>
      <c r="F12">
        <f>G9*E9/(E9+G9)</f>
        <v>2916.2170831996732</v>
      </c>
    </row>
    <row r="13" spans="2:7">
      <c r="B13" s="1" t="s">
        <v>12</v>
      </c>
      <c r="C13" s="2" t="s">
        <v>14</v>
      </c>
      <c r="D13" s="1"/>
      <c r="E13" t="s">
        <v>29</v>
      </c>
      <c r="F13">
        <f>F12*C8/(C8+E9)</f>
        <v>2828.7742920992332</v>
      </c>
    </row>
    <row r="14" spans="2:7">
      <c r="B14" s="1" t="s">
        <v>13</v>
      </c>
      <c r="C14" s="2" t="s">
        <v>14</v>
      </c>
      <c r="D14" s="1"/>
      <c r="E14" t="s">
        <v>31</v>
      </c>
      <c r="F14">
        <f>-F13*E11</f>
        <v>5.4397329637068257</v>
      </c>
    </row>
    <row r="15" spans="2:7">
      <c r="D15" t="s">
        <v>32</v>
      </c>
      <c r="E15">
        <f>F14*(E8/(E8+C7))</f>
        <v>5.4391890448023457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2010-05-14T15:07:19Z</dcterms:modified>
</cp:coreProperties>
</file>