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5195" windowHeight="7935"/>
  </bookViews>
  <sheets>
    <sheet name="Plan1" sheetId="1" r:id="rId1"/>
    <sheet name="Plan2" sheetId="2" r:id="rId2"/>
    <sheet name="Plan3" sheetId="3" r:id="rId3"/>
  </sheets>
  <externalReferences>
    <externalReference r:id="rId4"/>
  </externalReferences>
  <definedNames>
    <definedName name="infotrans?">'[1]Quadro 1 - final'!$C$1</definedName>
    <definedName name="_xlnm.Print_Area" localSheetId="0">Plan1!$A$1:$H$131</definedName>
  </definedNames>
  <calcPr calcId="114210"/>
</workbook>
</file>

<file path=xl/calcChain.xml><?xml version="1.0" encoding="utf-8"?>
<calcChain xmlns="http://schemas.openxmlformats.org/spreadsheetml/2006/main">
  <c r="H27" i="1"/>
  <c r="H5"/>
  <c r="G5"/>
  <c r="F5"/>
  <c r="E5"/>
  <c r="D5"/>
  <c r="H96"/>
  <c r="E96"/>
  <c r="F96"/>
  <c r="G96"/>
  <c r="D96"/>
  <c r="E85"/>
  <c r="F85"/>
  <c r="G85"/>
  <c r="H85"/>
  <c r="D85"/>
  <c r="D97"/>
  <c r="G97"/>
  <c r="F97"/>
  <c r="E97"/>
  <c r="D86"/>
  <c r="G86"/>
  <c r="E86"/>
  <c r="F86"/>
</calcChain>
</file>

<file path=xl/sharedStrings.xml><?xml version="1.0" encoding="utf-8"?>
<sst xmlns="http://schemas.openxmlformats.org/spreadsheetml/2006/main" count="181" uniqueCount="89">
  <si>
    <t>Óleo díesel (litro)</t>
  </si>
  <si>
    <t>Salário motorista</t>
  </si>
  <si>
    <t>Salário de cobrador</t>
  </si>
  <si>
    <t>Fiscal</t>
  </si>
  <si>
    <t>Óleo de Cárter (litro)</t>
  </si>
  <si>
    <t>Óleo de Caixa de Mudança (litro)</t>
  </si>
  <si>
    <t>Óleo de Diferencial (litro)</t>
  </si>
  <si>
    <t>Óleo de Freio (litro)</t>
  </si>
  <si>
    <t>Graxa (kg)</t>
  </si>
  <si>
    <t>Energia p/ Tração (Kwh</t>
  </si>
  <si>
    <t>MIDIÔNIBUS</t>
  </si>
  <si>
    <t>MICROÔNIBUS</t>
  </si>
  <si>
    <t>MINIÔNIBUS</t>
  </si>
  <si>
    <t>BÁSICO</t>
  </si>
  <si>
    <t>PADRON</t>
  </si>
  <si>
    <t>PADRON ETANOL</t>
  </si>
  <si>
    <t>PADRON LE 15M ETANOL</t>
  </si>
  <si>
    <t>PADRON LE</t>
  </si>
  <si>
    <t>PADRON LE 15M</t>
  </si>
  <si>
    <t>PADRON 15M</t>
  </si>
  <si>
    <t>ARTICULADO</t>
  </si>
  <si>
    <t>ARTICULADO LE</t>
  </si>
  <si>
    <t>BIARTICULADO I</t>
  </si>
  <si>
    <t>BIARTICULADO I I</t>
  </si>
  <si>
    <t>TRÓLEBUS</t>
  </si>
  <si>
    <t>PADRON LF HÍBRIDO</t>
  </si>
  <si>
    <t>PLATAFORMA</t>
  </si>
  <si>
    <t>BÁSICO E MIDI</t>
  </si>
  <si>
    <t>PADRON LE Aut</t>
  </si>
  <si>
    <t>BIARTICULADO</t>
  </si>
  <si>
    <t>BIARTICULADO II</t>
  </si>
  <si>
    <t>Vida Útil pneu diagonal</t>
  </si>
  <si>
    <t>Vida Útil pneu radial</t>
  </si>
  <si>
    <t>Vida Útil pneu radial/biarticulado</t>
  </si>
  <si>
    <t>Vida Útil pneu radial - ônibus leve</t>
  </si>
  <si>
    <t>Quantidade de Recapagens(diagonal)</t>
  </si>
  <si>
    <t>Quantidade de Camaras(diagonal)</t>
  </si>
  <si>
    <t>Quantidade de Protetores(diagonal)</t>
  </si>
  <si>
    <t>Quantidade de Recapagens(Radial/Biarticulado)</t>
  </si>
  <si>
    <t>Quantidade de Camaras(Radial/Biarticulado)</t>
  </si>
  <si>
    <t>Quantidade de Protetores(Radial/Biarticulado)</t>
  </si>
  <si>
    <t>Quantidade de Recapagens(ônibus leve)</t>
  </si>
  <si>
    <t>PADRON GÁS</t>
  </si>
  <si>
    <t>PADRON LE/LC 13M</t>
  </si>
  <si>
    <t>PADRON LE 13M AUTO</t>
  </si>
  <si>
    <t>Pneu básico(unidade) - Preço médio</t>
  </si>
  <si>
    <t>VAN</t>
  </si>
  <si>
    <t>2013</t>
  </si>
  <si>
    <t>-</t>
  </si>
  <si>
    <t>II) Preços de Veículos (em R$)</t>
  </si>
  <si>
    <t xml:space="preserve">V) Índices de Rodagem </t>
  </si>
  <si>
    <t>138.000 km</t>
  </si>
  <si>
    <t>140.000 km</t>
  </si>
  <si>
    <t>100.000 km</t>
  </si>
  <si>
    <t xml:space="preserve">MICRO  ÔNIBUS </t>
  </si>
  <si>
    <t>Pneu Padron,Trolebus,Padron 15 m, Articulado, Biarticul.</t>
  </si>
  <si>
    <t>Recapagem básico (unidade)</t>
  </si>
  <si>
    <t>Recapagem Padron,Trolebus,Padron 15 m, Articulado, Biarticul.</t>
  </si>
  <si>
    <t>Camara básico(unidade)</t>
  </si>
  <si>
    <t>Camara Padron,Trolebus,Padron 15 m, Articulado, Biarticul.</t>
  </si>
  <si>
    <t>Protetor básico  (unidade)</t>
  </si>
  <si>
    <t>Protetor Padron,Trolebus,Padron 15 m, Articulado, Biarticul.</t>
  </si>
  <si>
    <t>Pneu Onibus Leve(unidade) - Preço médio</t>
  </si>
  <si>
    <t>Recapagem Onibus Leve (unidade)</t>
  </si>
  <si>
    <t>Mecânico diesel</t>
  </si>
  <si>
    <t xml:space="preserve"> IV) Índices de Consumo de Combustível e Lubrificante, por Tecnologia de Véiculos ( lts / km)</t>
  </si>
  <si>
    <t>Cárter</t>
  </si>
  <si>
    <t>Diferencial</t>
  </si>
  <si>
    <t>Freio</t>
  </si>
  <si>
    <t>Graxa</t>
  </si>
  <si>
    <t xml:space="preserve">Lubrificantes   </t>
  </si>
  <si>
    <t>Caixa
 Mudança</t>
  </si>
  <si>
    <t>Técnologia</t>
  </si>
  <si>
    <t>Reajuste acumulado da  média salarial da categoria (base- mai/05)</t>
  </si>
  <si>
    <r>
      <t>Média dos Salários</t>
    </r>
    <r>
      <rPr>
        <b/>
        <vertAlign val="superscript"/>
        <sz val="14"/>
        <color indexed="8"/>
        <rFont val="Arial"/>
        <family val="2"/>
      </rPr>
      <t xml:space="preserve"> (1)</t>
    </r>
  </si>
  <si>
    <t>Nota Técnica:  A partir de maio de 2.013 os salários pagos na Permissão foram equiparados aos pagos na Concessão.  (1) A media dos sálários foi avaliada  pela ponderação do sálario de cada função pelo seu pelo relativo(%) no custo total de pessoal, com encargos sociais</t>
  </si>
  <si>
    <r>
      <t xml:space="preserve">Nota Técnica: Os sálarios informados são aqueles determinados nas convenções coletivas do Sindicato dos Motoristas e Trabalhadores  em Transporte Rodoviário Urbano de São Paulo, acrescidos de 4%(quatro por cento) que é uma provisão para a cobertura de horas-extras pagas aos operadores.   </t>
    </r>
    <r>
      <rPr>
        <b/>
        <i/>
        <sz val="12"/>
        <color indexed="8"/>
        <rFont val="Arial"/>
        <family val="2"/>
      </rPr>
      <t>(1)</t>
    </r>
    <r>
      <rPr>
        <i/>
        <sz val="12"/>
        <color indexed="8"/>
        <rFont val="Arial"/>
        <family val="2"/>
      </rPr>
      <t xml:space="preserve"> </t>
    </r>
    <r>
      <rPr>
        <sz val="12"/>
        <color indexed="8"/>
        <rFont val="Arial"/>
        <family val="2"/>
      </rPr>
      <t xml:space="preserve">A media dos sálários foi avaliada  pela ponderação do sálario de cada função pelo seu pelo relativo(%) no custo total de pessoal, com encargos sociais.    </t>
    </r>
  </si>
  <si>
    <t xml:space="preserve"> Diesel </t>
  </si>
  <si>
    <t>FROTA TOTAL</t>
  </si>
  <si>
    <t>I) Quantidade de veículos por tecnologia</t>
  </si>
  <si>
    <t>III) Preços de Insumos (em R$)</t>
  </si>
  <si>
    <t>PLATAFORMA ELEVATÓRIA (1)</t>
  </si>
  <si>
    <t xml:space="preserve">FROTA PATRIMONIAL, PREÇOS DE INSUMOS E ÍNDICES DE CONSUMO  UTILIZADOS NA PLANILHA TARIFÁRIA DO SISTEMA DE TRANSPORTE PÚBLICO POR ÔNIBUS DO MUNICÍPIO DE SÃO PAULO - PERÍODO: 2.005  a  2013  </t>
  </si>
  <si>
    <t>III a.) Salários Pagos  na  Concessão (em R$)</t>
  </si>
  <si>
    <r>
      <t>Nota Técnica:</t>
    </r>
    <r>
      <rPr>
        <i/>
        <sz val="12"/>
        <color indexed="8"/>
        <rFont val="Arial"/>
        <family val="2"/>
      </rPr>
      <t xml:space="preserve"> Na vida útil dos pneus indicados estão contempladas as quilometragens  das recapagens indicadas por tipo de veículo . </t>
    </r>
  </si>
  <si>
    <r>
      <t xml:space="preserve">Nota Técnica (1) </t>
    </r>
    <r>
      <rPr>
        <sz val="12"/>
        <color indexed="8"/>
        <rFont val="Arial"/>
        <family val="2"/>
      </rPr>
      <t>Equipamento para auxiliar pessoas com deficiência a tomarem  ônibus.</t>
    </r>
  </si>
  <si>
    <r>
      <t>Nota Técnica</t>
    </r>
    <r>
      <rPr>
        <sz val="12"/>
        <color indexed="8"/>
        <rFont val="Arial"/>
        <family val="2"/>
      </rPr>
      <t xml:space="preserve">:Os preços de véiculos são baseados nas notas fiscais apresentadas pelos concessionários e permissionários  para inclusão do veículo no cadastro do sistema </t>
    </r>
  </si>
  <si>
    <r>
      <t>Nota Técnica:</t>
    </r>
    <r>
      <rPr>
        <sz val="12"/>
        <color indexed="8"/>
        <rFont val="Arial"/>
        <family val="2"/>
      </rPr>
      <t xml:space="preserve"> Os preços dos insumos indicados nesta tabela são utilizados para avaliações dos custos variáveis da planilha tarifária  (oscilam de  
acordo com a quilometragem percorrida pelo ônibus). A referida planilha  é o instrumento básico que serve de referencial para a Prefeitura  aplicar os reajustes tarifário períodicos. O preço de óleo diesel indicado é  para grandes consumidores. A partir  de  2.013  o  Diesel considerado é S10 ( teor de enxofre)  </t>
    </r>
  </si>
  <si>
    <t>III b.) Salários Estimados para a  Permissão (em R$)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</si>
</sst>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0.000"/>
    <numFmt numFmtId="165" formatCode="0.0%"/>
    <numFmt numFmtId="166" formatCode="0.000000"/>
  </numFmts>
  <fonts count="2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Calibri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b/>
      <sz val="14"/>
      <color indexed="2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6"/>
      <color indexed="22"/>
      <name val="Arial"/>
      <family val="2"/>
    </font>
    <font>
      <sz val="13"/>
      <color indexed="8"/>
      <name val="Arial"/>
      <family val="2"/>
    </font>
    <font>
      <sz val="12"/>
      <color indexed="8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sz val="11"/>
      <color indexed="8"/>
      <name val="Calibri"/>
      <family val="2"/>
    </font>
    <font>
      <b/>
      <i/>
      <sz val="12"/>
      <color indexed="8"/>
      <name val="Arial"/>
      <family val="2"/>
    </font>
    <font>
      <i/>
      <sz val="12"/>
      <color indexed="8"/>
      <name val="Arial"/>
      <family val="2"/>
    </font>
    <font>
      <b/>
      <sz val="16"/>
      <color indexed="8"/>
      <name val="Arial"/>
      <family val="2"/>
    </font>
    <font>
      <b/>
      <sz val="12"/>
      <color indexed="8"/>
      <name val="Arial"/>
      <family val="2"/>
    </font>
    <font>
      <b/>
      <vertAlign val="superscript"/>
      <sz val="14"/>
      <color indexed="8"/>
      <name val="Arial"/>
      <family val="2"/>
    </font>
    <font>
      <b/>
      <sz val="13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4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9">
    <xf numFmtId="0" fontId="0" fillId="0" borderId="0" xfId="0"/>
    <xf numFmtId="0" fontId="0" fillId="0" borderId="0" xfId="0" applyBorder="1"/>
    <xf numFmtId="39" fontId="2" fillId="0" borderId="0" xfId="0" applyNumberFormat="1" applyFont="1" applyBorder="1" applyAlignment="1" applyProtection="1">
      <alignment vertical="center"/>
    </xf>
    <xf numFmtId="43" fontId="2" fillId="0" borderId="0" xfId="2" applyFont="1" applyBorder="1"/>
    <xf numFmtId="0" fontId="5" fillId="0" borderId="0" xfId="0" applyFont="1"/>
    <xf numFmtId="0" fontId="5" fillId="0" borderId="0" xfId="0" applyFont="1" applyBorder="1"/>
    <xf numFmtId="0" fontId="5" fillId="0" borderId="0" xfId="0" applyFont="1" applyFill="1" applyBorder="1"/>
    <xf numFmtId="17" fontId="9" fillId="0" borderId="0" xfId="0" quotePrefix="1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5" fillId="0" borderId="0" xfId="0" applyFont="1" applyBorder="1" applyAlignment="1"/>
    <xf numFmtId="0" fontId="5" fillId="0" borderId="0" xfId="0" applyFont="1" applyBorder="1" applyAlignment="1">
      <alignment horizontal="left"/>
    </xf>
    <xf numFmtId="40" fontId="10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7" fontId="9" fillId="0" borderId="0" xfId="0" applyNumberFormat="1" applyFont="1" applyFill="1" applyBorder="1" applyAlignment="1"/>
    <xf numFmtId="17" fontId="6" fillId="0" borderId="0" xfId="0" applyNumberFormat="1" applyFont="1" applyFill="1" applyBorder="1" applyAlignment="1">
      <alignment horizontal="left"/>
    </xf>
    <xf numFmtId="17" fontId="6" fillId="0" borderId="0" xfId="0" applyNumberFormat="1" applyFont="1" applyFill="1" applyBorder="1" applyAlignment="1">
      <alignment horizontal="center"/>
    </xf>
    <xf numFmtId="17" fontId="6" fillId="0" borderId="0" xfId="0" quotePrefix="1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wrapText="1"/>
    </xf>
    <xf numFmtId="17" fontId="12" fillId="2" borderId="1" xfId="0" quotePrefix="1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/>
    </xf>
    <xf numFmtId="17" fontId="8" fillId="0" borderId="2" xfId="0" quotePrefix="1" applyNumberFormat="1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5" fillId="0" borderId="1" xfId="0" applyFont="1" applyBorder="1"/>
    <xf numFmtId="40" fontId="10" fillId="0" borderId="1" xfId="0" applyNumberFormat="1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 applyAlignment="1"/>
    <xf numFmtId="0" fontId="11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11" fillId="0" borderId="0" xfId="0" applyFont="1" applyBorder="1"/>
    <xf numFmtId="164" fontId="5" fillId="0" borderId="0" xfId="0" applyNumberFormat="1" applyFont="1" applyBorder="1" applyAlignment="1">
      <alignment horizontal="center"/>
    </xf>
    <xf numFmtId="0" fontId="7" fillId="0" borderId="0" xfId="0" applyFont="1" applyFill="1" applyBorder="1"/>
    <xf numFmtId="0" fontId="7" fillId="0" borderId="0" xfId="0" quotePrefix="1" applyFont="1" applyFill="1" applyBorder="1" applyAlignment="1">
      <alignment horizontal="left"/>
    </xf>
    <xf numFmtId="0" fontId="12" fillId="2" borderId="1" xfId="0" applyFont="1" applyFill="1" applyBorder="1" applyAlignment="1"/>
    <xf numFmtId="0" fontId="7" fillId="0" borderId="1" xfId="0" quotePrefix="1" applyFont="1" applyFill="1" applyBorder="1" applyAlignment="1">
      <alignment horizontal="left"/>
    </xf>
    <xf numFmtId="0" fontId="7" fillId="0" borderId="1" xfId="0" applyFont="1" applyFill="1" applyBorder="1"/>
    <xf numFmtId="0" fontId="7" fillId="0" borderId="1" xfId="0" applyFont="1" applyFill="1" applyBorder="1" applyAlignment="1"/>
    <xf numFmtId="0" fontId="7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166" fontId="7" fillId="0" borderId="0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vertical="center"/>
    </xf>
    <xf numFmtId="0" fontId="8" fillId="0" borderId="2" xfId="0" applyFont="1" applyFill="1" applyBorder="1" applyAlignment="1">
      <alignment vertical="center"/>
    </xf>
    <xf numFmtId="165" fontId="4" fillId="0" borderId="1" xfId="1" applyNumberFormat="1" applyFont="1" applyBorder="1" applyAlignment="1">
      <alignment horizontal="center" vertical="center"/>
    </xf>
    <xf numFmtId="165" fontId="4" fillId="0" borderId="1" xfId="1" applyNumberFormat="1" applyFont="1" applyBorder="1" applyAlignment="1">
      <alignment horizontal="center"/>
    </xf>
    <xf numFmtId="43" fontId="5" fillId="0" borderId="0" xfId="2" applyFont="1" applyBorder="1" applyAlignment="1">
      <alignment horizontal="center"/>
    </xf>
    <xf numFmtId="0" fontId="16" fillId="0" borderId="0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center" vertical="center"/>
    </xf>
    <xf numFmtId="3" fontId="10" fillId="0" borderId="0" xfId="2" applyNumberFormat="1" applyFont="1" applyBorder="1" applyAlignment="1">
      <alignment horizontal="center"/>
    </xf>
    <xf numFmtId="3" fontId="10" fillId="0" borderId="1" xfId="2" applyNumberFormat="1" applyFont="1" applyBorder="1" applyAlignment="1">
      <alignment horizontal="center"/>
    </xf>
    <xf numFmtId="0" fontId="12" fillId="2" borderId="1" xfId="0" quotePrefix="1" applyNumberFormat="1" applyFont="1" applyFill="1" applyBorder="1" applyAlignment="1">
      <alignment horizontal="center"/>
    </xf>
    <xf numFmtId="0" fontId="16" fillId="2" borderId="0" xfId="0" applyFont="1" applyFill="1" applyBorder="1" applyAlignment="1">
      <alignment vertical="center" wrapText="1"/>
    </xf>
    <xf numFmtId="0" fontId="12" fillId="2" borderId="1" xfId="0" quotePrefix="1" applyNumberFormat="1" applyFont="1" applyFill="1" applyBorder="1" applyAlignment="1">
      <alignment horizontal="center" vertical="center"/>
    </xf>
    <xf numFmtId="40" fontId="5" fillId="0" borderId="0" xfId="0" applyNumberFormat="1" applyFont="1" applyBorder="1" applyAlignment="1">
      <alignment horizontal="center"/>
    </xf>
    <xf numFmtId="40" fontId="4" fillId="0" borderId="0" xfId="0" applyNumberFormat="1" applyFont="1" applyBorder="1" applyAlignment="1">
      <alignment horizontal="center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11" fillId="0" borderId="1" xfId="0" applyFont="1" applyBorder="1"/>
    <xf numFmtId="164" fontId="5" fillId="0" borderId="1" xfId="0" applyNumberFormat="1" applyFont="1" applyBorder="1" applyAlignment="1">
      <alignment horizontal="center"/>
    </xf>
    <xf numFmtId="166" fontId="7" fillId="0" borderId="1" xfId="0" applyNumberFormat="1" applyFont="1" applyFill="1" applyBorder="1" applyAlignment="1">
      <alignment horizontal="center"/>
    </xf>
    <xf numFmtId="0" fontId="18" fillId="0" borderId="1" xfId="0" applyFont="1" applyBorder="1" applyAlignment="1">
      <alignment horizontal="left" vertical="center"/>
    </xf>
    <xf numFmtId="3" fontId="20" fillId="0" borderId="1" xfId="2" applyNumberFormat="1" applyFont="1" applyBorder="1" applyAlignment="1">
      <alignment horizontal="center" vertical="center"/>
    </xf>
    <xf numFmtId="0" fontId="15" fillId="0" borderId="0" xfId="0" applyFont="1" applyFill="1" applyBorder="1" applyAlignment="1">
      <alignment horizontal="left" vertical="justify"/>
    </xf>
    <xf numFmtId="40" fontId="5" fillId="0" borderId="0" xfId="0" applyNumberFormat="1" applyFont="1" applyBorder="1" applyAlignment="1">
      <alignment horizontal="center" vertical="center"/>
    </xf>
    <xf numFmtId="40" fontId="4" fillId="0" borderId="0" xfId="0" applyNumberFormat="1" applyFont="1" applyBorder="1" applyAlignment="1">
      <alignment horizontal="center" vertical="center"/>
    </xf>
    <xf numFmtId="17" fontId="12" fillId="2" borderId="1" xfId="0" applyNumberFormat="1" applyFont="1" applyFill="1" applyBorder="1" applyAlignment="1"/>
    <xf numFmtId="0" fontId="18" fillId="2" borderId="2" xfId="0" applyFont="1" applyFill="1" applyBorder="1" applyAlignment="1">
      <alignment horizontal="left" vertical="justify"/>
    </xf>
    <xf numFmtId="0" fontId="18" fillId="2" borderId="0" xfId="0" applyFont="1" applyFill="1" applyBorder="1" applyAlignment="1">
      <alignment horizontal="left" vertical="justify"/>
    </xf>
    <xf numFmtId="0" fontId="13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17" fillId="2" borderId="0" xfId="0" applyFont="1" applyFill="1" applyBorder="1" applyAlignment="1">
      <alignment horizontal="center" vertical="center" wrapText="1"/>
    </xf>
    <xf numFmtId="0" fontId="17" fillId="2" borderId="0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18" fillId="2" borderId="2" xfId="0" applyFont="1" applyFill="1" applyBorder="1" applyAlignment="1">
      <alignment vertical="center" wrapText="1"/>
    </xf>
    <xf numFmtId="0" fontId="18" fillId="2" borderId="2" xfId="0" applyFont="1" applyFill="1" applyBorder="1" applyAlignment="1">
      <alignment vertical="center"/>
    </xf>
    <xf numFmtId="0" fontId="18" fillId="2" borderId="0" xfId="0" applyFont="1" applyFill="1" applyBorder="1" applyAlignment="1">
      <alignment vertical="center"/>
    </xf>
    <xf numFmtId="0" fontId="8" fillId="0" borderId="3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5" fillId="2" borderId="2" xfId="0" applyFont="1" applyFill="1" applyBorder="1" applyAlignment="1">
      <alignment horizontal="left" vertical="center" wrapText="1"/>
    </xf>
    <xf numFmtId="0" fontId="15" fillId="2" borderId="0" xfId="0" applyFont="1" applyFill="1" applyBorder="1" applyAlignment="1">
      <alignment horizontal="left" vertical="center" wrapText="1"/>
    </xf>
    <xf numFmtId="17" fontId="12" fillId="2" borderId="1" xfId="0" applyNumberFormat="1" applyFont="1" applyFill="1" applyBorder="1" applyAlignment="1">
      <alignment horizontal="left" vertical="center"/>
    </xf>
    <xf numFmtId="0" fontId="16" fillId="2" borderId="2" xfId="0" applyFont="1" applyFill="1" applyBorder="1" applyAlignment="1">
      <alignment horizontal="left" vertical="center" wrapText="1"/>
    </xf>
    <xf numFmtId="0" fontId="16" fillId="2" borderId="0" xfId="0" applyFont="1" applyFill="1" applyBorder="1" applyAlignment="1">
      <alignment horizontal="left" vertical="center"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GER\George-Key-Deonice\key\TARIFA%2012-13\PLANILHA%20TARIF&#193;RIA%20-%20MAIO13%20-%20R$%203,20%20-%20formula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lanilha 10"/>
      <sheetName val="QUADRO"/>
      <sheetName val="FLUXO"/>
      <sheetName val="remuneração permissão"/>
      <sheetName val="comparativo - total"/>
      <sheetName val="desp adm PERMISSÃO "/>
      <sheetName val="desp adm. CONCESSÃO"/>
      <sheetName val="INFLAÇÃO"/>
      <sheetName val="ORÇAMENTO 11"/>
      <sheetName val="quadros de alternativa"/>
      <sheetName val="FLUXO (2)"/>
      <sheetName val="fluxo empresa"/>
      <sheetName val="fluxo empresa (2)"/>
      <sheetName val="Plan3"/>
      <sheetName val="ESTUDOS cesta red"/>
      <sheetName val="ESTUDOS -mdo - proposta spur"/>
      <sheetName val="ESTUDOS - proposta spurb2"/>
      <sheetName val="ESTUDOS - proposta a"/>
      <sheetName val="recursos"/>
      <sheetName val="Plan5"/>
      <sheetName val="Plan2"/>
      <sheetName val="Plan1"/>
      <sheetName val="ESTUDOS - proposta final"/>
      <sheetName val="ESTUDOS"/>
      <sheetName val="salários"/>
      <sheetName val="Plan4"/>
      <sheetName val="ENTRADA"/>
      <sheetName val="2010"/>
      <sheetName val="Plan6"/>
      <sheetName val="Quadro 1 - final"/>
      <sheetName val="Quadro 2 "/>
      <sheetName val="Quadro 2"/>
      <sheetName val="Quadro 3"/>
      <sheetName val="Quadro 4 resumo"/>
      <sheetName val="Quadro 5"/>
      <sheetName val="Quadro 6"/>
      <sheetName val="Parâmetros"/>
      <sheetName val="Bco Semanal"/>
      <sheetName val="DEPR E REM"/>
      <sheetName val="ALTERNATIVAS"/>
      <sheetName val="banco atual"/>
      <sheetName val="renovação 2003"/>
      <sheetName val="renovação 50%"/>
      <sheetName val="renovação"/>
      <sheetName val="hvd e frota"/>
      <sheetName val="Plan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>
        <row r="1">
          <cell r="C1">
            <v>3</v>
          </cell>
        </row>
      </sheetData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31"/>
  <sheetViews>
    <sheetView showGridLines="0" tabSelected="1" view="pageBreakPreview" topLeftCell="A109" zoomScale="75" zoomScaleNormal="75" workbookViewId="0">
      <selection activeCell="A127" sqref="A127"/>
    </sheetView>
  </sheetViews>
  <sheetFormatPr defaultRowHeight="15"/>
  <cols>
    <col min="1" max="1" width="28.85546875" customWidth="1"/>
    <col min="2" max="2" width="26.5703125" customWidth="1"/>
    <col min="3" max="3" width="18.28515625" customWidth="1"/>
    <col min="4" max="4" width="18.42578125" customWidth="1"/>
    <col min="5" max="5" width="17.28515625" bestFit="1" customWidth="1"/>
    <col min="6" max="6" width="17.85546875" customWidth="1"/>
    <col min="7" max="7" width="17.42578125" customWidth="1"/>
    <col min="8" max="8" width="17.28515625" bestFit="1" customWidth="1"/>
    <col min="9" max="9" width="6.140625" customWidth="1"/>
    <col min="10" max="10" width="29" customWidth="1"/>
    <col min="11" max="11" width="36.85546875" customWidth="1"/>
    <col min="12" max="12" width="25.5703125" customWidth="1"/>
    <col min="13" max="13" width="14.28515625" customWidth="1"/>
    <col min="14" max="14" width="16" customWidth="1"/>
    <col min="15" max="17" width="14.28515625" customWidth="1"/>
    <col min="18" max="18" width="11" customWidth="1"/>
  </cols>
  <sheetData>
    <row r="1" spans="1:9" ht="28.5" customHeight="1">
      <c r="A1" s="80" t="s">
        <v>82</v>
      </c>
      <c r="B1" s="81"/>
      <c r="C1" s="81"/>
      <c r="D1" s="81"/>
      <c r="E1" s="81"/>
      <c r="F1" s="81"/>
      <c r="G1" s="81"/>
      <c r="H1" s="81"/>
    </row>
    <row r="2" spans="1:9" ht="28.5" customHeight="1">
      <c r="A2" s="82"/>
      <c r="B2" s="82"/>
      <c r="C2" s="82"/>
      <c r="D2" s="82"/>
      <c r="E2" s="82"/>
      <c r="F2" s="82"/>
      <c r="G2" s="82"/>
      <c r="H2" s="82"/>
    </row>
    <row r="3" spans="1:9" ht="39" customHeight="1"/>
    <row r="4" spans="1:9" ht="30" customHeight="1">
      <c r="A4" s="73" t="s">
        <v>79</v>
      </c>
      <c r="B4" s="73"/>
      <c r="C4" s="73"/>
      <c r="D4" s="56">
        <v>2013</v>
      </c>
      <c r="E4" s="27">
        <v>2011</v>
      </c>
      <c r="F4" s="27">
        <v>2010</v>
      </c>
      <c r="G4" s="27">
        <v>2006</v>
      </c>
      <c r="H4" s="27">
        <v>2005</v>
      </c>
    </row>
    <row r="5" spans="1:9" ht="29.25" customHeight="1">
      <c r="A5" s="68" t="s">
        <v>78</v>
      </c>
      <c r="B5" s="68"/>
      <c r="C5" s="68"/>
      <c r="D5" s="69">
        <f>SUM(D6:D25)</f>
        <v>14991</v>
      </c>
      <c r="E5" s="69">
        <f>SUM(E6:E25)</f>
        <v>14944</v>
      </c>
      <c r="F5" s="69">
        <f>SUM(F6:F25)</f>
        <v>14970</v>
      </c>
      <c r="G5" s="69">
        <f>SUM(G6:G25)</f>
        <v>14659</v>
      </c>
      <c r="H5" s="69">
        <f>SUM(H6:H25)</f>
        <v>14648</v>
      </c>
    </row>
    <row r="6" spans="1:9" ht="24" customHeight="1">
      <c r="A6" s="77" t="s">
        <v>46</v>
      </c>
      <c r="B6" s="77"/>
      <c r="C6" s="77"/>
      <c r="D6" s="54" t="s">
        <v>48</v>
      </c>
      <c r="E6" s="54" t="s">
        <v>48</v>
      </c>
      <c r="F6" s="54">
        <v>0</v>
      </c>
      <c r="G6" s="54">
        <v>0</v>
      </c>
      <c r="H6" s="54">
        <v>549</v>
      </c>
    </row>
    <row r="7" spans="1:9" ht="24" customHeight="1">
      <c r="A7" s="77" t="s">
        <v>10</v>
      </c>
      <c r="B7" s="77"/>
      <c r="C7" s="77"/>
      <c r="D7" s="54">
        <v>1131</v>
      </c>
      <c r="E7" s="54" t="s">
        <v>48</v>
      </c>
      <c r="F7" s="54">
        <v>0</v>
      </c>
      <c r="G7" s="54" t="s">
        <v>48</v>
      </c>
      <c r="H7" s="54" t="s">
        <v>48</v>
      </c>
    </row>
    <row r="8" spans="1:9" ht="24" customHeight="1">
      <c r="A8" s="77" t="s">
        <v>11</v>
      </c>
      <c r="B8" s="77"/>
      <c r="C8" s="77"/>
      <c r="D8" s="54">
        <v>30</v>
      </c>
      <c r="E8" s="54">
        <v>194</v>
      </c>
      <c r="F8" s="54">
        <v>375</v>
      </c>
      <c r="G8" s="54">
        <v>1480</v>
      </c>
      <c r="H8" s="54">
        <v>1852</v>
      </c>
    </row>
    <row r="9" spans="1:9" ht="24" customHeight="1">
      <c r="A9" s="77" t="s">
        <v>12</v>
      </c>
      <c r="B9" s="77"/>
      <c r="C9" s="77"/>
      <c r="D9" s="54">
        <v>3996</v>
      </c>
      <c r="E9" s="54">
        <v>4844</v>
      </c>
      <c r="F9" s="54">
        <v>5101</v>
      </c>
      <c r="G9" s="54">
        <v>3895</v>
      </c>
      <c r="H9" s="54">
        <v>3022</v>
      </c>
    </row>
    <row r="10" spans="1:9" ht="24" customHeight="1">
      <c r="A10" s="77" t="s">
        <v>13</v>
      </c>
      <c r="B10" s="77"/>
      <c r="C10" s="77"/>
      <c r="D10" s="54">
        <v>4280</v>
      </c>
      <c r="E10" s="54">
        <v>4950</v>
      </c>
      <c r="F10" s="54">
        <v>5072</v>
      </c>
      <c r="G10" s="54">
        <v>5189</v>
      </c>
      <c r="H10" s="54">
        <v>8352</v>
      </c>
    </row>
    <row r="11" spans="1:9" ht="24" customHeight="1">
      <c r="A11" s="77" t="s">
        <v>14</v>
      </c>
      <c r="B11" s="77"/>
      <c r="C11" s="77"/>
      <c r="D11" s="54">
        <v>1348</v>
      </c>
      <c r="E11" s="54">
        <v>1256</v>
      </c>
      <c r="F11" s="54">
        <v>1404</v>
      </c>
      <c r="G11" s="54">
        <v>1291</v>
      </c>
      <c r="H11" s="54">
        <v>256</v>
      </c>
    </row>
    <row r="12" spans="1:9" ht="24" customHeight="1">
      <c r="A12" s="92" t="s">
        <v>42</v>
      </c>
      <c r="B12" s="92"/>
      <c r="C12" s="92"/>
      <c r="D12" s="54">
        <v>0</v>
      </c>
      <c r="E12" s="54">
        <v>2</v>
      </c>
      <c r="F12" s="54">
        <v>2</v>
      </c>
      <c r="G12" s="54">
        <v>22</v>
      </c>
      <c r="H12" s="54" t="s">
        <v>48</v>
      </c>
    </row>
    <row r="13" spans="1:9" ht="24" customHeight="1">
      <c r="A13" s="76" t="s">
        <v>15</v>
      </c>
      <c r="B13" s="76"/>
      <c r="C13" s="76"/>
      <c r="D13" s="54">
        <v>50</v>
      </c>
      <c r="E13" s="54" t="s">
        <v>48</v>
      </c>
      <c r="F13" s="54" t="s">
        <v>48</v>
      </c>
      <c r="G13" s="54" t="s">
        <v>48</v>
      </c>
      <c r="H13" s="54" t="s">
        <v>48</v>
      </c>
      <c r="I13" s="1"/>
    </row>
    <row r="14" spans="1:9" ht="24" customHeight="1">
      <c r="A14" s="76" t="s">
        <v>16</v>
      </c>
      <c r="B14" s="76"/>
      <c r="C14" s="76"/>
      <c r="D14" s="54">
        <v>10</v>
      </c>
      <c r="E14" s="54" t="s">
        <v>48</v>
      </c>
      <c r="F14" s="54" t="s">
        <v>48</v>
      </c>
      <c r="G14" s="54" t="s">
        <v>48</v>
      </c>
      <c r="H14" s="54" t="s">
        <v>48</v>
      </c>
      <c r="I14" s="1"/>
    </row>
    <row r="15" spans="1:9" ht="24" customHeight="1">
      <c r="A15" s="76" t="s">
        <v>17</v>
      </c>
      <c r="B15" s="76"/>
      <c r="C15" s="76"/>
      <c r="D15" s="54">
        <v>2159</v>
      </c>
      <c r="E15" s="54" t="s">
        <v>48</v>
      </c>
      <c r="F15" s="54" t="s">
        <v>48</v>
      </c>
      <c r="G15" s="54" t="s">
        <v>48</v>
      </c>
      <c r="H15" s="54" t="s">
        <v>48</v>
      </c>
      <c r="I15" s="11"/>
    </row>
    <row r="16" spans="1:9" ht="24" customHeight="1">
      <c r="A16" s="76" t="s">
        <v>43</v>
      </c>
      <c r="B16" s="76"/>
      <c r="C16" s="76"/>
      <c r="D16" s="54" t="s">
        <v>48</v>
      </c>
      <c r="E16" s="54">
        <v>1483</v>
      </c>
      <c r="F16" s="54">
        <v>968</v>
      </c>
      <c r="G16" s="54">
        <v>1943</v>
      </c>
      <c r="H16" s="54" t="s">
        <v>48</v>
      </c>
    </row>
    <row r="17" spans="1:9" ht="24" customHeight="1">
      <c r="A17" s="76" t="s">
        <v>44</v>
      </c>
      <c r="B17" s="76"/>
      <c r="C17" s="76"/>
      <c r="D17" s="54" t="s">
        <v>48</v>
      </c>
      <c r="E17" s="54">
        <v>667</v>
      </c>
      <c r="F17" s="54">
        <v>644</v>
      </c>
      <c r="G17" s="54">
        <v>0</v>
      </c>
      <c r="H17" s="54" t="s">
        <v>48</v>
      </c>
      <c r="I17" s="1"/>
    </row>
    <row r="18" spans="1:9" ht="25.5" customHeight="1">
      <c r="A18" s="77" t="s">
        <v>18</v>
      </c>
      <c r="B18" s="77"/>
      <c r="C18" s="77"/>
      <c r="D18" s="54">
        <v>141</v>
      </c>
      <c r="E18" s="54">
        <v>113</v>
      </c>
      <c r="F18" s="54">
        <v>98</v>
      </c>
      <c r="G18" s="54">
        <v>10</v>
      </c>
      <c r="H18" s="54" t="s">
        <v>48</v>
      </c>
      <c r="I18" s="1"/>
    </row>
    <row r="19" spans="1:9" ht="25.5" customHeight="1">
      <c r="A19" s="77" t="s">
        <v>19</v>
      </c>
      <c r="B19" s="77"/>
      <c r="C19" s="77"/>
      <c r="D19" s="54">
        <v>67</v>
      </c>
      <c r="E19" s="54">
        <v>74</v>
      </c>
      <c r="F19" s="54">
        <v>73</v>
      </c>
      <c r="G19" s="54">
        <v>28</v>
      </c>
      <c r="H19" s="54" t="s">
        <v>48</v>
      </c>
      <c r="I19" s="1"/>
    </row>
    <row r="20" spans="1:9" ht="25.5" customHeight="1">
      <c r="A20" s="77" t="s">
        <v>20</v>
      </c>
      <c r="B20" s="77"/>
      <c r="C20" s="77"/>
      <c r="D20" s="54">
        <v>282</v>
      </c>
      <c r="E20" s="54">
        <v>284</v>
      </c>
      <c r="F20" s="54">
        <v>284</v>
      </c>
      <c r="G20" s="54">
        <v>495</v>
      </c>
      <c r="H20" s="54">
        <v>316</v>
      </c>
      <c r="I20" s="1"/>
    </row>
    <row r="21" spans="1:9" ht="25.5" customHeight="1">
      <c r="A21" s="77" t="s">
        <v>21</v>
      </c>
      <c r="B21" s="77"/>
      <c r="C21" s="77"/>
      <c r="D21" s="54">
        <v>1033</v>
      </c>
      <c r="E21" s="54">
        <v>662</v>
      </c>
      <c r="F21" s="54">
        <v>629</v>
      </c>
      <c r="G21" s="54">
        <v>15</v>
      </c>
      <c r="H21" s="54" t="s">
        <v>48</v>
      </c>
      <c r="I21" s="1"/>
    </row>
    <row r="22" spans="1:9" ht="25.5" customHeight="1">
      <c r="A22" s="77" t="s">
        <v>22</v>
      </c>
      <c r="B22" s="77"/>
      <c r="C22" s="77"/>
      <c r="D22" s="54">
        <v>9</v>
      </c>
      <c r="E22" s="54">
        <v>0</v>
      </c>
      <c r="F22" s="54">
        <v>1</v>
      </c>
      <c r="G22" s="54">
        <v>21</v>
      </c>
      <c r="H22" s="54">
        <v>21</v>
      </c>
      <c r="I22" s="1"/>
    </row>
    <row r="23" spans="1:9" ht="25.5" customHeight="1">
      <c r="A23" s="77" t="s">
        <v>23</v>
      </c>
      <c r="B23" s="77"/>
      <c r="C23" s="77"/>
      <c r="D23" s="54">
        <v>250</v>
      </c>
      <c r="E23" s="54">
        <v>211</v>
      </c>
      <c r="F23" s="54">
        <v>101</v>
      </c>
      <c r="G23" s="54">
        <v>59</v>
      </c>
      <c r="H23" s="54">
        <v>30</v>
      </c>
      <c r="I23" s="1"/>
    </row>
    <row r="24" spans="1:9" ht="25.5" customHeight="1">
      <c r="A24" s="77" t="s">
        <v>24</v>
      </c>
      <c r="B24" s="77"/>
      <c r="C24" s="77"/>
      <c r="D24" s="54">
        <v>192</v>
      </c>
      <c r="E24" s="54">
        <v>190</v>
      </c>
      <c r="F24" s="54">
        <v>205</v>
      </c>
      <c r="G24" s="54">
        <v>211</v>
      </c>
      <c r="H24" s="54">
        <v>250</v>
      </c>
      <c r="I24" s="1"/>
    </row>
    <row r="25" spans="1:9" ht="25.5" customHeight="1">
      <c r="A25" s="93" t="s">
        <v>25</v>
      </c>
      <c r="B25" s="93"/>
      <c r="C25" s="93"/>
      <c r="D25" s="55">
        <v>13</v>
      </c>
      <c r="E25" s="55">
        <v>14</v>
      </c>
      <c r="F25" s="55">
        <v>13</v>
      </c>
      <c r="G25" s="55" t="s">
        <v>48</v>
      </c>
      <c r="H25" s="55" t="s">
        <v>48</v>
      </c>
      <c r="I25" s="1"/>
    </row>
    <row r="26" spans="1:9" ht="25.5" customHeight="1">
      <c r="I26" s="1"/>
    </row>
    <row r="27" spans="1:9" ht="25.5" customHeight="1">
      <c r="A27" s="68" t="s">
        <v>81</v>
      </c>
      <c r="B27" s="68"/>
      <c r="C27" s="68"/>
      <c r="D27" s="69">
        <v>2385</v>
      </c>
      <c r="E27" s="69">
        <v>2385</v>
      </c>
      <c r="F27" s="69">
        <v>506</v>
      </c>
      <c r="G27" s="69">
        <v>442</v>
      </c>
      <c r="H27" s="69">
        <f>291+10</f>
        <v>301</v>
      </c>
      <c r="I27" s="1"/>
    </row>
    <row r="28" spans="1:9" ht="34.5" customHeight="1">
      <c r="A28" s="74" t="s">
        <v>85</v>
      </c>
      <c r="B28" s="74"/>
      <c r="C28" s="74"/>
      <c r="D28" s="74"/>
      <c r="E28" s="74"/>
      <c r="F28" s="74"/>
      <c r="G28" s="74"/>
      <c r="H28" s="74"/>
      <c r="I28" s="1"/>
    </row>
    <row r="29" spans="1:9" ht="24.75" customHeight="1">
      <c r="A29" s="70"/>
      <c r="B29" s="70"/>
      <c r="C29" s="70"/>
      <c r="D29" s="70"/>
      <c r="E29" s="70"/>
      <c r="F29" s="70"/>
      <c r="G29" s="70"/>
      <c r="H29" s="70"/>
      <c r="I29" s="1"/>
    </row>
    <row r="30" spans="1:9" ht="24" customHeight="1">
      <c r="A30" s="73" t="s">
        <v>49</v>
      </c>
      <c r="B30" s="73"/>
      <c r="C30" s="73"/>
      <c r="D30" s="56">
        <v>2013</v>
      </c>
      <c r="E30" s="27">
        <v>2011</v>
      </c>
      <c r="F30" s="27">
        <v>2010</v>
      </c>
      <c r="G30" s="27">
        <v>2006</v>
      </c>
      <c r="H30" s="27">
        <v>2005</v>
      </c>
      <c r="I30" s="1"/>
    </row>
    <row r="31" spans="1:9" ht="24" customHeight="1">
      <c r="A31" s="13"/>
      <c r="B31" s="13"/>
      <c r="C31" s="13"/>
      <c r="D31" s="7"/>
      <c r="E31" s="8"/>
      <c r="F31" s="8"/>
      <c r="G31" s="8"/>
      <c r="H31" s="8"/>
      <c r="I31" s="1"/>
    </row>
    <row r="32" spans="1:9" ht="33.75" customHeight="1">
      <c r="A32" s="78" t="s">
        <v>46</v>
      </c>
      <c r="B32" s="78"/>
      <c r="C32" s="78"/>
      <c r="D32" s="51" t="s">
        <v>48</v>
      </c>
      <c r="E32" s="51" t="s">
        <v>48</v>
      </c>
      <c r="F32" s="51" t="s">
        <v>48</v>
      </c>
      <c r="G32" s="51" t="s">
        <v>48</v>
      </c>
      <c r="H32" s="51">
        <v>79112</v>
      </c>
      <c r="I32" s="1"/>
    </row>
    <row r="33" spans="1:16" ht="24" customHeight="1">
      <c r="A33" s="78" t="s">
        <v>10</v>
      </c>
      <c r="B33" s="78"/>
      <c r="C33" s="78"/>
      <c r="D33" s="51">
        <v>246000</v>
      </c>
      <c r="E33" s="51" t="s">
        <v>48</v>
      </c>
      <c r="F33" s="51" t="s">
        <v>48</v>
      </c>
      <c r="G33" s="51" t="s">
        <v>48</v>
      </c>
      <c r="H33" s="51" t="s">
        <v>48</v>
      </c>
      <c r="I33" s="1"/>
    </row>
    <row r="34" spans="1:16" ht="35.25" customHeight="1">
      <c r="A34" s="78" t="s">
        <v>11</v>
      </c>
      <c r="B34" s="78"/>
      <c r="C34" s="78"/>
      <c r="D34" s="51">
        <v>148517.53588235297</v>
      </c>
      <c r="E34" s="51">
        <v>140270.49</v>
      </c>
      <c r="F34" s="51">
        <v>132238</v>
      </c>
      <c r="G34" s="51">
        <v>123934.39999999999</v>
      </c>
      <c r="H34" s="51">
        <v>116000</v>
      </c>
      <c r="I34" s="1"/>
    </row>
    <row r="35" spans="1:16" ht="31.5" customHeight="1">
      <c r="A35" s="78" t="s">
        <v>12</v>
      </c>
      <c r="B35" s="78"/>
      <c r="C35" s="78"/>
      <c r="D35" s="51">
        <v>185000</v>
      </c>
      <c r="E35" s="51">
        <v>175000</v>
      </c>
      <c r="F35" s="51">
        <v>165000</v>
      </c>
      <c r="G35" s="51">
        <v>142524.56</v>
      </c>
      <c r="H35" s="51">
        <v>133400</v>
      </c>
      <c r="I35" s="1"/>
    </row>
    <row r="36" spans="1:16" ht="22.5" customHeight="1">
      <c r="A36" s="78" t="s">
        <v>13</v>
      </c>
      <c r="B36" s="78"/>
      <c r="C36" s="78"/>
      <c r="D36" s="51">
        <v>262000</v>
      </c>
      <c r="E36" s="51">
        <v>220000</v>
      </c>
      <c r="F36" s="51">
        <v>220000</v>
      </c>
      <c r="G36" s="51">
        <v>173508.16</v>
      </c>
      <c r="H36" s="51">
        <v>162400</v>
      </c>
      <c r="I36" s="1"/>
    </row>
    <row r="37" spans="1:16" ht="22.5" customHeight="1">
      <c r="A37" s="78" t="s">
        <v>14</v>
      </c>
      <c r="B37" s="78"/>
      <c r="C37" s="78"/>
      <c r="D37" s="51">
        <v>310000</v>
      </c>
      <c r="E37" s="51">
        <v>240000</v>
      </c>
      <c r="F37" s="51">
        <v>240000</v>
      </c>
      <c r="G37" s="51">
        <v>223081.92</v>
      </c>
      <c r="H37" s="51">
        <v>208800</v>
      </c>
      <c r="I37" s="1"/>
    </row>
    <row r="38" spans="1:16" ht="22.5" customHeight="1">
      <c r="A38" s="79" t="s">
        <v>42</v>
      </c>
      <c r="B38" s="79"/>
      <c r="C38" s="79"/>
      <c r="D38" s="51" t="s">
        <v>48</v>
      </c>
      <c r="E38" s="51">
        <v>240000</v>
      </c>
      <c r="F38" s="51">
        <v>240000</v>
      </c>
      <c r="G38" s="51">
        <v>223081.92</v>
      </c>
      <c r="H38" s="51" t="s">
        <v>48</v>
      </c>
      <c r="I38" s="1"/>
    </row>
    <row r="39" spans="1:16" ht="22.5" customHeight="1">
      <c r="A39" s="90" t="s">
        <v>15</v>
      </c>
      <c r="B39" s="90"/>
      <c r="C39" s="90"/>
      <c r="D39" s="51">
        <v>459000</v>
      </c>
      <c r="E39" s="51" t="s">
        <v>48</v>
      </c>
      <c r="F39" s="51" t="s">
        <v>48</v>
      </c>
      <c r="G39" s="51" t="s">
        <v>48</v>
      </c>
      <c r="H39" s="51" t="s">
        <v>48</v>
      </c>
      <c r="I39" s="1"/>
    </row>
    <row r="40" spans="1:16" ht="22.5" customHeight="1">
      <c r="A40" s="90" t="s">
        <v>16</v>
      </c>
      <c r="B40" s="90"/>
      <c r="C40" s="90"/>
      <c r="D40" s="51">
        <v>552700</v>
      </c>
      <c r="E40" s="51" t="s">
        <v>48</v>
      </c>
      <c r="F40" s="51" t="s">
        <v>48</v>
      </c>
      <c r="G40" s="51" t="s">
        <v>48</v>
      </c>
      <c r="H40" s="51" t="s">
        <v>48</v>
      </c>
      <c r="I40" s="1"/>
    </row>
    <row r="41" spans="1:16" ht="22.5" customHeight="1">
      <c r="A41" s="90" t="s">
        <v>17</v>
      </c>
      <c r="B41" s="90"/>
      <c r="C41" s="90"/>
      <c r="D41" s="51">
        <v>415000</v>
      </c>
      <c r="E41" s="51" t="s">
        <v>48</v>
      </c>
      <c r="F41" s="51" t="s">
        <v>48</v>
      </c>
      <c r="G41" s="51" t="s">
        <v>48</v>
      </c>
      <c r="H41" s="51" t="s">
        <v>48</v>
      </c>
      <c r="I41" s="1"/>
    </row>
    <row r="42" spans="1:16" ht="22.5" customHeight="1">
      <c r="A42" s="90" t="s">
        <v>43</v>
      </c>
      <c r="B42" s="90"/>
      <c r="C42" s="90"/>
      <c r="D42" s="51" t="s">
        <v>48</v>
      </c>
      <c r="E42" s="51">
        <v>324777.88986658497</v>
      </c>
      <c r="F42" s="51">
        <v>282040</v>
      </c>
      <c r="G42" s="51">
        <v>275000</v>
      </c>
      <c r="H42" s="51" t="s">
        <v>48</v>
      </c>
      <c r="I42" s="1"/>
    </row>
    <row r="43" spans="1:16" ht="22.5" customHeight="1">
      <c r="A43" s="90" t="s">
        <v>44</v>
      </c>
      <c r="B43" s="90"/>
      <c r="C43" s="90"/>
      <c r="D43" s="51" t="s">
        <v>48</v>
      </c>
      <c r="E43" s="51">
        <v>346000</v>
      </c>
      <c r="F43" s="51">
        <v>302552</v>
      </c>
      <c r="G43" s="51"/>
      <c r="H43" s="51" t="s">
        <v>48</v>
      </c>
      <c r="I43" s="1"/>
    </row>
    <row r="44" spans="1:16" ht="22.5" customHeight="1">
      <c r="A44" s="78" t="s">
        <v>18</v>
      </c>
      <c r="B44" s="78"/>
      <c r="C44" s="78"/>
      <c r="D44" s="51">
        <v>582850.46531526302</v>
      </c>
      <c r="E44" s="51">
        <v>512919.98648864205</v>
      </c>
      <c r="F44" s="51">
        <v>448140</v>
      </c>
      <c r="G44" s="51">
        <v>420000</v>
      </c>
      <c r="H44" s="51" t="s">
        <v>48</v>
      </c>
      <c r="I44" s="1"/>
    </row>
    <row r="45" spans="1:16" ht="22.5" customHeight="1">
      <c r="A45" s="78" t="s">
        <v>19</v>
      </c>
      <c r="B45" s="78"/>
      <c r="C45" s="78"/>
      <c r="D45" s="51">
        <v>557737.91023643722</v>
      </c>
      <c r="E45" s="51">
        <v>444192.97905661736</v>
      </c>
      <c r="F45" s="51">
        <v>412929</v>
      </c>
      <c r="G45" s="51">
        <v>387000</v>
      </c>
      <c r="H45" s="51" t="s">
        <v>48</v>
      </c>
      <c r="I45" s="1"/>
    </row>
    <row r="46" spans="1:16" ht="22.5" customHeight="1">
      <c r="A46" s="78" t="s">
        <v>20</v>
      </c>
      <c r="B46" s="78"/>
      <c r="C46" s="78"/>
      <c r="D46" s="51">
        <v>628844.20428866835</v>
      </c>
      <c r="E46" s="51">
        <v>569511.53589684272</v>
      </c>
      <c r="F46" s="51">
        <v>518373</v>
      </c>
      <c r="G46" s="51">
        <v>485822.85</v>
      </c>
      <c r="H46" s="51">
        <v>454720</v>
      </c>
      <c r="I46" s="1"/>
    </row>
    <row r="47" spans="1:16" ht="22.5" customHeight="1">
      <c r="A47" s="78" t="s">
        <v>21</v>
      </c>
      <c r="B47" s="78"/>
      <c r="C47" s="78"/>
      <c r="D47" s="51">
        <v>660000</v>
      </c>
      <c r="E47" s="51">
        <v>598000</v>
      </c>
      <c r="F47" s="51">
        <v>568182</v>
      </c>
      <c r="G47" s="51">
        <v>554000</v>
      </c>
      <c r="H47" s="51" t="s">
        <v>48</v>
      </c>
      <c r="I47" s="1"/>
      <c r="J47" s="1"/>
      <c r="K47" s="1"/>
      <c r="L47" s="1"/>
      <c r="M47" s="1"/>
      <c r="N47" s="1"/>
      <c r="O47" s="1"/>
      <c r="P47" s="1"/>
    </row>
    <row r="48" spans="1:16" ht="22.5" customHeight="1">
      <c r="A48" s="78" t="s">
        <v>22</v>
      </c>
      <c r="B48" s="78"/>
      <c r="C48" s="78"/>
      <c r="D48" s="51">
        <v>799164</v>
      </c>
      <c r="E48" s="51">
        <v>799164</v>
      </c>
      <c r="F48" s="51">
        <v>799164</v>
      </c>
      <c r="G48" s="51">
        <v>748981.55</v>
      </c>
      <c r="H48" s="51">
        <v>701031.02</v>
      </c>
      <c r="I48" s="1"/>
      <c r="J48" s="1"/>
      <c r="K48" s="1"/>
      <c r="L48" s="1"/>
      <c r="M48" s="1"/>
      <c r="N48" s="1"/>
      <c r="O48" s="1"/>
      <c r="P48" s="1"/>
    </row>
    <row r="49" spans="1:16" ht="22.5" customHeight="1">
      <c r="A49" s="78" t="s">
        <v>23</v>
      </c>
      <c r="B49" s="78"/>
      <c r="C49" s="78"/>
      <c r="D49" s="51">
        <v>921518</v>
      </c>
      <c r="E49" s="51">
        <v>921518</v>
      </c>
      <c r="F49" s="51">
        <v>898516</v>
      </c>
      <c r="G49" s="51">
        <v>876088</v>
      </c>
      <c r="H49" s="51">
        <v>820000</v>
      </c>
      <c r="I49" s="1"/>
      <c r="J49" s="1"/>
      <c r="K49" s="1"/>
      <c r="L49" s="1"/>
      <c r="M49" s="1"/>
      <c r="N49" s="1"/>
      <c r="O49" s="1"/>
      <c r="P49" s="1"/>
    </row>
    <row r="50" spans="1:16" ht="22.5" customHeight="1">
      <c r="A50" s="78" t="s">
        <v>24</v>
      </c>
      <c r="B50" s="78"/>
      <c r="C50" s="78"/>
      <c r="D50" s="51">
        <v>600000</v>
      </c>
      <c r="E50" s="51">
        <v>600000</v>
      </c>
      <c r="F50" s="51">
        <v>515092.34</v>
      </c>
      <c r="G50" s="51">
        <v>482748.21</v>
      </c>
      <c r="H50" s="51">
        <v>451842.2</v>
      </c>
      <c r="I50" s="1"/>
      <c r="N50" s="1"/>
      <c r="O50" s="1"/>
      <c r="P50" s="1"/>
    </row>
    <row r="51" spans="1:16" ht="22.5" customHeight="1">
      <c r="A51" s="78" t="s">
        <v>25</v>
      </c>
      <c r="B51" s="78"/>
      <c r="C51" s="78"/>
      <c r="D51" s="51">
        <v>537191.68999999994</v>
      </c>
      <c r="E51" s="51">
        <v>537191.68999999994</v>
      </c>
      <c r="F51" s="51">
        <v>537191.68999999994</v>
      </c>
      <c r="G51" s="51" t="s">
        <v>48</v>
      </c>
      <c r="H51" s="51" t="s">
        <v>48</v>
      </c>
      <c r="I51" s="1"/>
      <c r="N51" s="1"/>
      <c r="O51" s="1"/>
      <c r="P51" s="1"/>
    </row>
    <row r="52" spans="1:16" ht="22.5" customHeight="1">
      <c r="A52" s="78" t="s">
        <v>26</v>
      </c>
      <c r="B52" s="78"/>
      <c r="C52" s="78"/>
      <c r="D52" s="51">
        <v>13000</v>
      </c>
      <c r="E52" s="51">
        <v>13000</v>
      </c>
      <c r="F52" s="51">
        <v>13000</v>
      </c>
      <c r="G52" s="51">
        <v>13000</v>
      </c>
      <c r="H52" s="51">
        <v>8286</v>
      </c>
      <c r="I52" s="1"/>
      <c r="N52" s="1"/>
      <c r="O52" s="1"/>
      <c r="P52" s="1"/>
    </row>
    <row r="53" spans="1:16" ht="22.5" customHeight="1">
      <c r="A53" s="74" t="s">
        <v>86</v>
      </c>
      <c r="B53" s="74"/>
      <c r="C53" s="74"/>
      <c r="D53" s="74"/>
      <c r="E53" s="74"/>
      <c r="F53" s="74"/>
      <c r="G53" s="74"/>
      <c r="H53" s="74"/>
      <c r="I53" s="1"/>
      <c r="N53" s="1"/>
      <c r="O53" s="1"/>
      <c r="P53" s="1"/>
    </row>
    <row r="54" spans="1:16" ht="22.5" customHeight="1">
      <c r="A54" s="75"/>
      <c r="B54" s="75"/>
      <c r="C54" s="75"/>
      <c r="D54" s="75"/>
      <c r="E54" s="75"/>
      <c r="F54" s="75"/>
      <c r="G54" s="75"/>
      <c r="H54" s="75"/>
      <c r="I54" s="2"/>
    </row>
    <row r="55" spans="1:16" ht="24.75" customHeight="1">
      <c r="A55" s="4"/>
      <c r="B55" s="4"/>
      <c r="C55" s="4"/>
      <c r="D55" s="4"/>
      <c r="E55" s="4"/>
      <c r="F55" s="4"/>
      <c r="G55" s="4"/>
      <c r="H55" s="4"/>
      <c r="I55" s="3"/>
    </row>
    <row r="56" spans="1:16" ht="33" customHeight="1">
      <c r="A56" s="83" t="s">
        <v>80</v>
      </c>
      <c r="B56" s="83"/>
      <c r="C56" s="83"/>
      <c r="D56" s="20" t="s">
        <v>47</v>
      </c>
      <c r="E56" s="21">
        <v>2011</v>
      </c>
      <c r="F56" s="21">
        <v>2010</v>
      </c>
      <c r="G56" s="21">
        <v>2006</v>
      </c>
      <c r="H56" s="21">
        <v>2005</v>
      </c>
    </row>
    <row r="57" spans="1:16" ht="24.75" customHeight="1">
      <c r="A57" s="22"/>
      <c r="B57" s="22"/>
      <c r="C57" s="22"/>
      <c r="D57" s="23"/>
      <c r="E57" s="24"/>
      <c r="F57" s="24"/>
      <c r="G57" s="24"/>
      <c r="H57" s="24"/>
    </row>
    <row r="58" spans="1:16" ht="25.5" customHeight="1">
      <c r="A58" s="78" t="s">
        <v>0</v>
      </c>
      <c r="B58" s="78"/>
      <c r="C58" s="5"/>
      <c r="D58" s="11">
        <v>2.1379999999999999</v>
      </c>
      <c r="E58" s="11">
        <v>1.8543000000000001</v>
      </c>
      <c r="F58" s="11">
        <v>1.7050000000000001</v>
      </c>
      <c r="G58" s="11">
        <v>1.5932999999999999</v>
      </c>
      <c r="H58" s="11">
        <v>1.41</v>
      </c>
    </row>
    <row r="59" spans="1:16" ht="25.5" customHeight="1">
      <c r="A59" s="78" t="s">
        <v>62</v>
      </c>
      <c r="B59" s="78"/>
      <c r="C59" s="5"/>
      <c r="D59" s="11">
        <v>760</v>
      </c>
      <c r="E59" s="11">
        <v>670</v>
      </c>
      <c r="F59" s="11">
        <v>670</v>
      </c>
      <c r="G59" s="11">
        <v>670</v>
      </c>
      <c r="H59" s="11">
        <v>355</v>
      </c>
    </row>
    <row r="60" spans="1:16" ht="25.5" customHeight="1">
      <c r="A60" s="78" t="s">
        <v>45</v>
      </c>
      <c r="B60" s="78"/>
      <c r="C60" s="5"/>
      <c r="D60" s="11">
        <v>1271</v>
      </c>
      <c r="E60" s="11">
        <v>1120</v>
      </c>
      <c r="F60" s="11">
        <v>1120</v>
      </c>
      <c r="G60" s="11">
        <v>787</v>
      </c>
      <c r="H60" s="11">
        <v>713.93</v>
      </c>
    </row>
    <row r="61" spans="1:16" ht="25.5" customHeight="1">
      <c r="A61" s="9" t="s">
        <v>55</v>
      </c>
      <c r="B61" s="9"/>
      <c r="C61" s="5"/>
      <c r="D61" s="11">
        <v>1547</v>
      </c>
      <c r="E61" s="11">
        <v>1364</v>
      </c>
      <c r="F61" s="11">
        <v>1364</v>
      </c>
      <c r="G61" s="11">
        <v>984</v>
      </c>
      <c r="H61" s="11">
        <v>923</v>
      </c>
    </row>
    <row r="62" spans="1:16" ht="25.5" customHeight="1">
      <c r="A62" s="9" t="s">
        <v>63</v>
      </c>
      <c r="B62" s="9"/>
      <c r="C62" s="5"/>
      <c r="D62" s="11">
        <v>184</v>
      </c>
      <c r="E62" s="11">
        <v>184</v>
      </c>
      <c r="F62" s="11">
        <v>184</v>
      </c>
      <c r="G62" s="11">
        <v>184</v>
      </c>
      <c r="H62" s="11">
        <v>180</v>
      </c>
    </row>
    <row r="63" spans="1:16" ht="25.5" customHeight="1">
      <c r="A63" s="78" t="s">
        <v>56</v>
      </c>
      <c r="B63" s="78"/>
      <c r="C63" s="5"/>
      <c r="D63" s="11">
        <v>284</v>
      </c>
      <c r="E63" s="11">
        <v>284</v>
      </c>
      <c r="F63" s="11">
        <v>284</v>
      </c>
      <c r="G63" s="11">
        <v>284</v>
      </c>
      <c r="H63" s="11">
        <v>276</v>
      </c>
    </row>
    <row r="64" spans="1:16" ht="25.5" customHeight="1">
      <c r="A64" s="9" t="s">
        <v>57</v>
      </c>
      <c r="B64" s="10"/>
      <c r="C64" s="5"/>
      <c r="D64" s="11">
        <v>324</v>
      </c>
      <c r="E64" s="11">
        <v>324</v>
      </c>
      <c r="F64" s="11">
        <v>324</v>
      </c>
      <c r="G64" s="11">
        <v>324</v>
      </c>
      <c r="H64" s="11">
        <v>315</v>
      </c>
    </row>
    <row r="65" spans="1:8" ht="25.5" customHeight="1">
      <c r="A65" s="78" t="s">
        <v>58</v>
      </c>
      <c r="B65" s="78"/>
      <c r="C65" s="5"/>
      <c r="D65" s="11">
        <v>70</v>
      </c>
      <c r="E65" s="11">
        <v>62</v>
      </c>
      <c r="F65" s="11">
        <v>62</v>
      </c>
      <c r="G65" s="11">
        <v>58</v>
      </c>
      <c r="H65" s="11">
        <v>49.8</v>
      </c>
    </row>
    <row r="66" spans="1:8" ht="25.5" customHeight="1">
      <c r="A66" s="9" t="s">
        <v>59</v>
      </c>
      <c r="B66" s="10"/>
      <c r="C66" s="5"/>
      <c r="D66" s="11">
        <v>83</v>
      </c>
      <c r="E66" s="11">
        <v>73</v>
      </c>
      <c r="F66" s="11">
        <v>73</v>
      </c>
      <c r="G66" s="11">
        <v>68</v>
      </c>
      <c r="H66" s="11">
        <v>55</v>
      </c>
    </row>
    <row r="67" spans="1:8" ht="25.5" customHeight="1">
      <c r="A67" s="78" t="s">
        <v>60</v>
      </c>
      <c r="B67" s="78"/>
      <c r="C67" s="78"/>
      <c r="D67" s="11">
        <v>20</v>
      </c>
      <c r="E67" s="11">
        <v>20</v>
      </c>
      <c r="F67" s="11">
        <v>20</v>
      </c>
      <c r="G67" s="11">
        <v>20</v>
      </c>
      <c r="H67" s="11">
        <v>19.05</v>
      </c>
    </row>
    <row r="68" spans="1:8" ht="25.5" customHeight="1">
      <c r="A68" s="9" t="s">
        <v>61</v>
      </c>
      <c r="B68" s="9"/>
      <c r="C68" s="5"/>
      <c r="D68" s="11">
        <v>25</v>
      </c>
      <c r="E68" s="11">
        <v>25</v>
      </c>
      <c r="F68" s="11">
        <v>25</v>
      </c>
      <c r="G68" s="11">
        <v>25</v>
      </c>
      <c r="H68" s="11">
        <v>20</v>
      </c>
    </row>
    <row r="69" spans="1:8" ht="25.5" customHeight="1">
      <c r="A69" s="79" t="s">
        <v>4</v>
      </c>
      <c r="B69" s="79"/>
      <c r="C69" s="6"/>
      <c r="D69" s="11">
        <v>6.2037000000000004</v>
      </c>
      <c r="E69" s="11">
        <v>5.31</v>
      </c>
      <c r="F69" s="11">
        <v>5.31</v>
      </c>
      <c r="G69" s="11">
        <v>4.08</v>
      </c>
      <c r="H69" s="11">
        <v>3.58</v>
      </c>
    </row>
    <row r="70" spans="1:8" ht="25.5" customHeight="1">
      <c r="A70" s="79" t="s">
        <v>5</v>
      </c>
      <c r="B70" s="79"/>
      <c r="C70" s="6"/>
      <c r="D70" s="11">
        <v>6.6477000000000004</v>
      </c>
      <c r="E70" s="11">
        <v>5.69</v>
      </c>
      <c r="F70" s="11">
        <v>5.69</v>
      </c>
      <c r="G70" s="11">
        <v>7.6</v>
      </c>
      <c r="H70" s="11">
        <v>7.6</v>
      </c>
    </row>
    <row r="71" spans="1:8" ht="25.5" customHeight="1">
      <c r="A71" s="79" t="s">
        <v>6</v>
      </c>
      <c r="B71" s="79"/>
      <c r="C71" s="6"/>
      <c r="D71" s="11">
        <v>6.7411000000000003</v>
      </c>
      <c r="E71" s="11">
        <v>5.77</v>
      </c>
      <c r="F71" s="11">
        <v>5.77</v>
      </c>
      <c r="G71" s="11">
        <v>4.99</v>
      </c>
      <c r="H71" s="11">
        <v>4.99</v>
      </c>
    </row>
    <row r="72" spans="1:8" ht="25.5" customHeight="1">
      <c r="A72" s="79" t="s">
        <v>7</v>
      </c>
      <c r="B72" s="79"/>
      <c r="C72" s="6"/>
      <c r="D72" s="11">
        <v>17.5246</v>
      </c>
      <c r="E72" s="11">
        <v>15</v>
      </c>
      <c r="F72" s="11">
        <v>15</v>
      </c>
      <c r="G72" s="11">
        <v>14.6</v>
      </c>
      <c r="H72" s="11">
        <v>14.6</v>
      </c>
    </row>
    <row r="73" spans="1:8" ht="25.5" customHeight="1">
      <c r="A73" s="79" t="s">
        <v>8</v>
      </c>
      <c r="B73" s="79"/>
      <c r="C73" s="6"/>
      <c r="D73" s="11">
        <v>7.0331999999999999</v>
      </c>
      <c r="E73" s="11">
        <v>6.02</v>
      </c>
      <c r="F73" s="11">
        <v>6.02</v>
      </c>
      <c r="G73" s="11">
        <v>6.33</v>
      </c>
      <c r="H73" s="11">
        <v>6.33</v>
      </c>
    </row>
    <row r="74" spans="1:8" ht="25.5" customHeight="1">
      <c r="A74" s="91" t="s">
        <v>9</v>
      </c>
      <c r="B74" s="91"/>
      <c r="C74" s="25"/>
      <c r="D74" s="26">
        <v>0.39900000000000002</v>
      </c>
      <c r="E74" s="26">
        <v>0.39900000000000002</v>
      </c>
      <c r="F74" s="26">
        <v>0.39900000000000002</v>
      </c>
      <c r="G74" s="26">
        <v>0.38700000000000001</v>
      </c>
      <c r="H74" s="26">
        <v>0.24729999999999999</v>
      </c>
    </row>
    <row r="75" spans="1:8" ht="54.75" customHeight="1">
      <c r="A75" s="86" t="s">
        <v>87</v>
      </c>
      <c r="B75" s="87"/>
      <c r="C75" s="87"/>
      <c r="D75" s="87"/>
      <c r="E75" s="87"/>
      <c r="F75" s="87"/>
      <c r="G75" s="87"/>
      <c r="H75" s="87"/>
    </row>
    <row r="76" spans="1:8">
      <c r="A76" s="88"/>
      <c r="B76" s="88"/>
      <c r="C76" s="88"/>
      <c r="D76" s="88"/>
      <c r="E76" s="88"/>
      <c r="F76" s="88"/>
      <c r="G76" s="88"/>
      <c r="H76" s="88"/>
    </row>
    <row r="77" spans="1:8">
      <c r="A77" s="88"/>
      <c r="B77" s="88"/>
      <c r="C77" s="88"/>
      <c r="D77" s="88"/>
      <c r="E77" s="88"/>
      <c r="F77" s="88"/>
      <c r="G77" s="88"/>
      <c r="H77" s="88"/>
    </row>
    <row r="78" spans="1:8" ht="18">
      <c r="A78" s="5"/>
      <c r="B78" s="5"/>
      <c r="C78" s="5"/>
      <c r="D78" s="12"/>
      <c r="E78" s="5"/>
      <c r="F78" s="5"/>
      <c r="G78" s="5"/>
      <c r="H78" s="5"/>
    </row>
    <row r="79" spans="1:8" ht="20.25">
      <c r="A79" s="96" t="s">
        <v>83</v>
      </c>
      <c r="B79" s="96"/>
      <c r="C79" s="96"/>
      <c r="D79" s="58">
        <v>2013</v>
      </c>
      <c r="E79" s="21">
        <v>2011</v>
      </c>
      <c r="F79" s="21">
        <v>2010</v>
      </c>
      <c r="G79" s="21">
        <v>2006</v>
      </c>
      <c r="H79" s="21">
        <v>2005</v>
      </c>
    </row>
    <row r="80" spans="1:8" ht="18">
      <c r="A80" s="14"/>
      <c r="B80" s="15"/>
      <c r="C80" s="15"/>
      <c r="D80" s="16"/>
      <c r="E80" s="17"/>
      <c r="F80" s="17"/>
      <c r="G80" s="17"/>
      <c r="H80" s="17"/>
    </row>
    <row r="81" spans="1:8" ht="30" customHeight="1">
      <c r="A81" s="18" t="s">
        <v>1</v>
      </c>
      <c r="B81" s="5"/>
      <c r="C81" s="5"/>
      <c r="D81" s="59">
        <v>2032.75</v>
      </c>
      <c r="E81" s="59">
        <v>1614.22</v>
      </c>
      <c r="F81" s="59">
        <v>1515.7</v>
      </c>
      <c r="G81" s="59">
        <v>1279.82</v>
      </c>
      <c r="H81" s="59">
        <v>1178.02</v>
      </c>
    </row>
    <row r="82" spans="1:8" ht="30" customHeight="1">
      <c r="A82" s="18" t="s">
        <v>2</v>
      </c>
      <c r="B82" s="5"/>
      <c r="C82" s="5"/>
      <c r="D82" s="59">
        <v>1174.54</v>
      </c>
      <c r="E82" s="59">
        <v>932.71</v>
      </c>
      <c r="F82" s="59">
        <v>875.78</v>
      </c>
      <c r="G82" s="59">
        <v>738.19</v>
      </c>
      <c r="H82" s="59">
        <v>678.56</v>
      </c>
    </row>
    <row r="83" spans="1:8" ht="30" customHeight="1">
      <c r="A83" s="19" t="s">
        <v>3</v>
      </c>
      <c r="B83" s="19"/>
      <c r="C83" s="5"/>
      <c r="D83" s="59">
        <v>1548.64</v>
      </c>
      <c r="E83" s="59">
        <v>1229.78</v>
      </c>
      <c r="F83" s="59">
        <v>1154.73</v>
      </c>
      <c r="G83" s="59">
        <v>974.39</v>
      </c>
      <c r="H83" s="59">
        <v>896.81</v>
      </c>
    </row>
    <row r="84" spans="1:8" ht="30" customHeight="1">
      <c r="A84" s="18" t="s">
        <v>64</v>
      </c>
      <c r="B84" s="5"/>
      <c r="C84" s="5"/>
      <c r="D84" s="59">
        <v>1861.49</v>
      </c>
      <c r="E84" s="59">
        <v>1478.22</v>
      </c>
      <c r="F84" s="59">
        <v>1388</v>
      </c>
      <c r="G84" s="59">
        <v>970.65</v>
      </c>
      <c r="H84" s="59">
        <v>893.37</v>
      </c>
    </row>
    <row r="85" spans="1:8" ht="30" customHeight="1">
      <c r="A85" s="84" t="s">
        <v>74</v>
      </c>
      <c r="B85" s="84"/>
      <c r="C85" s="64"/>
      <c r="D85" s="60">
        <f>((D81*0.53)+(D82*0.305)+(D83*0.043)+(D84*0.12))</f>
        <v>1725.5625199999999</v>
      </c>
      <c r="E85" s="60">
        <f>((E81*0.53)+(E82*0.305)+(E83*0.043)+(E84*0.12))</f>
        <v>1370.28009</v>
      </c>
      <c r="F85" s="60">
        <f>((F81*0.53)+(F82*0.305)+(F83*0.043)+(F84*0.12))</f>
        <v>1286.6472899999999</v>
      </c>
      <c r="G85" s="60">
        <f>((G81*0.53)+(G82*0.305)+(G83*0.043)+(G84*0.12))</f>
        <v>1061.8293200000001</v>
      </c>
      <c r="H85" s="60">
        <f>((H81*0.53)+(H82*0.305)+(H83*0.043)+(H84*0.12))</f>
        <v>977.07862999999986</v>
      </c>
    </row>
    <row r="86" spans="1:8" ht="39.75" customHeight="1">
      <c r="A86" s="85" t="s">
        <v>73</v>
      </c>
      <c r="B86" s="85"/>
      <c r="C86" s="85"/>
      <c r="D86" s="50">
        <f>(D85/$H$85)-1</f>
        <v>0.76604263671184802</v>
      </c>
      <c r="E86" s="50">
        <f>(E85/$H$85)-1</f>
        <v>0.40242560621758772</v>
      </c>
      <c r="F86" s="50">
        <f>(F85/$H$85)-1</f>
        <v>0.31683085730776872</v>
      </c>
      <c r="G86" s="50">
        <f>(G85/$H$85)-1</f>
        <v>8.6738863585625881E-2</v>
      </c>
      <c r="H86" s="49" t="s">
        <v>48</v>
      </c>
    </row>
    <row r="87" spans="1:8" ht="36.75" customHeight="1">
      <c r="A87" s="97" t="s">
        <v>76</v>
      </c>
      <c r="B87" s="97"/>
      <c r="C87" s="97"/>
      <c r="D87" s="97"/>
      <c r="E87" s="97"/>
      <c r="F87" s="97"/>
      <c r="G87" s="97"/>
      <c r="H87" s="97"/>
    </row>
    <row r="88" spans="1:8" ht="30" customHeight="1">
      <c r="A88" s="98"/>
      <c r="B88" s="98"/>
      <c r="C88" s="98"/>
      <c r="D88" s="98"/>
      <c r="E88" s="98"/>
      <c r="F88" s="98"/>
      <c r="G88" s="98"/>
      <c r="H88" s="98"/>
    </row>
    <row r="89" spans="1:8">
      <c r="A89" s="52"/>
      <c r="B89" s="52"/>
      <c r="C89" s="52"/>
      <c r="D89" s="52"/>
      <c r="E89" s="52"/>
      <c r="F89" s="52"/>
      <c r="G89" s="52"/>
      <c r="H89" s="52"/>
    </row>
    <row r="90" spans="1:8" ht="20.25">
      <c r="A90" s="96" t="s">
        <v>88</v>
      </c>
      <c r="B90" s="96"/>
      <c r="C90" s="96"/>
      <c r="D90" s="58">
        <v>2013</v>
      </c>
      <c r="E90" s="21">
        <v>2011</v>
      </c>
      <c r="F90" s="21">
        <v>2010</v>
      </c>
      <c r="G90" s="21">
        <v>2006</v>
      </c>
      <c r="H90" s="21">
        <v>2005</v>
      </c>
    </row>
    <row r="91" spans="1:8" ht="18">
      <c r="A91" s="14"/>
      <c r="B91" s="15"/>
      <c r="C91" s="15"/>
      <c r="D91" s="16"/>
      <c r="E91" s="17"/>
      <c r="F91" s="17"/>
      <c r="G91" s="17"/>
      <c r="H91" s="17"/>
    </row>
    <row r="92" spans="1:8" s="63" customFormat="1" ht="40.5" customHeight="1">
      <c r="A92" s="61" t="s">
        <v>1</v>
      </c>
      <c r="B92" s="62"/>
      <c r="C92" s="62"/>
      <c r="D92" s="71">
        <v>2032.7502267072</v>
      </c>
      <c r="E92" s="71">
        <v>1397.1559913999999</v>
      </c>
      <c r="F92" s="71">
        <v>1311.88356</v>
      </c>
      <c r="G92" s="71">
        <v>1173.42</v>
      </c>
      <c r="H92" s="71">
        <v>1080</v>
      </c>
    </row>
    <row r="93" spans="1:8" s="63" customFormat="1" ht="40.5" customHeight="1">
      <c r="A93" s="61" t="s">
        <v>2</v>
      </c>
      <c r="B93" s="62"/>
      <c r="C93" s="62"/>
      <c r="D93" s="71">
        <v>1174.5429984288</v>
      </c>
      <c r="E93" s="71">
        <v>776.19777299999998</v>
      </c>
      <c r="F93" s="71">
        <v>728.82420000000002</v>
      </c>
      <c r="G93" s="71">
        <v>651.9</v>
      </c>
      <c r="H93" s="71">
        <v>600</v>
      </c>
    </row>
    <row r="94" spans="1:8" s="63" customFormat="1" ht="40.5" customHeight="1">
      <c r="A94" s="61" t="s">
        <v>3</v>
      </c>
      <c r="B94" s="61"/>
      <c r="C94" s="62"/>
      <c r="D94" s="71">
        <v>1548.6408845357</v>
      </c>
      <c r="E94" s="71">
        <v>905.56406849999996</v>
      </c>
      <c r="F94" s="71">
        <v>850.29489999999998</v>
      </c>
      <c r="G94" s="71">
        <v>760.55</v>
      </c>
      <c r="H94" s="71">
        <v>540</v>
      </c>
    </row>
    <row r="95" spans="1:8" s="63" customFormat="1" ht="40.5" customHeight="1">
      <c r="A95" s="61" t="s">
        <v>64</v>
      </c>
      <c r="B95" s="62"/>
      <c r="C95" s="62"/>
      <c r="D95" s="71">
        <v>1861.4928815999999</v>
      </c>
      <c r="E95" s="71">
        <v>1047.86699355</v>
      </c>
      <c r="F95" s="71">
        <v>983.91267000000005</v>
      </c>
      <c r="G95" s="71">
        <v>880.06500000000005</v>
      </c>
      <c r="H95" s="71">
        <v>810</v>
      </c>
    </row>
    <row r="96" spans="1:8" s="63" customFormat="1" ht="40.5" customHeight="1">
      <c r="A96" s="84" t="s">
        <v>74</v>
      </c>
      <c r="B96" s="84"/>
      <c r="C96" s="64"/>
      <c r="D96" s="72">
        <f>((D92*0.42)+(D93*0.39)+(D94*0.05)+(D95*0.14))</f>
        <v>1649.8679122550411</v>
      </c>
      <c r="E96" s="72">
        <f>((E92*0.42)+(E93*0.39)+(E94*0.05)+(E95*0.14))</f>
        <v>1081.5022303800001</v>
      </c>
      <c r="F96" s="72">
        <f>((F92*0.42)+(F93*0.39)+(F94*0.05)+(F95*0.14))</f>
        <v>1015.495052</v>
      </c>
      <c r="G96" s="72">
        <f>((G92*0.42)+(G93*0.39)+(G94*0.05)+(G95*0.14))</f>
        <v>908.31400000000008</v>
      </c>
      <c r="H96" s="72">
        <f>((H92*0.42)+(H93*0.39)+(H94*0.05)+(H95*0.14))</f>
        <v>827.99999999999989</v>
      </c>
    </row>
    <row r="97" spans="1:8" s="63" customFormat="1" ht="40.5" customHeight="1">
      <c r="A97" s="85" t="s">
        <v>73</v>
      </c>
      <c r="B97" s="85"/>
      <c r="C97" s="85"/>
      <c r="D97" s="49">
        <f>(D96/$H$96)-1</f>
        <v>0.99259409692637846</v>
      </c>
      <c r="E97" s="49">
        <f>(E96/$H$96)-1</f>
        <v>0.30616211398550752</v>
      </c>
      <c r="F97" s="49">
        <f>(F96/$H$96)-1</f>
        <v>0.22644329951690834</v>
      </c>
      <c r="G97" s="49">
        <f>(G96/$H$96)-1</f>
        <v>9.6997584541063109E-2</v>
      </c>
      <c r="H97" s="49" t="s">
        <v>48</v>
      </c>
    </row>
    <row r="98" spans="1:8" ht="47.25" customHeight="1">
      <c r="A98" s="97" t="s">
        <v>75</v>
      </c>
      <c r="B98" s="97"/>
      <c r="C98" s="97"/>
      <c r="D98" s="97"/>
      <c r="E98" s="97"/>
      <c r="F98" s="97"/>
      <c r="G98" s="97"/>
      <c r="H98" s="97"/>
    </row>
    <row r="99" spans="1:8">
      <c r="A99" s="57"/>
      <c r="B99" s="57"/>
      <c r="C99" s="57"/>
      <c r="D99" s="57"/>
      <c r="E99" s="57"/>
      <c r="F99" s="57"/>
      <c r="G99" s="57"/>
      <c r="H99" s="57"/>
    </row>
    <row r="101" spans="1:8" ht="20.25">
      <c r="A101" s="47" t="s">
        <v>65</v>
      </c>
      <c r="B101" s="47"/>
      <c r="C101" s="47"/>
      <c r="D101" s="47"/>
      <c r="E101" s="47"/>
      <c r="F101" s="47"/>
      <c r="G101" s="47"/>
      <c r="H101" s="8"/>
    </row>
    <row r="102" spans="1:8" ht="18">
      <c r="A102" s="48" t="s">
        <v>72</v>
      </c>
      <c r="B102" s="53" t="s">
        <v>77</v>
      </c>
      <c r="C102" s="89" t="s">
        <v>70</v>
      </c>
      <c r="D102" s="89"/>
      <c r="E102" s="89"/>
      <c r="F102" s="89"/>
      <c r="G102" s="89"/>
    </row>
    <row r="103" spans="1:8" ht="36">
      <c r="A103" s="45"/>
      <c r="B103" s="45"/>
      <c r="C103" s="44" t="s">
        <v>66</v>
      </c>
      <c r="D103" s="43" t="s">
        <v>71</v>
      </c>
      <c r="E103" s="43" t="s">
        <v>67</v>
      </c>
      <c r="F103" s="44" t="s">
        <v>68</v>
      </c>
      <c r="G103" s="44" t="s">
        <v>69</v>
      </c>
    </row>
    <row r="104" spans="1:8">
      <c r="C104" s="42"/>
      <c r="D104" s="42"/>
      <c r="E104" s="42"/>
      <c r="F104" s="42"/>
      <c r="G104" s="42"/>
    </row>
    <row r="105" spans="1:8" ht="33.75" customHeight="1">
      <c r="A105" s="28" t="s">
        <v>54</v>
      </c>
      <c r="B105" s="29">
        <v>0.29409999999999997</v>
      </c>
      <c r="C105" s="46">
        <v>3.5799999999999998E-3</v>
      </c>
      <c r="D105" s="46">
        <v>1.75E-4</v>
      </c>
      <c r="E105" s="46">
        <v>1.4669999999999999E-4</v>
      </c>
      <c r="F105" s="46">
        <v>0</v>
      </c>
      <c r="G105" s="46">
        <v>2.0000000000000001E-4</v>
      </c>
    </row>
    <row r="106" spans="1:8" ht="33.75" customHeight="1">
      <c r="A106" s="31" t="s">
        <v>27</v>
      </c>
      <c r="B106" s="32">
        <v>0.41299999999999998</v>
      </c>
      <c r="C106" s="46">
        <v>3.0709999999999999E-3</v>
      </c>
      <c r="D106" s="46">
        <v>3.6200000000000002E-4</v>
      </c>
      <c r="E106" s="46">
        <v>2.7399999999999999E-4</v>
      </c>
      <c r="F106" s="46">
        <v>3.4999999999999997E-5</v>
      </c>
      <c r="G106" s="46">
        <v>1.5300000000000001E-4</v>
      </c>
    </row>
    <row r="107" spans="1:8" ht="33.75" customHeight="1">
      <c r="A107" s="33" t="s">
        <v>14</v>
      </c>
      <c r="B107" s="34">
        <v>0.5</v>
      </c>
      <c r="C107" s="46">
        <v>3.0709999999999999E-3</v>
      </c>
      <c r="D107" s="46">
        <v>3.6200000000000002E-4</v>
      </c>
      <c r="E107" s="46">
        <v>2.7399999999999999E-4</v>
      </c>
      <c r="F107" s="46">
        <v>3.4999999999999997E-5</v>
      </c>
      <c r="G107" s="46">
        <v>1.5300000000000001E-4</v>
      </c>
    </row>
    <row r="108" spans="1:8" ht="33.75" customHeight="1">
      <c r="A108" s="33" t="s">
        <v>17</v>
      </c>
      <c r="B108" s="34">
        <v>0.55000000000000004</v>
      </c>
      <c r="C108" s="46">
        <v>3.0709999999999999E-3</v>
      </c>
      <c r="D108" s="46">
        <v>3.6200000000000002E-4</v>
      </c>
      <c r="E108" s="46">
        <v>2.7399999999999999E-4</v>
      </c>
      <c r="F108" s="46">
        <v>3.4999999999999997E-5</v>
      </c>
      <c r="G108" s="46">
        <v>1.5300000000000001E-4</v>
      </c>
    </row>
    <row r="109" spans="1:8" ht="33.75" customHeight="1">
      <c r="A109" s="33" t="s">
        <v>28</v>
      </c>
      <c r="B109" s="34">
        <v>0.57999999999999996</v>
      </c>
      <c r="C109" s="46">
        <v>3.0709999999999999E-3</v>
      </c>
      <c r="D109" s="46">
        <v>3.6200000000000002E-4</v>
      </c>
      <c r="E109" s="46">
        <v>2.7399999999999999E-4</v>
      </c>
      <c r="F109" s="46">
        <v>3.4999999999999997E-5</v>
      </c>
      <c r="G109" s="46">
        <v>1.5300000000000001E-4</v>
      </c>
    </row>
    <row r="110" spans="1:8" ht="33.75" customHeight="1">
      <c r="A110" s="33" t="s">
        <v>18</v>
      </c>
      <c r="B110" s="12">
        <v>0.72499999999999998</v>
      </c>
      <c r="C110" s="46">
        <v>3.0709999999999999E-3</v>
      </c>
      <c r="D110" s="46">
        <v>3.6200000000000002E-4</v>
      </c>
      <c r="E110" s="46">
        <v>2.7399999999999999E-4</v>
      </c>
      <c r="F110" s="46">
        <v>3.4999999999999997E-5</v>
      </c>
      <c r="G110" s="46">
        <v>1.5300000000000001E-4</v>
      </c>
    </row>
    <row r="111" spans="1:8" ht="33.75" customHeight="1">
      <c r="A111" s="33" t="s">
        <v>19</v>
      </c>
      <c r="B111" s="12">
        <v>0.71299999999999997</v>
      </c>
      <c r="C111" s="46">
        <v>3.0709999999999999E-3</v>
      </c>
      <c r="D111" s="46">
        <v>3.6200000000000002E-4</v>
      </c>
      <c r="E111" s="46">
        <v>2.7399999999999999E-4</v>
      </c>
      <c r="F111" s="46">
        <v>3.4999999999999997E-5</v>
      </c>
      <c r="G111" s="46">
        <v>1.5300000000000001E-4</v>
      </c>
    </row>
    <row r="112" spans="1:8" ht="33.75" customHeight="1">
      <c r="A112" s="33" t="s">
        <v>20</v>
      </c>
      <c r="B112" s="34">
        <v>0.74</v>
      </c>
      <c r="C112" s="46">
        <v>9.7999999999999997E-3</v>
      </c>
      <c r="D112" s="46">
        <v>4.6799999999999999E-4</v>
      </c>
      <c r="E112" s="46">
        <v>9.7799999999999992E-4</v>
      </c>
      <c r="F112" s="46">
        <v>0</v>
      </c>
      <c r="G112" s="46">
        <v>4.0000000000000002E-4</v>
      </c>
    </row>
    <row r="113" spans="1:7" ht="33.75" customHeight="1">
      <c r="A113" s="33" t="s">
        <v>21</v>
      </c>
      <c r="B113" s="34">
        <v>0.78</v>
      </c>
      <c r="C113" s="46">
        <v>9.7999999999999997E-3</v>
      </c>
      <c r="D113" s="46">
        <v>4.6799999999999999E-4</v>
      </c>
      <c r="E113" s="46">
        <v>9.7799999999999992E-4</v>
      </c>
      <c r="F113" s="46">
        <v>0</v>
      </c>
      <c r="G113" s="46">
        <v>4.0000000000000002E-4</v>
      </c>
    </row>
    <row r="114" spans="1:7" ht="33.75" customHeight="1">
      <c r="A114" s="33" t="s">
        <v>29</v>
      </c>
      <c r="B114" s="34">
        <v>0.86</v>
      </c>
      <c r="C114" s="46">
        <v>1.2E-2</v>
      </c>
      <c r="D114" s="46">
        <v>5.1999999999999995E-4</v>
      </c>
      <c r="E114" s="46">
        <v>9.7750000000000007E-4</v>
      </c>
      <c r="F114" s="46">
        <v>0</v>
      </c>
      <c r="G114" s="46">
        <v>5.9999999999999995E-4</v>
      </c>
    </row>
    <row r="115" spans="1:7" ht="33.75" customHeight="1">
      <c r="A115" s="65" t="s">
        <v>30</v>
      </c>
      <c r="B115" s="66">
        <v>0.86</v>
      </c>
      <c r="C115" s="67">
        <v>1.2E-2</v>
      </c>
      <c r="D115" s="67">
        <v>5.1999999999999995E-4</v>
      </c>
      <c r="E115" s="67">
        <v>9.7750000000000007E-4</v>
      </c>
      <c r="F115" s="67">
        <v>0</v>
      </c>
      <c r="G115" s="67">
        <v>5.9999999999999995E-4</v>
      </c>
    </row>
    <row r="116" spans="1:7" ht="20.25">
      <c r="A116" s="13"/>
      <c r="B116" s="13"/>
      <c r="C116" s="13"/>
      <c r="D116" s="7"/>
      <c r="E116" s="8"/>
      <c r="F116" s="8"/>
      <c r="G116" s="8"/>
    </row>
    <row r="117" spans="1:7" ht="28.5" customHeight="1">
      <c r="A117" s="37" t="s">
        <v>50</v>
      </c>
      <c r="B117" s="37"/>
      <c r="C117" s="37"/>
      <c r="D117" s="37"/>
    </row>
    <row r="118" spans="1:7" ht="24.75" customHeight="1">
      <c r="A118" s="30" t="s">
        <v>31</v>
      </c>
      <c r="B118" s="30"/>
      <c r="C118" s="29" t="s">
        <v>51</v>
      </c>
      <c r="D118" s="30"/>
    </row>
    <row r="119" spans="1:7" ht="24.75" customHeight="1">
      <c r="A119" s="30" t="s">
        <v>32</v>
      </c>
      <c r="B119" s="30"/>
      <c r="C119" s="29" t="s">
        <v>51</v>
      </c>
      <c r="D119" s="30"/>
    </row>
    <row r="120" spans="1:7" ht="24.75" customHeight="1">
      <c r="A120" s="35" t="s">
        <v>33</v>
      </c>
      <c r="B120" s="35"/>
      <c r="C120" s="29" t="s">
        <v>52</v>
      </c>
      <c r="D120" s="30"/>
    </row>
    <row r="121" spans="1:7" ht="24.75" customHeight="1">
      <c r="A121" s="36" t="s">
        <v>34</v>
      </c>
      <c r="B121" s="35"/>
      <c r="C121" s="29" t="s">
        <v>53</v>
      </c>
      <c r="D121" s="30"/>
    </row>
    <row r="122" spans="1:7" ht="24.75" customHeight="1">
      <c r="A122" s="36" t="s">
        <v>35</v>
      </c>
      <c r="B122" s="35"/>
      <c r="C122" s="29">
        <v>3</v>
      </c>
      <c r="D122" s="30"/>
    </row>
    <row r="123" spans="1:7" ht="24.75" customHeight="1">
      <c r="A123" s="36" t="s">
        <v>36</v>
      </c>
      <c r="B123" s="35"/>
      <c r="C123" s="29">
        <v>2</v>
      </c>
      <c r="D123" s="30"/>
    </row>
    <row r="124" spans="1:7" ht="24.75" customHeight="1">
      <c r="A124" s="36" t="s">
        <v>37</v>
      </c>
      <c r="B124" s="35"/>
      <c r="C124" s="29">
        <v>3</v>
      </c>
      <c r="D124" s="30"/>
    </row>
    <row r="125" spans="1:7" ht="24.75" customHeight="1">
      <c r="A125" s="35" t="s">
        <v>38</v>
      </c>
      <c r="B125" s="35"/>
      <c r="C125" s="29">
        <v>3</v>
      </c>
      <c r="D125" s="30"/>
    </row>
    <row r="126" spans="1:7" ht="24.75" customHeight="1">
      <c r="A126" s="35" t="s">
        <v>39</v>
      </c>
      <c r="B126" s="35"/>
      <c r="C126" s="29">
        <v>2</v>
      </c>
      <c r="D126" s="30"/>
    </row>
    <row r="127" spans="1:7" ht="24.75" customHeight="1">
      <c r="A127" s="35" t="s">
        <v>40</v>
      </c>
      <c r="B127" s="35"/>
      <c r="C127" s="29">
        <v>3</v>
      </c>
      <c r="D127" s="30"/>
    </row>
    <row r="128" spans="1:7" ht="24.75" customHeight="1">
      <c r="A128" s="38" t="s">
        <v>41</v>
      </c>
      <c r="B128" s="39"/>
      <c r="C128" s="41">
        <v>2</v>
      </c>
      <c r="D128" s="40"/>
    </row>
    <row r="129" spans="1:4" ht="15" customHeight="1">
      <c r="A129" s="94" t="s">
        <v>84</v>
      </c>
      <c r="B129" s="94"/>
      <c r="C129" s="94"/>
      <c r="D129" s="94"/>
    </row>
    <row r="130" spans="1:4">
      <c r="A130" s="95"/>
      <c r="B130" s="95"/>
      <c r="C130" s="95"/>
      <c r="D130" s="95"/>
    </row>
    <row r="131" spans="1:4">
      <c r="A131" s="95"/>
      <c r="B131" s="95"/>
      <c r="C131" s="95"/>
      <c r="D131" s="95"/>
    </row>
  </sheetData>
  <mergeCells count="70">
    <mergeCell ref="A28:H28"/>
    <mergeCell ref="A129:D131"/>
    <mergeCell ref="A79:C79"/>
    <mergeCell ref="A90:C90"/>
    <mergeCell ref="A87:H88"/>
    <mergeCell ref="A98:H98"/>
    <mergeCell ref="A97:C97"/>
    <mergeCell ref="A96:B96"/>
    <mergeCell ref="A69:B69"/>
    <mergeCell ref="A70:B70"/>
    <mergeCell ref="A23:C23"/>
    <mergeCell ref="A24:C24"/>
    <mergeCell ref="A25:C25"/>
    <mergeCell ref="A19:C19"/>
    <mergeCell ref="A20:C20"/>
    <mergeCell ref="A21:C21"/>
    <mergeCell ref="A22:C22"/>
    <mergeCell ref="A11:C11"/>
    <mergeCell ref="A12:C12"/>
    <mergeCell ref="A13:C13"/>
    <mergeCell ref="A6:C6"/>
    <mergeCell ref="A7:C7"/>
    <mergeCell ref="A8:C8"/>
    <mergeCell ref="A9:C9"/>
    <mergeCell ref="A30:C30"/>
    <mergeCell ref="A73:B73"/>
    <mergeCell ref="A33:C33"/>
    <mergeCell ref="A34:C34"/>
    <mergeCell ref="A39:C39"/>
    <mergeCell ref="A40:C40"/>
    <mergeCell ref="A41:C41"/>
    <mergeCell ref="A42:C42"/>
    <mergeCell ref="A36:C36"/>
    <mergeCell ref="C102:G102"/>
    <mergeCell ref="A43:C43"/>
    <mergeCell ref="A44:C44"/>
    <mergeCell ref="A45:C45"/>
    <mergeCell ref="A71:B71"/>
    <mergeCell ref="A46:C46"/>
    <mergeCell ref="A47:C47"/>
    <mergeCell ref="A48:C48"/>
    <mergeCell ref="A72:B72"/>
    <mergeCell ref="A85:B85"/>
    <mergeCell ref="A86:C86"/>
    <mergeCell ref="A75:H77"/>
    <mergeCell ref="A49:C49"/>
    <mergeCell ref="A50:C50"/>
    <mergeCell ref="A51:C51"/>
    <mergeCell ref="A52:C52"/>
    <mergeCell ref="A74:B74"/>
    <mergeCell ref="A1:H2"/>
    <mergeCell ref="A67:C67"/>
    <mergeCell ref="A56:C56"/>
    <mergeCell ref="A58:B58"/>
    <mergeCell ref="A59:B59"/>
    <mergeCell ref="A63:B63"/>
    <mergeCell ref="A60:B60"/>
    <mergeCell ref="A65:B65"/>
    <mergeCell ref="A32:C32"/>
    <mergeCell ref="A35:C35"/>
    <mergeCell ref="A4:C4"/>
    <mergeCell ref="A53:H54"/>
    <mergeCell ref="A14:C14"/>
    <mergeCell ref="A15:C15"/>
    <mergeCell ref="A16:C16"/>
    <mergeCell ref="A17:C17"/>
    <mergeCell ref="A18:C18"/>
    <mergeCell ref="A10:C10"/>
    <mergeCell ref="A37:C37"/>
    <mergeCell ref="A38:C38"/>
  </mergeCells>
  <phoneticPr fontId="3" type="noConversion"/>
  <printOptions horizontalCentered="1" verticalCentered="1"/>
  <pageMargins left="0.51181102362204722" right="0.51181102362204722" top="0" bottom="0.19685039370078741" header="0.31496062992125984" footer="0.31496062992125984"/>
  <pageSetup scale="68" orientation="landscape" verticalDpi="0" r:id="rId1"/>
  <rowBreaks count="4" manualBreakCount="4">
    <brk id="28" max="7" man="1"/>
    <brk id="55" max="7" man="1"/>
    <brk id="88" max="7" man="1"/>
    <brk id="116" max="7" man="1"/>
  </rowBreaks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3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3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Plan1</vt:lpstr>
      <vt:lpstr>Plan2</vt:lpstr>
      <vt:lpstr>Plan3</vt:lpstr>
      <vt:lpstr>Plan1!Print_Area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s1084429</dc:creator>
  <cp:lastModifiedBy>s1192612</cp:lastModifiedBy>
  <cp:lastPrinted>2013-07-19T16:44:51Z</cp:lastPrinted>
  <dcterms:created xsi:type="dcterms:W3CDTF">2013-07-10T14:01:33Z</dcterms:created>
  <dcterms:modified xsi:type="dcterms:W3CDTF">2013-07-19T18:38:44Z</dcterms:modified>
</cp:coreProperties>
</file>