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Faturamento\MOVIMENTAÇÕES DIÁRIAS EXAMES X CONSULTAS\MOVIMENTAÇÕES DIÁRIAS - 2015\"/>
    </mc:Choice>
  </mc:AlternateContent>
  <bookViews>
    <workbookView xWindow="0" yWindow="0" windowWidth="15600" windowHeight="10995" tabRatio="599" activeTab="1"/>
  </bookViews>
  <sheets>
    <sheet name="Consultas" sheetId="1" r:id="rId1"/>
    <sheet name="Exames" sheetId="2" r:id="rId2"/>
  </sheets>
  <definedNames>
    <definedName name="_xlnm.Print_Area" localSheetId="0">Consultas!$A$1:$T$142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2" l="1"/>
  <c r="N17" i="2" l="1"/>
  <c r="N13" i="2"/>
  <c r="N9" i="2"/>
  <c r="N5" i="2"/>
  <c r="J17" i="2"/>
  <c r="J13" i="2"/>
  <c r="J9" i="2"/>
  <c r="J5" i="2"/>
  <c r="O3" i="2"/>
  <c r="O4" i="2"/>
  <c r="O6" i="2"/>
  <c r="O7" i="2"/>
  <c r="O8" i="2"/>
  <c r="O10" i="2"/>
  <c r="O11" i="2"/>
  <c r="O12" i="2"/>
  <c r="O14" i="2"/>
  <c r="O15" i="2"/>
  <c r="O16" i="2"/>
  <c r="K6" i="2"/>
  <c r="K7" i="2"/>
  <c r="K8" i="2"/>
  <c r="K10" i="2"/>
  <c r="K11" i="2"/>
  <c r="K12" i="2"/>
  <c r="K14" i="2"/>
  <c r="K15" i="2"/>
  <c r="K16" i="2"/>
  <c r="K3" i="2"/>
  <c r="K4" i="2"/>
  <c r="W10" i="2"/>
  <c r="W11" i="2"/>
  <c r="W12" i="2"/>
  <c r="W14" i="2"/>
  <c r="W15" i="2"/>
  <c r="W16" i="2"/>
  <c r="Q18" i="1"/>
  <c r="Q14" i="1"/>
  <c r="Q10" i="1"/>
  <c r="Q6" i="1"/>
  <c r="Q19" i="1" s="1"/>
  <c r="R4" i="1"/>
  <c r="R5" i="1"/>
  <c r="R7" i="1"/>
  <c r="R8" i="1"/>
  <c r="R11" i="1"/>
  <c r="R12" i="1"/>
  <c r="R13" i="1"/>
  <c r="R15" i="1"/>
  <c r="R16" i="1"/>
  <c r="R17" i="1"/>
  <c r="M19" i="1"/>
  <c r="M18" i="1"/>
  <c r="M14" i="1"/>
  <c r="M10" i="1"/>
  <c r="M6" i="1"/>
  <c r="I18" i="1"/>
  <c r="I14" i="1"/>
  <c r="I10" i="1"/>
  <c r="I6" i="1"/>
  <c r="I19" i="1" s="1"/>
  <c r="F3" i="1"/>
  <c r="F6" i="1" s="1"/>
  <c r="F4" i="1"/>
  <c r="F5" i="1"/>
  <c r="F7" i="1"/>
  <c r="F8" i="1"/>
  <c r="F9" i="1"/>
  <c r="F11" i="1"/>
  <c r="F12" i="1"/>
  <c r="F13" i="1"/>
  <c r="F15" i="1"/>
  <c r="F18" i="1" s="1"/>
  <c r="F16" i="1"/>
  <c r="F17" i="1"/>
  <c r="E18" i="1"/>
  <c r="E19" i="1" s="1"/>
  <c r="E14" i="1"/>
  <c r="E10" i="1"/>
  <c r="E6" i="1"/>
  <c r="S83" i="1"/>
  <c r="S82" i="1"/>
  <c r="S78" i="1"/>
  <c r="S74" i="1"/>
  <c r="S70" i="1"/>
  <c r="O82" i="1"/>
  <c r="O78" i="1"/>
  <c r="O83" i="1" s="1"/>
  <c r="O74" i="1"/>
  <c r="O70" i="1"/>
  <c r="F78" i="1"/>
  <c r="I82" i="1"/>
  <c r="I78" i="1"/>
  <c r="I74" i="1"/>
  <c r="I70" i="1"/>
  <c r="I83" i="1" s="1"/>
  <c r="N18" i="2" l="1"/>
  <c r="F10" i="1"/>
  <c r="F19" i="1" s="1"/>
  <c r="F14" i="1"/>
  <c r="J18" i="2"/>
  <c r="O9" i="1" l="1"/>
  <c r="R9" i="1" s="1"/>
  <c r="K14" i="1" l="1"/>
  <c r="K18" i="1"/>
  <c r="V17" i="2" l="1"/>
  <c r="U17" i="2"/>
  <c r="T17" i="2"/>
  <c r="S17" i="2"/>
  <c r="R17" i="2"/>
  <c r="Q17" i="2"/>
  <c r="P17" i="2"/>
  <c r="M17" i="2"/>
  <c r="L17" i="2"/>
  <c r="I17" i="2"/>
  <c r="H17" i="2"/>
  <c r="G17" i="2"/>
  <c r="F17" i="2"/>
  <c r="D17" i="2"/>
  <c r="C17" i="2"/>
  <c r="E16" i="2"/>
  <c r="E15" i="2"/>
  <c r="E14" i="2"/>
  <c r="V13" i="2"/>
  <c r="U13" i="2"/>
  <c r="T13" i="2"/>
  <c r="S13" i="2"/>
  <c r="R13" i="2"/>
  <c r="Q13" i="2"/>
  <c r="P13" i="2"/>
  <c r="M13" i="2"/>
  <c r="L13" i="2"/>
  <c r="I13" i="2"/>
  <c r="H13" i="2"/>
  <c r="F13" i="2"/>
  <c r="D13" i="2"/>
  <c r="C13" i="2"/>
  <c r="E12" i="2"/>
  <c r="E11" i="2"/>
  <c r="E10" i="2"/>
  <c r="V9" i="2"/>
  <c r="T9" i="2"/>
  <c r="S9" i="2"/>
  <c r="R9" i="2"/>
  <c r="Q9" i="2"/>
  <c r="P9" i="2"/>
  <c r="M9" i="2"/>
  <c r="L9" i="2"/>
  <c r="I9" i="2"/>
  <c r="H9" i="2"/>
  <c r="F9" i="2"/>
  <c r="D9" i="2"/>
  <c r="C9" i="2"/>
  <c r="U8" i="2"/>
  <c r="W8" i="2" s="1"/>
  <c r="E8" i="2"/>
  <c r="G8" i="2" s="1"/>
  <c r="U7" i="2"/>
  <c r="W7" i="2" s="1"/>
  <c r="E7" i="2"/>
  <c r="G7" i="2" s="1"/>
  <c r="U6" i="2"/>
  <c r="E6" i="2"/>
  <c r="G6" i="2" s="1"/>
  <c r="G9" i="2" s="1"/>
  <c r="V5" i="2"/>
  <c r="T5" i="2"/>
  <c r="S5" i="2"/>
  <c r="R5" i="2"/>
  <c r="Q5" i="2"/>
  <c r="P5" i="2"/>
  <c r="M5" i="2"/>
  <c r="L5" i="2"/>
  <c r="I5" i="2"/>
  <c r="H5" i="2"/>
  <c r="F5" i="2"/>
  <c r="D5" i="2"/>
  <c r="C5" i="2"/>
  <c r="U4" i="2"/>
  <c r="W4" i="2" s="1"/>
  <c r="E4" i="2"/>
  <c r="G4" i="2" s="1"/>
  <c r="U3" i="2"/>
  <c r="W3" i="2" s="1"/>
  <c r="E3" i="2"/>
  <c r="G3" i="2" s="1"/>
  <c r="U2" i="2"/>
  <c r="O2" i="2"/>
  <c r="K2" i="2"/>
  <c r="E2" i="2"/>
  <c r="G2" i="2" s="1"/>
  <c r="G5" i="2" s="1"/>
  <c r="E13" i="2" l="1"/>
  <c r="G10" i="2"/>
  <c r="G13" i="2" s="1"/>
  <c r="W13" i="2"/>
  <c r="C18" i="2"/>
  <c r="D18" i="2"/>
  <c r="R18" i="2"/>
  <c r="S18" i="2"/>
  <c r="O13" i="2"/>
  <c r="K17" i="2"/>
  <c r="U5" i="2"/>
  <c r="W5" i="2" s="1"/>
  <c r="H18" i="2"/>
  <c r="P18" i="2"/>
  <c r="T18" i="2"/>
  <c r="K9" i="2"/>
  <c r="W17" i="2"/>
  <c r="M18" i="2"/>
  <c r="O5" i="2"/>
  <c r="U9" i="2"/>
  <c r="W6" i="2"/>
  <c r="W9" i="2"/>
  <c r="E17" i="2"/>
  <c r="I18" i="2"/>
  <c r="K5" i="2"/>
  <c r="V18" i="2"/>
  <c r="K13" i="2"/>
  <c r="Q18" i="2"/>
  <c r="O17" i="2"/>
  <c r="O9" i="2"/>
  <c r="F18" i="2"/>
  <c r="L18" i="2"/>
  <c r="U18" i="2"/>
  <c r="G18" i="2"/>
  <c r="E5" i="2"/>
  <c r="E9" i="2"/>
  <c r="W2" i="2"/>
  <c r="W82" i="1"/>
  <c r="R82" i="1"/>
  <c r="Q82" i="1"/>
  <c r="N82" i="1"/>
  <c r="L82" i="1"/>
  <c r="K82" i="1"/>
  <c r="H82" i="1"/>
  <c r="F82" i="1"/>
  <c r="E82" i="1"/>
  <c r="D82" i="1"/>
  <c r="C82" i="1"/>
  <c r="V81" i="1"/>
  <c r="T81" i="1"/>
  <c r="M81" i="1"/>
  <c r="P81" i="1" s="1"/>
  <c r="G81" i="1"/>
  <c r="J81" i="1" s="1"/>
  <c r="V80" i="1"/>
  <c r="T80" i="1"/>
  <c r="M80" i="1"/>
  <c r="P80" i="1" s="1"/>
  <c r="G80" i="1"/>
  <c r="J80" i="1" s="1"/>
  <c r="V79" i="1"/>
  <c r="V82" i="1" s="1"/>
  <c r="T79" i="1"/>
  <c r="T82" i="1" s="1"/>
  <c r="M79" i="1"/>
  <c r="P79" i="1" s="1"/>
  <c r="G79" i="1"/>
  <c r="J79" i="1" s="1"/>
  <c r="W78" i="1"/>
  <c r="R78" i="1"/>
  <c r="Q78" i="1"/>
  <c r="N78" i="1"/>
  <c r="L78" i="1"/>
  <c r="K78" i="1"/>
  <c r="H78" i="1"/>
  <c r="E78" i="1"/>
  <c r="D78" i="1"/>
  <c r="C78" i="1"/>
  <c r="V77" i="1"/>
  <c r="T77" i="1"/>
  <c r="M77" i="1"/>
  <c r="P77" i="1" s="1"/>
  <c r="G77" i="1"/>
  <c r="J77" i="1" s="1"/>
  <c r="V76" i="1"/>
  <c r="T76" i="1"/>
  <c r="M76" i="1"/>
  <c r="P76" i="1" s="1"/>
  <c r="G76" i="1"/>
  <c r="J76" i="1" s="1"/>
  <c r="V75" i="1"/>
  <c r="T75" i="1"/>
  <c r="M75" i="1"/>
  <c r="G75" i="1"/>
  <c r="W74" i="1"/>
  <c r="R74" i="1"/>
  <c r="Q74" i="1"/>
  <c r="N74" i="1"/>
  <c r="L74" i="1"/>
  <c r="K74" i="1"/>
  <c r="H74" i="1"/>
  <c r="F74" i="1"/>
  <c r="E74" i="1"/>
  <c r="D74" i="1"/>
  <c r="C74" i="1"/>
  <c r="V73" i="1"/>
  <c r="T73" i="1"/>
  <c r="M73" i="1"/>
  <c r="P73" i="1" s="1"/>
  <c r="G73" i="1"/>
  <c r="J73" i="1" s="1"/>
  <c r="V72" i="1"/>
  <c r="T72" i="1"/>
  <c r="M72" i="1"/>
  <c r="P72" i="1" s="1"/>
  <c r="G72" i="1"/>
  <c r="J72" i="1" s="1"/>
  <c r="V71" i="1"/>
  <c r="T71" i="1"/>
  <c r="T74" i="1" s="1"/>
  <c r="M71" i="1"/>
  <c r="P71" i="1" s="1"/>
  <c r="G71" i="1"/>
  <c r="J71" i="1" s="1"/>
  <c r="W70" i="1"/>
  <c r="W83" i="1" s="1"/>
  <c r="R70" i="1"/>
  <c r="R83" i="1" s="1"/>
  <c r="Q70" i="1"/>
  <c r="N70" i="1"/>
  <c r="L70" i="1"/>
  <c r="K70" i="1"/>
  <c r="H70" i="1"/>
  <c r="F70" i="1"/>
  <c r="E70" i="1"/>
  <c r="D70" i="1"/>
  <c r="C70" i="1"/>
  <c r="V69" i="1"/>
  <c r="T69" i="1"/>
  <c r="M69" i="1"/>
  <c r="G69" i="1"/>
  <c r="J69" i="1" s="1"/>
  <c r="V68" i="1"/>
  <c r="T68" i="1"/>
  <c r="M68" i="1"/>
  <c r="G68" i="1"/>
  <c r="J68" i="1" s="1"/>
  <c r="V67" i="1"/>
  <c r="V70" i="1" s="1"/>
  <c r="T67" i="1"/>
  <c r="M67" i="1"/>
  <c r="P67" i="1" s="1"/>
  <c r="G67" i="1"/>
  <c r="G70" i="1" s="1"/>
  <c r="O18" i="1"/>
  <c r="R18" i="1" s="1"/>
  <c r="G18" i="1"/>
  <c r="C18" i="1"/>
  <c r="N17" i="1"/>
  <c r="J17" i="1"/>
  <c r="N16" i="1"/>
  <c r="J16" i="1"/>
  <c r="N15" i="1"/>
  <c r="J15" i="1"/>
  <c r="J18" i="1" s="1"/>
  <c r="O14" i="1"/>
  <c r="R14" i="1" s="1"/>
  <c r="G14" i="1"/>
  <c r="C14" i="1"/>
  <c r="N13" i="1"/>
  <c r="J13" i="1"/>
  <c r="N12" i="1"/>
  <c r="J12" i="1"/>
  <c r="N11" i="1"/>
  <c r="J11" i="1"/>
  <c r="P10" i="1"/>
  <c r="O10" i="1"/>
  <c r="L10" i="1"/>
  <c r="K10" i="1"/>
  <c r="H10" i="1"/>
  <c r="G10" i="1"/>
  <c r="D10" i="1"/>
  <c r="C10" i="1"/>
  <c r="N9" i="1"/>
  <c r="J9" i="1"/>
  <c r="N8" i="1"/>
  <c r="J8" i="1"/>
  <c r="N7" i="1"/>
  <c r="J7" i="1"/>
  <c r="P6" i="1"/>
  <c r="O6" i="1"/>
  <c r="L6" i="1"/>
  <c r="K6" i="1"/>
  <c r="H6" i="1"/>
  <c r="H19" i="1" s="1"/>
  <c r="G6" i="1"/>
  <c r="D6" i="1"/>
  <c r="C6" i="1"/>
  <c r="N5" i="1"/>
  <c r="J5" i="1"/>
  <c r="N4" i="1"/>
  <c r="J4" i="1"/>
  <c r="R3" i="1"/>
  <c r="N3" i="1"/>
  <c r="J3" i="1"/>
  <c r="J10" i="1" l="1"/>
  <c r="J70" i="1"/>
  <c r="P19" i="1"/>
  <c r="R6" i="1"/>
  <c r="J6" i="1"/>
  <c r="L19" i="1"/>
  <c r="R10" i="1"/>
  <c r="U68" i="1"/>
  <c r="P68" i="1"/>
  <c r="U69" i="1"/>
  <c r="P69" i="1"/>
  <c r="W18" i="2"/>
  <c r="G78" i="1"/>
  <c r="J78" i="1" s="1"/>
  <c r="J75" i="1"/>
  <c r="K18" i="2"/>
  <c r="O18" i="2"/>
  <c r="D19" i="1"/>
  <c r="J14" i="1"/>
  <c r="J19" i="1" s="1"/>
  <c r="N6" i="1"/>
  <c r="K19" i="1"/>
  <c r="N14" i="1"/>
  <c r="N18" i="1"/>
  <c r="G19" i="1"/>
  <c r="O19" i="1"/>
  <c r="R19" i="1" s="1"/>
  <c r="N10" i="1"/>
  <c r="M78" i="1"/>
  <c r="P78" i="1" s="1"/>
  <c r="P75" i="1"/>
  <c r="L83" i="1"/>
  <c r="T70" i="1"/>
  <c r="U81" i="1"/>
  <c r="F83" i="1"/>
  <c r="G82" i="1"/>
  <c r="J82" i="1" s="1"/>
  <c r="U79" i="1"/>
  <c r="U77" i="1"/>
  <c r="D83" i="1"/>
  <c r="V74" i="1"/>
  <c r="K83" i="1"/>
  <c r="N83" i="1"/>
  <c r="U72" i="1"/>
  <c r="T78" i="1"/>
  <c r="T83" i="1" s="1"/>
  <c r="E83" i="1"/>
  <c r="H83" i="1"/>
  <c r="U75" i="1"/>
  <c r="V78" i="1"/>
  <c r="Q83" i="1"/>
  <c r="M74" i="1"/>
  <c r="P74" i="1" s="1"/>
  <c r="G74" i="1"/>
  <c r="J74" i="1" s="1"/>
  <c r="C83" i="1"/>
  <c r="C19" i="1"/>
  <c r="E18" i="2"/>
  <c r="J67" i="1"/>
  <c r="U67" i="1"/>
  <c r="U70" i="1" s="1"/>
  <c r="U73" i="1"/>
  <c r="U80" i="1"/>
  <c r="M70" i="1"/>
  <c r="P70" i="1" s="1"/>
  <c r="M82" i="1"/>
  <c r="P82" i="1" s="1"/>
  <c r="U71" i="1"/>
  <c r="U76" i="1"/>
  <c r="N19" i="1" l="1"/>
  <c r="V83" i="1"/>
  <c r="U82" i="1"/>
  <c r="G83" i="1"/>
  <c r="J83" i="1" s="1"/>
  <c r="U78" i="1"/>
  <c r="M83" i="1"/>
  <c r="P83" i="1" s="1"/>
  <c r="U74" i="1"/>
  <c r="U83" i="1" l="1"/>
</calcChain>
</file>

<file path=xl/comments1.xml><?xml version="1.0" encoding="utf-8"?>
<comments xmlns="http://schemas.openxmlformats.org/spreadsheetml/2006/main">
  <authors>
    <author>Flavia Vanessa Theodoro</author>
  </authors>
  <commentList>
    <comment ref="U66" authorId="0" shapeId="0">
      <text>
        <r>
          <rPr>
            <b/>
            <sz val="9"/>
            <color indexed="81"/>
            <rFont val="Segoe UI"/>
            <family val="2"/>
          </rPr>
          <t>Flavia Vanessa Theodoro:</t>
        </r>
        <r>
          <rPr>
            <sz val="9"/>
            <color indexed="81"/>
            <rFont val="Segoe UI"/>
            <family val="2"/>
          </rPr>
          <t xml:space="preserve">
Consulta Médica
Consulta não médica
Terapia </t>
        </r>
      </text>
    </comment>
  </commentList>
</comments>
</file>

<file path=xl/comments2.xml><?xml version="1.0" encoding="utf-8"?>
<comments xmlns="http://schemas.openxmlformats.org/spreadsheetml/2006/main">
  <authors>
    <author>Flavia Vanessa Theodoro</author>
  </authors>
  <commentList>
    <comment ref="E6" authorId="0" shapeId="0">
      <text>
        <r>
          <rPr>
            <b/>
            <sz val="9"/>
            <color indexed="81"/>
            <rFont val="Segoe UI"/>
            <family val="2"/>
          </rPr>
          <t>Flavia Vanessa Theodoro:</t>
        </r>
        <r>
          <rPr>
            <sz val="9"/>
            <color indexed="81"/>
            <rFont val="Segoe UI"/>
            <family val="2"/>
          </rPr>
          <t xml:space="preserve">
Resultado faturamento 630
</t>
        </r>
      </text>
    </comment>
    <comment ref="V6" authorId="0" shapeId="0">
      <text>
        <r>
          <rPr>
            <b/>
            <sz val="9"/>
            <color indexed="81"/>
            <rFont val="Segoe UI"/>
            <family val="2"/>
          </rPr>
          <t>Flavia Vanessa Theodoro:</t>
        </r>
        <r>
          <rPr>
            <sz val="9"/>
            <color indexed="81"/>
            <rFont val="Segoe UI"/>
            <family val="2"/>
          </rPr>
          <t xml:space="preserve">
Meta 85%</t>
        </r>
      </text>
    </comment>
    <comment ref="E8" authorId="0" shapeId="0">
      <text>
        <r>
          <rPr>
            <b/>
            <sz val="9"/>
            <color indexed="81"/>
            <rFont val="Segoe UI"/>
            <family val="2"/>
          </rPr>
          <t>Flavia Vanessa Theodoro:</t>
        </r>
        <r>
          <rPr>
            <sz val="9"/>
            <color indexed="81"/>
            <rFont val="Segoe UI"/>
            <family val="2"/>
          </rPr>
          <t xml:space="preserve">
Resultado faturamento 750
</t>
        </r>
      </text>
    </comment>
  </commentList>
</comments>
</file>

<file path=xl/sharedStrings.xml><?xml version="1.0" encoding="utf-8"?>
<sst xmlns="http://schemas.openxmlformats.org/spreadsheetml/2006/main" count="124" uniqueCount="81">
  <si>
    <t>Período</t>
  </si>
  <si>
    <t>Mês</t>
  </si>
  <si>
    <t>1º CM Real</t>
  </si>
  <si>
    <t>InterCM Real</t>
  </si>
  <si>
    <t>RetornoCM Real</t>
  </si>
  <si>
    <t xml:space="preserve">RetornoCM R. Final </t>
  </si>
  <si>
    <t xml:space="preserve">TotalCM Real </t>
  </si>
  <si>
    <t>Total CM R. Final</t>
  </si>
  <si>
    <t>1º T</t>
  </si>
  <si>
    <t xml:space="preserve">Janeiro </t>
  </si>
  <si>
    <t>Fevereiro</t>
  </si>
  <si>
    <t>Março</t>
  </si>
  <si>
    <t xml:space="preserve">1º T Subtotal </t>
  </si>
  <si>
    <t>2º T</t>
  </si>
  <si>
    <t>Abril</t>
  </si>
  <si>
    <t>Maio</t>
  </si>
  <si>
    <t xml:space="preserve">2º T Subtotal </t>
  </si>
  <si>
    <t>3º T</t>
  </si>
  <si>
    <t>Agosto</t>
  </si>
  <si>
    <t>Setembro</t>
  </si>
  <si>
    <t xml:space="preserve">3º T Subtotal </t>
  </si>
  <si>
    <t>4º T</t>
  </si>
  <si>
    <t>Outubro</t>
  </si>
  <si>
    <t>Novembro</t>
  </si>
  <si>
    <t>Dezembro</t>
  </si>
  <si>
    <t xml:space="preserve">4º T Subtotal </t>
  </si>
  <si>
    <t xml:space="preserve">Total </t>
  </si>
  <si>
    <t>1º CNM</t>
  </si>
  <si>
    <t>Retorno NM</t>
  </si>
  <si>
    <t>Enfermagem</t>
  </si>
  <si>
    <t>Farmácia</t>
  </si>
  <si>
    <t>Total CNM</t>
  </si>
  <si>
    <t>Fisioterapia</t>
  </si>
  <si>
    <t>Fonoaudiologia</t>
  </si>
  <si>
    <t>Total Terapia</t>
  </si>
  <si>
    <t>Proc. P. Cirurgia</t>
  </si>
  <si>
    <t xml:space="preserve">Total Geral </t>
  </si>
  <si>
    <t xml:space="preserve">Serviço Social </t>
  </si>
  <si>
    <t xml:space="preserve">Radiologia </t>
  </si>
  <si>
    <t xml:space="preserve">Mamografia </t>
  </si>
  <si>
    <t>Total SEDI</t>
  </si>
  <si>
    <t>Meta SEDI</t>
  </si>
  <si>
    <t>R. Final SEDI</t>
  </si>
  <si>
    <t xml:space="preserve">Densitometria </t>
  </si>
  <si>
    <t xml:space="preserve">Endoscopia </t>
  </si>
  <si>
    <t>PFP</t>
  </si>
  <si>
    <t>Mapa</t>
  </si>
  <si>
    <t>Holter</t>
  </si>
  <si>
    <t>E.C.G</t>
  </si>
  <si>
    <t>AUDIO</t>
  </si>
  <si>
    <t>Total MIX</t>
  </si>
  <si>
    <t xml:space="preserve">Junho </t>
  </si>
  <si>
    <t>Junho</t>
  </si>
  <si>
    <t>Meta CNM (85%)</t>
  </si>
  <si>
    <t>Meta Terapia (85%)</t>
  </si>
  <si>
    <t>Meta CNM (100%)</t>
  </si>
  <si>
    <t>CNM R. Final (85%)</t>
  </si>
  <si>
    <t xml:space="preserve">Terapia R. Final (85%) </t>
  </si>
  <si>
    <t>Meta Terapia (100%)</t>
  </si>
  <si>
    <t>Meta Proc. PC (85%-90%)</t>
  </si>
  <si>
    <t>Proc. PC R. Final (85%-90%)</t>
  </si>
  <si>
    <t>Meta Proc. PC (100%)</t>
  </si>
  <si>
    <t>Meta Geral (85%)</t>
  </si>
  <si>
    <t>1º CM Meta (100%)</t>
  </si>
  <si>
    <t>1º CM Meta (85%)</t>
  </si>
  <si>
    <t>1º CM R. Final (85%)</t>
  </si>
  <si>
    <t>InterCM Meta (100%)</t>
  </si>
  <si>
    <t>InterCM Meta (85%)</t>
  </si>
  <si>
    <t>InterCM R. Final (85%)</t>
  </si>
  <si>
    <t>RetornoCM Meta (85%)</t>
  </si>
  <si>
    <t>RetornoCM Meta (100%)</t>
  </si>
  <si>
    <t>TotalCM Meta (85%)</t>
  </si>
  <si>
    <t>TotalCM Meta (100%)</t>
  </si>
  <si>
    <t>Meta MIX (100%)</t>
  </si>
  <si>
    <t>Meta Densitometria (85%)</t>
  </si>
  <si>
    <t>Meta Endoscopia (85%)</t>
  </si>
  <si>
    <t>Meta Densitometria (100%)</t>
  </si>
  <si>
    <t>Meta Endoscopia (100%)</t>
  </si>
  <si>
    <t>R. Final Densi (85%)</t>
  </si>
  <si>
    <t xml:space="preserve">R. Final Endoscopia (85%) </t>
  </si>
  <si>
    <t>R. Final MIX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</si>
</sst>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2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11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0" xfId="0" applyFont="1" applyFill="1" applyBorder="1" applyAlignment="1">
      <alignment vertical="center"/>
    </xf>
    <xf numFmtId="0" fontId="0" fillId="0" borderId="13" xfId="0" applyFont="1" applyBorder="1" applyAlignment="1">
      <alignment horizontal="center"/>
    </xf>
    <xf numFmtId="14" fontId="0" fillId="0" borderId="9" xfId="0" applyNumberFormat="1" applyFont="1" applyBorder="1" applyAlignment="1">
      <alignment horizontal="center"/>
    </xf>
    <xf numFmtId="0" fontId="0" fillId="7" borderId="14" xfId="0" applyFont="1" applyFill="1" applyBorder="1" applyAlignment="1">
      <alignment horizontal="center" vertical="center"/>
    </xf>
    <xf numFmtId="14" fontId="4" fillId="7" borderId="10" xfId="0" applyNumberFormat="1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 vertical="center"/>
    </xf>
    <xf numFmtId="14" fontId="4" fillId="7" borderId="11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horizontal="center"/>
    </xf>
    <xf numFmtId="0" fontId="4" fillId="3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0" fillId="0" borderId="0" xfId="0" applyFont="1"/>
    <xf numFmtId="0" fontId="5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</cellXfs>
  <cellStyles count="1">
    <cellStyle name="Normal" xfId="0" builtinId="0"/>
  </cellStyles>
  <dxfs count="60"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1º Consulta Médica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Consultas!$C$2</c:f>
              <c:strCache>
                <c:ptCount val="1"/>
                <c:pt idx="0">
                  <c:v>1º CM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(Consultas!$B$3:$B$5,Consultas!$B$7:$B$9,Consultas!$B$11:$B$13,Consultas!$B$15:$B$17)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 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(Consultas!$C$3:$C$5,Consultas!$C$7:$C$9,Consultas!$C$11:$C$13,Consultas!$C$15:$C$17)</c:f>
              <c:numCache>
                <c:formatCode>General</c:formatCode>
                <c:ptCount val="12"/>
                <c:pt idx="0">
                  <c:v>2564</c:v>
                </c:pt>
                <c:pt idx="1">
                  <c:v>2254</c:v>
                </c:pt>
                <c:pt idx="2">
                  <c:v>2861</c:v>
                </c:pt>
                <c:pt idx="3">
                  <c:v>2707</c:v>
                </c:pt>
                <c:pt idx="4">
                  <c:v>2572</c:v>
                </c:pt>
                <c:pt idx="5">
                  <c:v>2600</c:v>
                </c:pt>
                <c:pt idx="6">
                  <c:v>1793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52600"/>
        <c:axId val="202191000"/>
      </c:barChart>
      <c:lineChart>
        <c:grouping val="standard"/>
        <c:varyColors val="0"/>
        <c:ser>
          <c:idx val="1"/>
          <c:order val="1"/>
          <c:tx>
            <c:strRef>
              <c:f>Consultas!$D$2</c:f>
              <c:strCache>
                <c:ptCount val="1"/>
                <c:pt idx="0">
                  <c:v>1º CM Meta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(Consultas!$B$3:$B$5,Consultas!$B$7:$B$9,Consultas!$B$11:$B$13,Consultas!$B$15:$B$17)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 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(Consultas!$D$3:$D$5,Consultas!$D$7:$D$9,Consultas!$D$11:$D$13,Consultas!$D$15:$D$17)</c:f>
              <c:numCache>
                <c:formatCode>General</c:formatCode>
                <c:ptCount val="12"/>
                <c:pt idx="0">
                  <c:v>2677</c:v>
                </c:pt>
                <c:pt idx="1">
                  <c:v>2677</c:v>
                </c:pt>
                <c:pt idx="2">
                  <c:v>2677</c:v>
                </c:pt>
                <c:pt idx="3">
                  <c:v>2677</c:v>
                </c:pt>
                <c:pt idx="4">
                  <c:v>2677</c:v>
                </c:pt>
                <c:pt idx="5">
                  <c:v>2677</c:v>
                </c:pt>
                <c:pt idx="6">
                  <c:v>2677</c:v>
                </c:pt>
                <c:pt idx="7">
                  <c:v>2677</c:v>
                </c:pt>
                <c:pt idx="8">
                  <c:v>2677</c:v>
                </c:pt>
                <c:pt idx="9">
                  <c:v>2677</c:v>
                </c:pt>
                <c:pt idx="10">
                  <c:v>2677</c:v>
                </c:pt>
                <c:pt idx="11">
                  <c:v>2677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52600"/>
        <c:axId val="202191000"/>
      </c:lineChart>
      <c:catAx>
        <c:axId val="20215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91000"/>
        <c:crosses val="autoZero"/>
        <c:auto val="1"/>
        <c:lblAlgn val="ctr"/>
        <c:lblOffset val="100"/>
        <c:noMultiLvlLbl val="0"/>
      </c:catAx>
      <c:valAx>
        <c:axId val="2021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5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Procedimento Peq. Cirurgia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Consultas!$Q$66</c:f>
              <c:strCache>
                <c:ptCount val="1"/>
                <c:pt idx="0">
                  <c:v>Proc. P. Cirurgia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0.162601626016260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(Consultas!$Q$67:$Q$69,Consultas!$Q$71:$Q$73,Consultas!$Q$75:$Q$77,Consultas!$Q$79:$Q$81)</c:f>
              <c:numCache>
                <c:formatCode>General</c:formatCode>
                <c:ptCount val="12"/>
                <c:pt idx="0">
                  <c:v>141</c:v>
                </c:pt>
                <c:pt idx="1">
                  <c:v>326</c:v>
                </c:pt>
                <c:pt idx="2">
                  <c:v>308</c:v>
                </c:pt>
                <c:pt idx="3">
                  <c:v>315</c:v>
                </c:pt>
                <c:pt idx="4">
                  <c:v>270</c:v>
                </c:pt>
                <c:pt idx="5">
                  <c:v>269</c:v>
                </c:pt>
                <c:pt idx="6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84592"/>
        <c:axId val="203335680"/>
      </c:barChart>
      <c:lineChart>
        <c:grouping val="stacked"/>
        <c:varyColors val="0"/>
        <c:ser>
          <c:idx val="1"/>
          <c:order val="1"/>
          <c:tx>
            <c:strRef>
              <c:f>Consultas!$R$66</c:f>
              <c:strCache>
                <c:ptCount val="1"/>
                <c:pt idx="0">
                  <c:v>Meta Proc. PC (85%-90%)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(Consultas!$R$67:$R$69,Consultas!$R$71:$R$73,Consultas!$R$75:$R$77,Consultas!$R$79:$R$81)</c:f>
              <c:numCache>
                <c:formatCode>General</c:formatCode>
                <c:ptCount val="12"/>
                <c:pt idx="0">
                  <c:v>221</c:v>
                </c:pt>
                <c:pt idx="1">
                  <c:v>221</c:v>
                </c:pt>
                <c:pt idx="2">
                  <c:v>221</c:v>
                </c:pt>
                <c:pt idx="3">
                  <c:v>221</c:v>
                </c:pt>
                <c:pt idx="4">
                  <c:v>221</c:v>
                </c:pt>
                <c:pt idx="5">
                  <c:v>221</c:v>
                </c:pt>
                <c:pt idx="6">
                  <c:v>221</c:v>
                </c:pt>
                <c:pt idx="7">
                  <c:v>221</c:v>
                </c:pt>
                <c:pt idx="8">
                  <c:v>221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4592"/>
        <c:axId val="203335680"/>
      </c:lineChart>
      <c:catAx>
        <c:axId val="2000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5680"/>
        <c:crosses val="autoZero"/>
        <c:auto val="1"/>
        <c:lblAlgn val="ctr"/>
        <c:lblOffset val="100"/>
        <c:noMultiLvlLbl val="0"/>
      </c:catAx>
      <c:valAx>
        <c:axId val="2033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 Social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Consultas!$W$66</c:f>
              <c:strCache>
                <c:ptCount val="1"/>
                <c:pt idx="0">
                  <c:v>Serviço Social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0"/>
                  <c:y val="0.1951219512195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(Consultas!$W$67:$W$69,Consultas!$W$71:$W$73,Consultas!$W$75:$W$77,Consultas!$W$79:$W$81)</c:f>
              <c:numCache>
                <c:formatCode>General</c:formatCode>
                <c:ptCount val="12"/>
                <c:pt idx="0">
                  <c:v>62</c:v>
                </c:pt>
                <c:pt idx="1">
                  <c:v>40</c:v>
                </c:pt>
                <c:pt idx="2">
                  <c:v>31</c:v>
                </c:pt>
                <c:pt idx="3">
                  <c:v>20</c:v>
                </c:pt>
                <c:pt idx="4">
                  <c:v>10</c:v>
                </c:pt>
                <c:pt idx="5">
                  <c:v>32</c:v>
                </c:pt>
                <c:pt idx="6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36464"/>
        <c:axId val="203336856"/>
      </c:barChart>
      <c:catAx>
        <c:axId val="2033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6856"/>
        <c:crosses val="autoZero"/>
        <c:auto val="1"/>
        <c:lblAlgn val="ctr"/>
        <c:lblOffset val="100"/>
        <c:noMultiLvlLbl val="0"/>
      </c:catAx>
      <c:valAx>
        <c:axId val="2033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Geral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Consultas!$U$66</c:f>
              <c:strCache>
                <c:ptCount val="1"/>
                <c:pt idx="0">
                  <c:v>Total Geral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0.21835075493612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(Consultas!$U$67:$U$69,Consultas!$U$71:$U$73,Consultas!$U$75:$U$77,Consultas!$U$79:$U$81)</c:f>
              <c:numCache>
                <c:formatCode>General</c:formatCode>
                <c:ptCount val="12"/>
                <c:pt idx="0">
                  <c:v>10990</c:v>
                </c:pt>
                <c:pt idx="1">
                  <c:v>10053</c:v>
                </c:pt>
                <c:pt idx="2">
                  <c:v>13126</c:v>
                </c:pt>
                <c:pt idx="3">
                  <c:v>11861</c:v>
                </c:pt>
                <c:pt idx="4">
                  <c:v>11423</c:v>
                </c:pt>
                <c:pt idx="5">
                  <c:v>11726</c:v>
                </c:pt>
                <c:pt idx="6">
                  <c:v>9471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37640"/>
        <c:axId val="203338032"/>
      </c:barChart>
      <c:lineChart>
        <c:grouping val="stacked"/>
        <c:varyColors val="0"/>
        <c:ser>
          <c:idx val="1"/>
          <c:order val="1"/>
          <c:tx>
            <c:strRef>
              <c:f>Consultas!$V$66</c:f>
              <c:strCache>
                <c:ptCount val="1"/>
                <c:pt idx="0">
                  <c:v>Meta Geral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(Consultas!$V$67:$V$69,Consultas!$V$71:$V$73,Consultas!$V$75:$V$77,Consultas!$V$79:$V$81)</c:f>
              <c:numCache>
                <c:formatCode>General</c:formatCode>
                <c:ptCount val="12"/>
                <c:pt idx="0">
                  <c:v>11034</c:v>
                </c:pt>
                <c:pt idx="1">
                  <c:v>11034</c:v>
                </c:pt>
                <c:pt idx="2">
                  <c:v>11034</c:v>
                </c:pt>
                <c:pt idx="3">
                  <c:v>11034</c:v>
                </c:pt>
                <c:pt idx="4">
                  <c:v>11034</c:v>
                </c:pt>
                <c:pt idx="5">
                  <c:v>11034</c:v>
                </c:pt>
                <c:pt idx="6">
                  <c:v>11034</c:v>
                </c:pt>
                <c:pt idx="7">
                  <c:v>11034</c:v>
                </c:pt>
                <c:pt idx="8">
                  <c:v>11034</c:v>
                </c:pt>
                <c:pt idx="9">
                  <c:v>11034</c:v>
                </c:pt>
                <c:pt idx="10">
                  <c:v>11034</c:v>
                </c:pt>
                <c:pt idx="11">
                  <c:v>11034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37640"/>
        <c:axId val="203338032"/>
      </c:lineChart>
      <c:catAx>
        <c:axId val="20333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8032"/>
        <c:crosses val="autoZero"/>
        <c:auto val="1"/>
        <c:lblAlgn val="ctr"/>
        <c:lblOffset val="100"/>
        <c:noMultiLvlLbl val="0"/>
      </c:catAx>
      <c:valAx>
        <c:axId val="2033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Consultas não médica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Consultas!$G$66</c:f>
              <c:strCache>
                <c:ptCount val="1"/>
                <c:pt idx="0">
                  <c:v>Total CNM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(Consultas!$B$70,Consultas!$B$74,Consultas!$B$78,Consultas!$B$82)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(Consultas!$G$70,Consultas!$G$74,Consultas!$G$78,Consultas!$G$82)</c:f>
              <c:numCache>
                <c:formatCode>General</c:formatCode>
                <c:ptCount val="4"/>
                <c:pt idx="0">
                  <c:v>3952</c:v>
                </c:pt>
                <c:pt idx="1">
                  <c:v>3636</c:v>
                </c:pt>
                <c:pt idx="2">
                  <c:v>947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38816"/>
        <c:axId val="203339208"/>
      </c:barChart>
      <c:lineChart>
        <c:grouping val="stacked"/>
        <c:varyColors val="0"/>
        <c:ser>
          <c:idx val="1"/>
          <c:order val="1"/>
          <c:tx>
            <c:strRef>
              <c:f>Consultas!$H$66</c:f>
              <c:strCache>
                <c:ptCount val="1"/>
                <c:pt idx="0">
                  <c:v>Meta CNM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(Consultas!$B$70,Consultas!$B$74,Consultas!$B$78,Consultas!$B$82)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(Consultas!$H$70,Consultas!$H$74,Consultas!$H$78,Consultas!$H$82)</c:f>
              <c:numCache>
                <c:formatCode>General</c:formatCode>
                <c:ptCount val="4"/>
                <c:pt idx="0">
                  <c:v>3570</c:v>
                </c:pt>
                <c:pt idx="1">
                  <c:v>3570</c:v>
                </c:pt>
                <c:pt idx="2">
                  <c:v>3570</c:v>
                </c:pt>
                <c:pt idx="3">
                  <c:v>3570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38816"/>
        <c:axId val="203339208"/>
      </c:lineChart>
      <c:catAx>
        <c:axId val="2033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9208"/>
        <c:crosses val="autoZero"/>
        <c:auto val="1"/>
        <c:lblAlgn val="ctr"/>
        <c:lblOffset val="100"/>
        <c:noMultiLvlLbl val="0"/>
      </c:catAx>
      <c:valAx>
        <c:axId val="2033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Sessões terapêutica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Consultas!$M$66</c:f>
              <c:strCache>
                <c:ptCount val="1"/>
                <c:pt idx="0">
                  <c:v>Total Terapia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8.169233993149681E-17"/>
                  <c:y val="0.12078977932636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(Consultas!$B$70,Consultas!$B$74,Consultas!$B$78,Consultas!$B$82)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(Consultas!$M$70,Consultas!$M$74,Consultas!$M$78,Consultas!$M$82)</c:f>
              <c:numCache>
                <c:formatCode>General</c:formatCode>
                <c:ptCount val="4"/>
                <c:pt idx="0">
                  <c:v>8051</c:v>
                </c:pt>
                <c:pt idx="1">
                  <c:v>8679</c:v>
                </c:pt>
                <c:pt idx="2">
                  <c:v>2678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52456"/>
        <c:axId val="203352848"/>
      </c:barChart>
      <c:lineChart>
        <c:grouping val="stacked"/>
        <c:varyColors val="0"/>
        <c:ser>
          <c:idx val="1"/>
          <c:order val="1"/>
          <c:tx>
            <c:strRef>
              <c:f>Consultas!$N$66</c:f>
              <c:strCache>
                <c:ptCount val="1"/>
                <c:pt idx="0">
                  <c:v>Meta Terapia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(Consultas!$B$70,Consultas!$B$74,Consultas!$B$78,Consultas!$B$82)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(Consultas!$N$70,Consultas!$N$74,Consultas!$N$78,Consultas!$N$82)</c:f>
              <c:numCache>
                <c:formatCode>General</c:formatCode>
                <c:ptCount val="4"/>
                <c:pt idx="0">
                  <c:v>7650</c:v>
                </c:pt>
                <c:pt idx="1">
                  <c:v>7650</c:v>
                </c:pt>
                <c:pt idx="2">
                  <c:v>7650</c:v>
                </c:pt>
                <c:pt idx="3">
                  <c:v>7650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52456"/>
        <c:axId val="203352848"/>
      </c:lineChart>
      <c:catAx>
        <c:axId val="20335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52848"/>
        <c:crosses val="autoZero"/>
        <c:auto val="1"/>
        <c:lblAlgn val="ctr"/>
        <c:lblOffset val="100"/>
        <c:noMultiLvlLbl val="0"/>
      </c:catAx>
      <c:valAx>
        <c:axId val="203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5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Procedimento Peq. Cirurgia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Consultas!$Q$66</c:f>
              <c:strCache>
                <c:ptCount val="1"/>
                <c:pt idx="0">
                  <c:v>Proc. P. Cirurgia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9.2943581990107929E-17"/>
                  <c:y val="7.43321718931475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(Consultas!$B$70,Consultas!$B$74,Consultas!$B$78,Consultas!$B$82)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(Consultas!$Q$70,Consultas!$Q$74,Consultas!$Q$78,Consultas!$Q$82)</c:f>
              <c:numCache>
                <c:formatCode>General</c:formatCode>
                <c:ptCount val="4"/>
                <c:pt idx="0">
                  <c:v>775</c:v>
                </c:pt>
                <c:pt idx="1">
                  <c:v>854</c:v>
                </c:pt>
                <c:pt idx="2">
                  <c:v>148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54024"/>
        <c:axId val="203354416"/>
      </c:barChart>
      <c:lineChart>
        <c:grouping val="stacked"/>
        <c:varyColors val="0"/>
        <c:ser>
          <c:idx val="1"/>
          <c:order val="1"/>
          <c:tx>
            <c:strRef>
              <c:f>Consultas!$R$66</c:f>
              <c:strCache>
                <c:ptCount val="1"/>
                <c:pt idx="0">
                  <c:v>Meta Proc. PC (85%-90%)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(Consultas!$B$70,Consultas!$B$74,Consultas!$B$78)</c:f>
              <c:strCache>
                <c:ptCount val="3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</c:strCache>
            </c:strRef>
          </c:cat>
          <c:val>
            <c:numRef>
              <c:f>(Consultas!$R$70,Consultas!$R$74,Consultas!$R$78,Consultas!$R$82)</c:f>
              <c:numCache>
                <c:formatCode>General</c:formatCode>
                <c:ptCount val="4"/>
                <c:pt idx="0">
                  <c:v>663</c:v>
                </c:pt>
                <c:pt idx="1">
                  <c:v>663</c:v>
                </c:pt>
                <c:pt idx="2">
                  <c:v>663</c:v>
                </c:pt>
                <c:pt idx="3">
                  <c:v>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54024"/>
        <c:axId val="203354416"/>
      </c:lineChart>
      <c:catAx>
        <c:axId val="20335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54416"/>
        <c:crosses val="autoZero"/>
        <c:auto val="1"/>
        <c:lblAlgn val="ctr"/>
        <c:lblOffset val="100"/>
        <c:noMultiLvlLbl val="0"/>
      </c:catAx>
      <c:valAx>
        <c:axId val="2033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5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Geral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Consultas!$U$66</c:f>
              <c:strCache>
                <c:ptCount val="1"/>
                <c:pt idx="0">
                  <c:v>Total Geral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0.10685249709639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(Consultas!$B$70,Consultas!$B$74,Consultas!$B$78,Consultas!$B$82)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(Consultas!$U$70,Consultas!$U$74,Consultas!$U$78,Consultas!$U$82)</c:f>
              <c:numCache>
                <c:formatCode>General</c:formatCode>
                <c:ptCount val="4"/>
                <c:pt idx="0">
                  <c:v>34169</c:v>
                </c:pt>
                <c:pt idx="1">
                  <c:v>35010</c:v>
                </c:pt>
                <c:pt idx="2">
                  <c:v>9471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55200"/>
        <c:axId val="203355592"/>
      </c:barChart>
      <c:lineChart>
        <c:grouping val="stacked"/>
        <c:varyColors val="0"/>
        <c:ser>
          <c:idx val="1"/>
          <c:order val="1"/>
          <c:tx>
            <c:strRef>
              <c:f>Consultas!$V$66</c:f>
              <c:strCache>
                <c:ptCount val="1"/>
                <c:pt idx="0">
                  <c:v>Meta Geral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(Consultas!$B$70,Consultas!$B$74,Consultas!$B$78,Consultas!$B$82)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(Consultas!$V$70,Consultas!$V$74,Consultas!$V$78,Consultas!$V$82)</c:f>
              <c:numCache>
                <c:formatCode>General</c:formatCode>
                <c:ptCount val="4"/>
                <c:pt idx="0">
                  <c:v>33102</c:v>
                </c:pt>
                <c:pt idx="1">
                  <c:v>33102</c:v>
                </c:pt>
                <c:pt idx="2">
                  <c:v>33102</c:v>
                </c:pt>
                <c:pt idx="3">
                  <c:v>33102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55200"/>
        <c:axId val="203355592"/>
      </c:lineChart>
      <c:catAx>
        <c:axId val="2033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55592"/>
        <c:crosses val="autoZero"/>
        <c:auto val="1"/>
        <c:lblAlgn val="ctr"/>
        <c:lblOffset val="100"/>
        <c:noMultiLvlLbl val="0"/>
      </c:catAx>
      <c:valAx>
        <c:axId val="2033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 Social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Consultas!$W$66</c:f>
              <c:strCache>
                <c:ptCount val="1"/>
                <c:pt idx="0">
                  <c:v>Serviço Social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5327143937749603E-3"/>
                  <c:y val="0.12078977932636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(Consultas!$B$70,Consultas!$B$74,Consultas!$B$78,Consultas!$B$82)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(Consultas!$W$70,Consultas!$W$74,Consultas!$W$78,Consultas!$W$82)</c:f>
              <c:numCache>
                <c:formatCode>General</c:formatCode>
                <c:ptCount val="4"/>
                <c:pt idx="0">
                  <c:v>133</c:v>
                </c:pt>
                <c:pt idx="1">
                  <c:v>62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81584"/>
        <c:axId val="226981976"/>
      </c:barChart>
      <c:catAx>
        <c:axId val="2269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81976"/>
        <c:crosses val="autoZero"/>
        <c:auto val="1"/>
        <c:lblAlgn val="ctr"/>
        <c:lblOffset val="100"/>
        <c:noMultiLvlLbl val="0"/>
      </c:catAx>
      <c:valAx>
        <c:axId val="2269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1º Consulta Médica por</a:t>
            </a:r>
            <a:r>
              <a:rPr lang="en-US" baseline="0"/>
              <a:t> Trimestre</a:t>
            </a:r>
            <a:endParaRPr lang="en-US"/>
          </a:p>
        </c:rich>
      </c:tx>
      <c:layout>
        <c:manualLayout>
          <c:xMode val="edge"/>
          <c:yMode val="edge"/>
          <c:x val="0.24127019905877337"/>
          <c:y val="2.787456445993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Consultas!$C$2</c:f>
              <c:strCache>
                <c:ptCount val="1"/>
                <c:pt idx="0">
                  <c:v>1º CM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9.2943581990107929E-17"/>
                  <c:y val="9.2915214866434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(Consultas!$B$6,Consultas!$B$10,Consultas!$B$14,Consultas!$B$18)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(Consultas!$C$6,Consultas!$C$10,Consultas!$C$14,Consultas!$C$18)</c:f>
              <c:numCache>
                <c:formatCode>General</c:formatCode>
                <c:ptCount val="4"/>
                <c:pt idx="0">
                  <c:v>7679</c:v>
                </c:pt>
                <c:pt idx="1">
                  <c:v>7879</c:v>
                </c:pt>
                <c:pt idx="2">
                  <c:v>1793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983152"/>
        <c:axId val="226983544"/>
      </c:barChart>
      <c:lineChart>
        <c:grouping val="standard"/>
        <c:varyColors val="0"/>
        <c:ser>
          <c:idx val="1"/>
          <c:order val="1"/>
          <c:tx>
            <c:strRef>
              <c:f>Consultas!$D$2</c:f>
              <c:strCache>
                <c:ptCount val="1"/>
                <c:pt idx="0">
                  <c:v>1º CM Meta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(Consultas!$B$6,Consultas!$B$10,Consultas!$B$14,Consultas!$B$18)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(Consultas!$D$6,Consultas!$D$10,Consultas!$D$14,Consultas!$D$18)</c:f>
              <c:numCache>
                <c:formatCode>General</c:formatCode>
                <c:ptCount val="4"/>
                <c:pt idx="0">
                  <c:v>8031</c:v>
                </c:pt>
                <c:pt idx="1">
                  <c:v>8031</c:v>
                </c:pt>
                <c:pt idx="2">
                  <c:v>8031</c:v>
                </c:pt>
                <c:pt idx="3">
                  <c:v>8031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83152"/>
        <c:axId val="226983544"/>
      </c:lineChart>
      <c:catAx>
        <c:axId val="2269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83544"/>
        <c:crosses val="autoZero"/>
        <c:auto val="1"/>
        <c:lblAlgn val="ctr"/>
        <c:lblOffset val="100"/>
        <c:noMultiLvlLbl val="0"/>
      </c:catAx>
      <c:valAx>
        <c:axId val="2269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Interconsulta Médica por</a:t>
            </a:r>
            <a:r>
              <a:rPr lang="en-US" baseline="0"/>
              <a:t> Trimestre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Consultas!$G$2</c:f>
              <c:strCache>
                <c:ptCount val="1"/>
                <c:pt idx="0">
                  <c:v>InterCM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0.111498257839721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(Consultas!$B$6,Consultas!$B$10,Consultas!$B$14,Consultas!$B$18)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(Consultas!$G$6,Consultas!$G$10,Consultas!$G$14,Consultas!$G$18)</c:f>
              <c:numCache>
                <c:formatCode>General</c:formatCode>
                <c:ptCount val="4"/>
                <c:pt idx="0">
                  <c:v>1192</c:v>
                </c:pt>
                <c:pt idx="1">
                  <c:v>738</c:v>
                </c:pt>
                <c:pt idx="2">
                  <c:v>328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984720"/>
        <c:axId val="227336120"/>
      </c:barChart>
      <c:lineChart>
        <c:grouping val="standard"/>
        <c:varyColors val="0"/>
        <c:ser>
          <c:idx val="1"/>
          <c:order val="1"/>
          <c:tx>
            <c:strRef>
              <c:f>Consultas!$H$2</c:f>
              <c:strCache>
                <c:ptCount val="1"/>
                <c:pt idx="0">
                  <c:v>InterCM Meta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(Consultas!$B$6,Consultas!$B$10,Consultas!$B$14,Consultas!$B$18)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(Consultas!$H$6,Consultas!$H$10,Consultas!$H$14,Consultas!$H$18)</c:f>
              <c:numCache>
                <c:formatCode>General</c:formatCode>
                <c:ptCount val="4"/>
                <c:pt idx="0">
                  <c:v>1098</c:v>
                </c:pt>
                <c:pt idx="1">
                  <c:v>1098</c:v>
                </c:pt>
                <c:pt idx="2">
                  <c:v>1098</c:v>
                </c:pt>
                <c:pt idx="3">
                  <c:v>1098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84720"/>
        <c:axId val="227336120"/>
      </c:lineChart>
      <c:catAx>
        <c:axId val="2269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336120"/>
        <c:crosses val="autoZero"/>
        <c:auto val="1"/>
        <c:lblAlgn val="ctr"/>
        <c:lblOffset val="100"/>
        <c:noMultiLvlLbl val="0"/>
      </c:catAx>
      <c:valAx>
        <c:axId val="2273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Interconsulta Médica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Consultas!$G$2</c:f>
              <c:strCache>
                <c:ptCount val="1"/>
                <c:pt idx="0">
                  <c:v>InterCM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(Consultas!$B$3:$B$5,Consultas!$B$7:$B$9,Consultas!$B$11:$B$13,Consultas!$B$15:$B$17)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 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(Consultas!$G$3:$G$5,Consultas!$G$7:$G$9,Consultas!$G$11:$G$13,Consultas!$G$15:$G$17)</c:f>
              <c:numCache>
                <c:formatCode>General</c:formatCode>
                <c:ptCount val="12"/>
                <c:pt idx="0">
                  <c:v>491</c:v>
                </c:pt>
                <c:pt idx="1">
                  <c:v>420</c:v>
                </c:pt>
                <c:pt idx="2">
                  <c:v>281</c:v>
                </c:pt>
                <c:pt idx="3">
                  <c:v>294</c:v>
                </c:pt>
                <c:pt idx="4">
                  <c:v>175</c:v>
                </c:pt>
                <c:pt idx="5">
                  <c:v>269</c:v>
                </c:pt>
                <c:pt idx="6">
                  <c:v>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2816"/>
        <c:axId val="202313200"/>
      </c:barChart>
      <c:lineChart>
        <c:grouping val="standard"/>
        <c:varyColors val="0"/>
        <c:ser>
          <c:idx val="1"/>
          <c:order val="1"/>
          <c:tx>
            <c:strRef>
              <c:f>Consultas!$H$2</c:f>
              <c:strCache>
                <c:ptCount val="1"/>
                <c:pt idx="0">
                  <c:v>InterCM Meta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(Consultas!$H$3:$H$5,Consultas!$H$7:$H$9,Consultas!$H$11:$H$13,Consultas!$H$15:$H$17)</c:f>
              <c:numCache>
                <c:formatCode>General</c:formatCode>
                <c:ptCount val="12"/>
                <c:pt idx="0">
                  <c:v>366</c:v>
                </c:pt>
                <c:pt idx="1">
                  <c:v>366</c:v>
                </c:pt>
                <c:pt idx="2">
                  <c:v>366</c:v>
                </c:pt>
                <c:pt idx="3">
                  <c:v>366</c:v>
                </c:pt>
                <c:pt idx="4">
                  <c:v>366</c:v>
                </c:pt>
                <c:pt idx="5">
                  <c:v>366</c:v>
                </c:pt>
                <c:pt idx="6">
                  <c:v>366</c:v>
                </c:pt>
                <c:pt idx="7">
                  <c:v>366</c:v>
                </c:pt>
                <c:pt idx="8">
                  <c:v>366</c:v>
                </c:pt>
                <c:pt idx="9">
                  <c:v>366</c:v>
                </c:pt>
                <c:pt idx="10">
                  <c:v>366</c:v>
                </c:pt>
                <c:pt idx="11">
                  <c:v>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12816"/>
        <c:axId val="202313200"/>
      </c:lineChart>
      <c:catAx>
        <c:axId val="2023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3200"/>
        <c:crosses val="autoZero"/>
        <c:auto val="1"/>
        <c:lblAlgn val="ctr"/>
        <c:lblOffset val="100"/>
        <c:noMultiLvlLbl val="0"/>
      </c:catAx>
      <c:valAx>
        <c:axId val="2023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Retorno Consulta Médica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Consultas!$K$2</c:f>
              <c:strCache>
                <c:ptCount val="1"/>
                <c:pt idx="0">
                  <c:v>RetornoCM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5348542458808617E-3"/>
                  <c:y val="0.102206736353077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(Consultas!$B$6,Consultas!$B$10,Consultas!$B$14,Consultas!$B$18)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(Consultas!$K$6,Consultas!$K$10,Consultas!$K$14,Consultas!$K$18)</c:f>
              <c:numCache>
                <c:formatCode>General</c:formatCode>
                <c:ptCount val="4"/>
                <c:pt idx="0">
                  <c:v>13295</c:v>
                </c:pt>
                <c:pt idx="1">
                  <c:v>14078</c:v>
                </c:pt>
                <c:pt idx="2">
                  <c:v>3725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336512"/>
        <c:axId val="227336904"/>
      </c:barChart>
      <c:lineChart>
        <c:grouping val="standard"/>
        <c:varyColors val="0"/>
        <c:ser>
          <c:idx val="1"/>
          <c:order val="1"/>
          <c:tx>
            <c:strRef>
              <c:f>Consultas!$L$2</c:f>
              <c:strCache>
                <c:ptCount val="1"/>
                <c:pt idx="0">
                  <c:v>RetornoCM Meta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(Consultas!$B$6,Consultas!$B$10,Consultas!$B$14,Consultas!$B$18)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(Consultas!$L$6,Consultas!$L$10,Consultas!$L$14,Consultas!$L$18)</c:f>
              <c:numCache>
                <c:formatCode>General</c:formatCode>
                <c:ptCount val="4"/>
                <c:pt idx="0">
                  <c:v>12750</c:v>
                </c:pt>
                <c:pt idx="1">
                  <c:v>12750</c:v>
                </c:pt>
                <c:pt idx="2">
                  <c:v>12750</c:v>
                </c:pt>
                <c:pt idx="3">
                  <c:v>12750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36512"/>
        <c:axId val="227336904"/>
      </c:lineChart>
      <c:catAx>
        <c:axId val="2273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336904"/>
        <c:crosses val="autoZero"/>
        <c:auto val="1"/>
        <c:lblAlgn val="ctr"/>
        <c:lblOffset val="100"/>
        <c:noMultiLvlLbl val="0"/>
      </c:catAx>
      <c:valAx>
        <c:axId val="2273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3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Exames Imagem SEDI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Exames!$C$1</c:f>
              <c:strCache>
                <c:ptCount val="1"/>
                <c:pt idx="0">
                  <c:v>Radiologia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(Exames!$C$2:$C$4,Exames!$C$6:$C$8,Exames!$C$10:$C$12,Exames!$C$14:$C$16)</c:f>
              <c:numCache>
                <c:formatCode>General</c:formatCode>
                <c:ptCount val="12"/>
                <c:pt idx="0">
                  <c:v>397</c:v>
                </c:pt>
                <c:pt idx="1">
                  <c:v>145</c:v>
                </c:pt>
                <c:pt idx="2">
                  <c:v>422</c:v>
                </c:pt>
                <c:pt idx="3">
                  <c:v>373</c:v>
                </c:pt>
                <c:pt idx="4">
                  <c:v>348</c:v>
                </c:pt>
                <c:pt idx="5">
                  <c:v>480</c:v>
                </c:pt>
                <c:pt idx="6">
                  <c:v>642</c:v>
                </c:pt>
              </c:numCache>
            </c:numRef>
          </c:val>
        </c:ser>
        <c:ser>
          <c:idx val="1"/>
          <c:order val="1"/>
          <c:tx>
            <c:strRef>
              <c:f>Exames!$D$1</c:f>
              <c:strCache>
                <c:ptCount val="1"/>
                <c:pt idx="0">
                  <c:v>Mamografia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(Exames!$D$2:$D$4,Exames!$D$6:$D$8,Exames!$D$10:$D$12,Exames!$D$14:$D$16)</c:f>
              <c:numCache>
                <c:formatCode>General</c:formatCode>
                <c:ptCount val="12"/>
                <c:pt idx="0">
                  <c:v>311</c:v>
                </c:pt>
                <c:pt idx="1">
                  <c:v>374</c:v>
                </c:pt>
                <c:pt idx="2">
                  <c:v>369</c:v>
                </c:pt>
                <c:pt idx="3">
                  <c:v>300</c:v>
                </c:pt>
                <c:pt idx="4">
                  <c:v>352</c:v>
                </c:pt>
                <c:pt idx="5">
                  <c:v>375</c:v>
                </c:pt>
                <c:pt idx="6">
                  <c:v>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7337688"/>
        <c:axId val="227338080"/>
      </c:barChart>
      <c:lineChart>
        <c:grouping val="stacked"/>
        <c:varyColors val="0"/>
        <c:ser>
          <c:idx val="2"/>
          <c:order val="2"/>
          <c:tx>
            <c:strRef>
              <c:f>Exames!$F$1</c:f>
              <c:strCache>
                <c:ptCount val="1"/>
                <c:pt idx="0">
                  <c:v>Meta SEDI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(Exames!$F$2:$F$4,Exames!$F$6:$F$8,Exames!$F$10:$F$12,Exames!$F$14:$F$16)</c:f>
              <c:numCache>
                <c:formatCode>General</c:formatCode>
                <c:ptCount val="12"/>
                <c:pt idx="0">
                  <c:v>774</c:v>
                </c:pt>
                <c:pt idx="1">
                  <c:v>774</c:v>
                </c:pt>
                <c:pt idx="2">
                  <c:v>774</c:v>
                </c:pt>
                <c:pt idx="3">
                  <c:v>774</c:v>
                </c:pt>
                <c:pt idx="4">
                  <c:v>774</c:v>
                </c:pt>
                <c:pt idx="5">
                  <c:v>774</c:v>
                </c:pt>
                <c:pt idx="6">
                  <c:v>774</c:v>
                </c:pt>
                <c:pt idx="7">
                  <c:v>774</c:v>
                </c:pt>
                <c:pt idx="8">
                  <c:v>774</c:v>
                </c:pt>
                <c:pt idx="9">
                  <c:v>774</c:v>
                </c:pt>
                <c:pt idx="10">
                  <c:v>774</c:v>
                </c:pt>
                <c:pt idx="11">
                  <c:v>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37688"/>
        <c:axId val="227338080"/>
      </c:lineChart>
      <c:catAx>
        <c:axId val="22733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338080"/>
        <c:crosses val="autoZero"/>
        <c:auto val="1"/>
        <c:lblAlgn val="ctr"/>
        <c:lblOffset val="100"/>
        <c:noMultiLvlLbl val="0"/>
      </c:catAx>
      <c:valAx>
        <c:axId val="2273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3376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Exame Imagem SEDI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Exames!$E$1</c:f>
              <c:strCache>
                <c:ptCount val="1"/>
                <c:pt idx="0">
                  <c:v>Total SEDI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0.305555555555555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(Exames!$E$2:$E$4,Exames!$E$6:$E$8,Exames!$E$10:$E$12,Exames!$E$14:$E$16)</c:f>
              <c:numCache>
                <c:formatCode>General</c:formatCode>
                <c:ptCount val="12"/>
                <c:pt idx="0">
                  <c:v>708</c:v>
                </c:pt>
                <c:pt idx="1">
                  <c:v>519</c:v>
                </c:pt>
                <c:pt idx="2">
                  <c:v>791</c:v>
                </c:pt>
                <c:pt idx="3">
                  <c:v>673</c:v>
                </c:pt>
                <c:pt idx="4">
                  <c:v>700</c:v>
                </c:pt>
                <c:pt idx="5">
                  <c:v>855</c:v>
                </c:pt>
                <c:pt idx="6">
                  <c:v>1013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338864"/>
        <c:axId val="227339256"/>
      </c:barChart>
      <c:lineChart>
        <c:grouping val="stacked"/>
        <c:varyColors val="0"/>
        <c:ser>
          <c:idx val="1"/>
          <c:order val="1"/>
          <c:tx>
            <c:strRef>
              <c:f>Exames!$F$1</c:f>
              <c:strCache>
                <c:ptCount val="1"/>
                <c:pt idx="0">
                  <c:v>Meta SEDI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(Exames!$F$2:$F$4,Exames!$F$6:$F$8,Exames!$F$10:$F$12,Exames!$F$14:$F$16)</c:f>
              <c:numCache>
                <c:formatCode>General</c:formatCode>
                <c:ptCount val="12"/>
                <c:pt idx="0">
                  <c:v>774</c:v>
                </c:pt>
                <c:pt idx="1">
                  <c:v>774</c:v>
                </c:pt>
                <c:pt idx="2">
                  <c:v>774</c:v>
                </c:pt>
                <c:pt idx="3">
                  <c:v>774</c:v>
                </c:pt>
                <c:pt idx="4">
                  <c:v>774</c:v>
                </c:pt>
                <c:pt idx="5">
                  <c:v>774</c:v>
                </c:pt>
                <c:pt idx="6">
                  <c:v>774</c:v>
                </c:pt>
                <c:pt idx="7">
                  <c:v>774</c:v>
                </c:pt>
                <c:pt idx="8">
                  <c:v>774</c:v>
                </c:pt>
                <c:pt idx="9">
                  <c:v>774</c:v>
                </c:pt>
                <c:pt idx="10">
                  <c:v>774</c:v>
                </c:pt>
                <c:pt idx="11">
                  <c:v>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38864"/>
        <c:axId val="227339256"/>
      </c:lineChart>
      <c:catAx>
        <c:axId val="2273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339256"/>
        <c:crosses val="autoZero"/>
        <c:auto val="1"/>
        <c:lblAlgn val="ctr"/>
        <c:lblOffset val="100"/>
        <c:noMultiLvlLbl val="0"/>
      </c:catAx>
      <c:valAx>
        <c:axId val="227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3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Densitometria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Exames!$H$1</c:f>
              <c:strCache>
                <c:ptCount val="1"/>
                <c:pt idx="0">
                  <c:v>Densitometria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(Exames!$H$2:$H$4,Exames!$H$6:$H$8,Exames!$H$10:$H$12,Exames!$H$14:$H$16)</c:f>
              <c:numCache>
                <c:formatCode>General</c:formatCode>
                <c:ptCount val="12"/>
                <c:pt idx="0">
                  <c:v>82</c:v>
                </c:pt>
                <c:pt idx="1">
                  <c:v>78</c:v>
                </c:pt>
                <c:pt idx="2">
                  <c:v>83</c:v>
                </c:pt>
                <c:pt idx="3">
                  <c:v>88</c:v>
                </c:pt>
                <c:pt idx="4">
                  <c:v>59</c:v>
                </c:pt>
                <c:pt idx="5">
                  <c:v>59</c:v>
                </c:pt>
                <c:pt idx="6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889408"/>
        <c:axId val="227889800"/>
      </c:barChart>
      <c:lineChart>
        <c:grouping val="stacked"/>
        <c:varyColors val="0"/>
        <c:ser>
          <c:idx val="1"/>
          <c:order val="1"/>
          <c:tx>
            <c:strRef>
              <c:f>Exames!$I$1</c:f>
              <c:strCache>
                <c:ptCount val="1"/>
                <c:pt idx="0">
                  <c:v>Meta Densitometria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(Exames!$I$2:$I$4,Exames!$I$6:$I$8,Exames!$I$10:$I$12,Exames!$I$14:$I$16)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89408"/>
        <c:axId val="227889800"/>
      </c:lineChart>
      <c:catAx>
        <c:axId val="2278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889800"/>
        <c:crosses val="autoZero"/>
        <c:auto val="1"/>
        <c:lblAlgn val="ctr"/>
        <c:lblOffset val="100"/>
        <c:noMultiLvlLbl val="0"/>
      </c:catAx>
      <c:valAx>
        <c:axId val="2278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8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Endoscopia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Exames!$L$1</c:f>
              <c:strCache>
                <c:ptCount val="1"/>
                <c:pt idx="0">
                  <c:v>Endoscopia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(Exames!$L$2:$L$4,Exames!$L$6:$L$8,Exames!$L$10:$L$12,Exames!$L$14:$L$16)</c:f>
              <c:numCache>
                <c:formatCode>General</c:formatCode>
                <c:ptCount val="12"/>
                <c:pt idx="0">
                  <c:v>66</c:v>
                </c:pt>
                <c:pt idx="1">
                  <c:v>71</c:v>
                </c:pt>
                <c:pt idx="2">
                  <c:v>64</c:v>
                </c:pt>
                <c:pt idx="3">
                  <c:v>64</c:v>
                </c:pt>
                <c:pt idx="4">
                  <c:v>51</c:v>
                </c:pt>
                <c:pt idx="5">
                  <c:v>47</c:v>
                </c:pt>
                <c:pt idx="6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890584"/>
        <c:axId val="227890976"/>
      </c:barChart>
      <c:lineChart>
        <c:grouping val="stacked"/>
        <c:varyColors val="0"/>
        <c:ser>
          <c:idx val="1"/>
          <c:order val="1"/>
          <c:tx>
            <c:strRef>
              <c:f>Exames!$M$1</c:f>
              <c:strCache>
                <c:ptCount val="1"/>
                <c:pt idx="0">
                  <c:v>Meta Endoscopia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(Exames!$M$2:$M$4,Exames!$M$6:$M$8,Exames!$M$10:$M$12,Exames!$M$14:$M$16)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90584"/>
        <c:axId val="227890976"/>
      </c:lineChart>
      <c:catAx>
        <c:axId val="22789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890976"/>
        <c:crosses val="autoZero"/>
        <c:auto val="1"/>
        <c:lblAlgn val="ctr"/>
        <c:lblOffset val="100"/>
        <c:noMultiLvlLbl val="0"/>
      </c:catAx>
      <c:valAx>
        <c:axId val="2278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89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tipo de exame MIX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Exames!$P$1</c:f>
              <c:strCache>
                <c:ptCount val="1"/>
                <c:pt idx="0">
                  <c:v>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(Exames!$P$2:$P$4,Exames!$P$6:$P$8,Exames!$P$10:$P$12,Exames!$P$14:$P$16)</c:f>
              <c:numCache>
                <c:formatCode>General</c:formatCode>
                <c:ptCount val="12"/>
                <c:pt idx="0">
                  <c:v>53</c:v>
                </c:pt>
                <c:pt idx="1">
                  <c:v>51</c:v>
                </c:pt>
                <c:pt idx="2">
                  <c:v>52</c:v>
                </c:pt>
                <c:pt idx="3">
                  <c:v>50</c:v>
                </c:pt>
                <c:pt idx="4">
                  <c:v>146</c:v>
                </c:pt>
                <c:pt idx="5">
                  <c:v>91</c:v>
                </c:pt>
                <c:pt idx="6">
                  <c:v>42</c:v>
                </c:pt>
              </c:numCache>
            </c:numRef>
          </c:val>
        </c:ser>
        <c:ser>
          <c:idx val="1"/>
          <c:order val="1"/>
          <c:tx>
            <c:strRef>
              <c:f>Exames!$Q$1</c:f>
              <c:strCache>
                <c:ptCount val="1"/>
                <c:pt idx="0">
                  <c:v>Mapa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(Exames!$Q$2:$Q$4,Exames!$Q$6:$Q$8,Exames!$Q$10:$Q$12,Exames!$Q$14:$Q$16)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Exames!$R$1</c:f>
              <c:strCache>
                <c:ptCount val="1"/>
                <c:pt idx="0">
                  <c:v>Holter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(Exames!$R$2:$R$4,Exames!$R$6:$R$8,Exames!$R$10:$R$12,Exames!$R$14:$R$16)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Exames!$S$1</c:f>
              <c:strCache>
                <c:ptCount val="1"/>
                <c:pt idx="0">
                  <c:v>E.C.G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(Exames!$S$2:$S$4,Exames!$S$6:$S$8,Exames!$S$10:$S$12,Exames!$S$14:$S$16)</c:f>
              <c:numCache>
                <c:formatCode>General</c:formatCode>
                <c:ptCount val="12"/>
                <c:pt idx="0">
                  <c:v>473</c:v>
                </c:pt>
                <c:pt idx="1">
                  <c:v>423</c:v>
                </c:pt>
                <c:pt idx="2">
                  <c:v>453</c:v>
                </c:pt>
                <c:pt idx="3">
                  <c:v>354</c:v>
                </c:pt>
                <c:pt idx="4">
                  <c:v>451</c:v>
                </c:pt>
                <c:pt idx="5">
                  <c:v>459</c:v>
                </c:pt>
                <c:pt idx="6">
                  <c:v>383</c:v>
                </c:pt>
              </c:numCache>
            </c:numRef>
          </c:val>
        </c:ser>
        <c:ser>
          <c:idx val="4"/>
          <c:order val="4"/>
          <c:tx>
            <c:strRef>
              <c:f>Exames!$T$1</c:f>
              <c:strCache>
                <c:ptCount val="1"/>
                <c:pt idx="0">
                  <c:v>AUDIO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(Exames!$T$2:$T$4,Exames!$T$6:$T$8,Exames!$T$10:$T$12,Exames!$T$14:$T$16)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891760"/>
        <c:axId val="227892152"/>
      </c:barChart>
      <c:lineChart>
        <c:grouping val="stacked"/>
        <c:varyColors val="0"/>
        <c:ser>
          <c:idx val="5"/>
          <c:order val="5"/>
          <c:tx>
            <c:strRef>
              <c:f>Exames!$V$1</c:f>
              <c:strCache>
                <c:ptCount val="1"/>
                <c:pt idx="0">
                  <c:v>Meta MIX (100%)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(Exames!$B$2:$B$4,Exames!$B$6:$B$8,Exames!$B$10:$B$11,Exames!$B$14:$B$16)</c:f>
              <c:strCache>
                <c:ptCount val="11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Outubro</c:v>
                </c:pt>
                <c:pt idx="9">
                  <c:v>Novembro</c:v>
                </c:pt>
                <c:pt idx="10">
                  <c:v>Dezembro</c:v>
                </c:pt>
              </c:strCache>
            </c:strRef>
          </c:cat>
          <c:val>
            <c:numRef>
              <c:f>(Exames!$V$2:$V$4,Exames!$V$6:$V$8,Exames!$V$10:$V$12,Exames!$V$14:$V$16)</c:f>
              <c:numCache>
                <c:formatCode>General</c:formatCode>
                <c:ptCount val="12"/>
                <c:pt idx="0">
                  <c:v>428</c:v>
                </c:pt>
                <c:pt idx="1">
                  <c:v>428</c:v>
                </c:pt>
                <c:pt idx="2">
                  <c:v>428</c:v>
                </c:pt>
                <c:pt idx="3">
                  <c:v>364</c:v>
                </c:pt>
                <c:pt idx="4">
                  <c:v>428</c:v>
                </c:pt>
                <c:pt idx="5">
                  <c:v>428</c:v>
                </c:pt>
                <c:pt idx="6">
                  <c:v>428</c:v>
                </c:pt>
                <c:pt idx="7">
                  <c:v>428</c:v>
                </c:pt>
                <c:pt idx="8">
                  <c:v>428</c:v>
                </c:pt>
                <c:pt idx="9">
                  <c:v>428</c:v>
                </c:pt>
                <c:pt idx="10">
                  <c:v>428</c:v>
                </c:pt>
                <c:pt idx="11">
                  <c:v>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91760"/>
        <c:axId val="227892152"/>
      </c:lineChart>
      <c:catAx>
        <c:axId val="2278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892152"/>
        <c:crosses val="autoZero"/>
        <c:auto val="1"/>
        <c:lblAlgn val="ctr"/>
        <c:lblOffset val="100"/>
        <c:noMultiLvlLbl val="0"/>
      </c:catAx>
      <c:valAx>
        <c:axId val="22789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8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Exame MIX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Exames!$U$1</c:f>
              <c:strCache>
                <c:ptCount val="1"/>
                <c:pt idx="0">
                  <c:v>Total MIX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(Exames!$U$2:$U$4,Exames!$U$6:$U$8,Exames!$U$10:$U$12,Exames!$U$14:$U$16)</c:f>
              <c:numCache>
                <c:formatCode>General</c:formatCode>
                <c:ptCount val="12"/>
                <c:pt idx="0">
                  <c:v>535</c:v>
                </c:pt>
                <c:pt idx="1">
                  <c:v>483</c:v>
                </c:pt>
                <c:pt idx="2">
                  <c:v>515</c:v>
                </c:pt>
                <c:pt idx="3">
                  <c:v>414</c:v>
                </c:pt>
                <c:pt idx="4">
                  <c:v>613</c:v>
                </c:pt>
                <c:pt idx="5">
                  <c:v>571</c:v>
                </c:pt>
                <c:pt idx="6">
                  <c:v>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892936"/>
        <c:axId val="228243520"/>
      </c:barChart>
      <c:lineChart>
        <c:grouping val="stacked"/>
        <c:varyColors val="0"/>
        <c:ser>
          <c:idx val="1"/>
          <c:order val="1"/>
          <c:tx>
            <c:strRef>
              <c:f>Exames!$V$1</c:f>
              <c:strCache>
                <c:ptCount val="1"/>
                <c:pt idx="0">
                  <c:v>Meta MIX (100%)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(Exames!$B$2:$B$4,Exames!$B$6:$B$8,Exames!$B$10:$B$12,Exames!$B$14:$B$16)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(Exames!$V$2:$V$4,Exames!$V$6:$V$8,Exames!$V$10:$V$12,Exames!$V$14:$V$16)</c:f>
              <c:numCache>
                <c:formatCode>General</c:formatCode>
                <c:ptCount val="12"/>
                <c:pt idx="0">
                  <c:v>428</c:v>
                </c:pt>
                <c:pt idx="1">
                  <c:v>428</c:v>
                </c:pt>
                <c:pt idx="2">
                  <c:v>428</c:v>
                </c:pt>
                <c:pt idx="3">
                  <c:v>364</c:v>
                </c:pt>
                <c:pt idx="4">
                  <c:v>428</c:v>
                </c:pt>
                <c:pt idx="5">
                  <c:v>428</c:v>
                </c:pt>
                <c:pt idx="6">
                  <c:v>428</c:v>
                </c:pt>
                <c:pt idx="7">
                  <c:v>428</c:v>
                </c:pt>
                <c:pt idx="8">
                  <c:v>428</c:v>
                </c:pt>
                <c:pt idx="9">
                  <c:v>428</c:v>
                </c:pt>
                <c:pt idx="10">
                  <c:v>428</c:v>
                </c:pt>
                <c:pt idx="11">
                  <c:v>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92936"/>
        <c:axId val="228243520"/>
      </c:lineChart>
      <c:catAx>
        <c:axId val="22789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243520"/>
        <c:crosses val="autoZero"/>
        <c:auto val="1"/>
        <c:lblAlgn val="ctr"/>
        <c:lblOffset val="100"/>
        <c:noMultiLvlLbl val="0"/>
      </c:catAx>
      <c:valAx>
        <c:axId val="2282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89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Exame Imagem SEDI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Exames!$E$1</c:f>
              <c:strCache>
                <c:ptCount val="1"/>
                <c:pt idx="0">
                  <c:v>Total SEDI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8.5469098123770586E-17"/>
                  <c:y val="0.180555555555555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(Exames!$B$5,Exames!$B$9,Exames!$B$13,Exames!$B$17)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(Exames!$E$5,Exames!$E$9,Exames!$E$13,Exames!$E$17)</c:f>
              <c:numCache>
                <c:formatCode>General</c:formatCode>
                <c:ptCount val="4"/>
                <c:pt idx="0">
                  <c:v>2018</c:v>
                </c:pt>
                <c:pt idx="1">
                  <c:v>2228</c:v>
                </c:pt>
                <c:pt idx="2">
                  <c:v>1013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44696"/>
        <c:axId val="228245088"/>
      </c:barChart>
      <c:lineChart>
        <c:grouping val="stacked"/>
        <c:varyColors val="0"/>
        <c:ser>
          <c:idx val="1"/>
          <c:order val="1"/>
          <c:tx>
            <c:strRef>
              <c:f>Exames!$F$1</c:f>
              <c:strCache>
                <c:ptCount val="1"/>
                <c:pt idx="0">
                  <c:v>Meta SEDI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(Exames!$B$5,Exames!$B$9,Exames!$B$13,Exames!$B$17)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(Exames!$F$5,Exames!$F$9,Exames!$F$13,Exames!$F$17)</c:f>
              <c:numCache>
                <c:formatCode>General</c:formatCode>
                <c:ptCount val="4"/>
                <c:pt idx="0">
                  <c:v>2322</c:v>
                </c:pt>
                <c:pt idx="1">
                  <c:v>2322</c:v>
                </c:pt>
                <c:pt idx="2">
                  <c:v>2322</c:v>
                </c:pt>
                <c:pt idx="3">
                  <c:v>2322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44696"/>
        <c:axId val="228245088"/>
      </c:lineChart>
      <c:catAx>
        <c:axId val="22824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245088"/>
        <c:crosses val="autoZero"/>
        <c:auto val="1"/>
        <c:lblAlgn val="ctr"/>
        <c:lblOffset val="100"/>
        <c:noMultiLvlLbl val="0"/>
      </c:catAx>
      <c:valAx>
        <c:axId val="2282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24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Densitometria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Exames!$H$1</c:f>
              <c:strCache>
                <c:ptCount val="1"/>
                <c:pt idx="0">
                  <c:v>Densitometria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(Exames!$B$5,Exames!$B$9,Exames!$B$13,Exames!$B$17)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(Exames!$H$5,Exames!$H$9,Exames!$H$13,Exames!$H$17)</c:f>
              <c:numCache>
                <c:formatCode>General</c:formatCode>
                <c:ptCount val="4"/>
                <c:pt idx="0">
                  <c:v>243</c:v>
                </c:pt>
                <c:pt idx="1">
                  <c:v>206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45872"/>
        <c:axId val="228246264"/>
      </c:barChart>
      <c:lineChart>
        <c:grouping val="stacked"/>
        <c:varyColors val="0"/>
        <c:ser>
          <c:idx val="1"/>
          <c:order val="1"/>
          <c:tx>
            <c:strRef>
              <c:f>Exames!$I$1</c:f>
              <c:strCache>
                <c:ptCount val="1"/>
                <c:pt idx="0">
                  <c:v>Meta Densitometria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(Exames!$B$5,Exames!$B$9,Exames!$B$13,Exames!$B$17)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(Exames!$I$5,Exames!$I$9,Exames!$I$13,Exames!$I$17)</c:f>
              <c:numCache>
                <c:formatCode>General</c:formatCode>
                <c:ptCount val="4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45872"/>
        <c:axId val="228246264"/>
      </c:lineChart>
      <c:catAx>
        <c:axId val="2282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246264"/>
        <c:crosses val="autoZero"/>
        <c:auto val="1"/>
        <c:lblAlgn val="ctr"/>
        <c:lblOffset val="100"/>
        <c:noMultiLvlLbl val="0"/>
      </c:catAx>
      <c:valAx>
        <c:axId val="2282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2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Endoscopia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Exames!$L$1</c:f>
              <c:strCache>
                <c:ptCount val="1"/>
                <c:pt idx="0">
                  <c:v>Endoscopia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0.11111111111111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(Exames!$B$5,Exames!$B$9,Exames!$B$13,Exames!$B$17)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(Exames!$L$5,Exames!$L$9,Exames!$L$13,Exames!$L$17)</c:f>
              <c:numCache>
                <c:formatCode>General</c:formatCode>
                <c:ptCount val="4"/>
                <c:pt idx="0">
                  <c:v>201</c:v>
                </c:pt>
                <c:pt idx="1">
                  <c:v>162</c:v>
                </c:pt>
                <c:pt idx="2">
                  <c:v>48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47048"/>
        <c:axId val="228423104"/>
      </c:barChart>
      <c:lineChart>
        <c:grouping val="stacked"/>
        <c:varyColors val="0"/>
        <c:ser>
          <c:idx val="1"/>
          <c:order val="1"/>
          <c:tx>
            <c:strRef>
              <c:f>Exames!$M$1</c:f>
              <c:strCache>
                <c:ptCount val="1"/>
                <c:pt idx="0">
                  <c:v>Meta Endoscopia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(Exames!$B$5,Exames!$B$9,Exames!$B$13,Exames!$B$17)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(Exames!$M$5,Exames!$M$9,Exames!$M$13,Exames!$M$17)</c:f>
              <c:numCache>
                <c:formatCode>General</c:formatCode>
                <c:ptCount val="4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47048"/>
        <c:axId val="228423104"/>
      </c:lineChart>
      <c:catAx>
        <c:axId val="22824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423104"/>
        <c:crosses val="autoZero"/>
        <c:auto val="1"/>
        <c:lblAlgn val="ctr"/>
        <c:lblOffset val="100"/>
        <c:noMultiLvlLbl val="0"/>
      </c:catAx>
      <c:valAx>
        <c:axId val="2284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24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Retorno Consulta Médica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Consultas!$K$2</c:f>
              <c:strCache>
                <c:ptCount val="1"/>
                <c:pt idx="0">
                  <c:v>RetornoCM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(Consultas!$B$3:$B$5,Consultas!$B$7:$B$9,Consultas!$B$11:$B$13,Consultas!$B$15:$B$17)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 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(Consultas!$K$3:$K$5,Consultas!$K$7:$K$9,Consultas!$K$11:$K$13,Consultas!$K$15:$K$17)</c:f>
              <c:numCache>
                <c:formatCode>General</c:formatCode>
                <c:ptCount val="12"/>
                <c:pt idx="0">
                  <c:v>4120</c:v>
                </c:pt>
                <c:pt idx="1">
                  <c:v>4003</c:v>
                </c:pt>
                <c:pt idx="2">
                  <c:v>5172</c:v>
                </c:pt>
                <c:pt idx="3">
                  <c:v>4997</c:v>
                </c:pt>
                <c:pt idx="4">
                  <c:v>4477</c:v>
                </c:pt>
                <c:pt idx="5">
                  <c:v>4604</c:v>
                </c:pt>
                <c:pt idx="6">
                  <c:v>3725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75744"/>
        <c:axId val="202376128"/>
      </c:barChart>
      <c:lineChart>
        <c:grouping val="standard"/>
        <c:varyColors val="0"/>
        <c:ser>
          <c:idx val="1"/>
          <c:order val="1"/>
          <c:tx>
            <c:strRef>
              <c:f>Consultas!$L$2</c:f>
              <c:strCache>
                <c:ptCount val="1"/>
                <c:pt idx="0">
                  <c:v>RetornoCM Meta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(Consultas!$L$3:$L$5,Consultas!$L$7:$L$9,Consultas!$L$11:$L$13,Consultas!$L$15:$L$17)</c:f>
              <c:numCache>
                <c:formatCode>General</c:formatCode>
                <c:ptCount val="12"/>
                <c:pt idx="0">
                  <c:v>4250</c:v>
                </c:pt>
                <c:pt idx="1">
                  <c:v>4250</c:v>
                </c:pt>
                <c:pt idx="2">
                  <c:v>4250</c:v>
                </c:pt>
                <c:pt idx="3">
                  <c:v>4250</c:v>
                </c:pt>
                <c:pt idx="4">
                  <c:v>4250</c:v>
                </c:pt>
                <c:pt idx="5">
                  <c:v>4250</c:v>
                </c:pt>
                <c:pt idx="6">
                  <c:v>4250</c:v>
                </c:pt>
                <c:pt idx="7">
                  <c:v>4250</c:v>
                </c:pt>
                <c:pt idx="8">
                  <c:v>4250</c:v>
                </c:pt>
                <c:pt idx="9">
                  <c:v>4250</c:v>
                </c:pt>
                <c:pt idx="10">
                  <c:v>4250</c:v>
                </c:pt>
                <c:pt idx="11">
                  <c:v>4250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75744"/>
        <c:axId val="202376128"/>
      </c:lineChart>
      <c:catAx>
        <c:axId val="2023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76128"/>
        <c:crosses val="autoZero"/>
        <c:auto val="1"/>
        <c:lblAlgn val="ctr"/>
        <c:lblOffset val="100"/>
        <c:noMultiLvlLbl val="0"/>
      </c:catAx>
      <c:valAx>
        <c:axId val="2023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Exame MIX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Exames!$U$1</c:f>
              <c:strCache>
                <c:ptCount val="1"/>
                <c:pt idx="0">
                  <c:v>Total MIX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(Exames!$B$5,Exames!$B$9,Exames!$B$13,Exames!$B$17)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(Exames!$U$5,Exames!$U$9,Exames!$U$13,Exames!$U$17)</c:f>
              <c:numCache>
                <c:formatCode>General</c:formatCode>
                <c:ptCount val="4"/>
                <c:pt idx="0">
                  <c:v>1533</c:v>
                </c:pt>
                <c:pt idx="1">
                  <c:v>1598</c:v>
                </c:pt>
                <c:pt idx="2">
                  <c:v>434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423888"/>
        <c:axId val="228424280"/>
      </c:barChart>
      <c:lineChart>
        <c:grouping val="stacked"/>
        <c:varyColors val="0"/>
        <c:ser>
          <c:idx val="1"/>
          <c:order val="1"/>
          <c:tx>
            <c:strRef>
              <c:f>Exames!$V$1</c:f>
              <c:strCache>
                <c:ptCount val="1"/>
                <c:pt idx="0">
                  <c:v>Meta MIX (100%)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0000000000000051E-2"/>
                  <c:y val="-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(Exames!$B$5,Exames!$B$9,Exames!$B$13,Exames!$B$17)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(Exames!$V$5,Exames!$V$9,Exames!$V$13,Exames!$V$17)</c:f>
              <c:numCache>
                <c:formatCode>General</c:formatCode>
                <c:ptCount val="4"/>
                <c:pt idx="0">
                  <c:v>1284</c:v>
                </c:pt>
                <c:pt idx="1">
                  <c:v>1220</c:v>
                </c:pt>
                <c:pt idx="2">
                  <c:v>1284</c:v>
                </c:pt>
                <c:pt idx="3">
                  <c:v>1284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23888"/>
        <c:axId val="228424280"/>
      </c:lineChart>
      <c:catAx>
        <c:axId val="2284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424280"/>
        <c:crosses val="autoZero"/>
        <c:auto val="1"/>
        <c:lblAlgn val="ctr"/>
        <c:lblOffset val="100"/>
        <c:noMultiLvlLbl val="0"/>
      </c:catAx>
      <c:valAx>
        <c:axId val="2284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4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Consulta Médica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Consultas!$O$2</c:f>
              <c:strCache>
                <c:ptCount val="1"/>
                <c:pt idx="0">
                  <c:v>TotalCM Real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(Consultas!$B$3:$B$5,Consultas!$B$7:$B$9,Consultas!$B$11:$B$13,Consultas!$B$15:$B$17)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 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(Consultas!$O$3:$O$5,Consultas!$O$7:$O$9,Consultas!$O$11:$O$13,Consultas!$O$15:$O$17)</c:f>
              <c:numCache>
                <c:formatCode>General</c:formatCode>
                <c:ptCount val="12"/>
                <c:pt idx="0">
                  <c:v>7175</c:v>
                </c:pt>
                <c:pt idx="1">
                  <c:v>6677</c:v>
                </c:pt>
                <c:pt idx="2">
                  <c:v>8314</c:v>
                </c:pt>
                <c:pt idx="3">
                  <c:v>7998</c:v>
                </c:pt>
                <c:pt idx="4">
                  <c:v>7224</c:v>
                </c:pt>
                <c:pt idx="5">
                  <c:v>7473</c:v>
                </c:pt>
                <c:pt idx="6">
                  <c:v>5846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8672"/>
        <c:axId val="202621616"/>
      </c:barChart>
      <c:lineChart>
        <c:grouping val="standard"/>
        <c:varyColors val="0"/>
        <c:ser>
          <c:idx val="1"/>
          <c:order val="1"/>
          <c:tx>
            <c:strRef>
              <c:f>Consultas!$P$2</c:f>
              <c:strCache>
                <c:ptCount val="1"/>
                <c:pt idx="0">
                  <c:v>TotalCM Meta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(Consultas!$P$3:$P$5,Consultas!$P$7:$P$9,Consultas!$P$11:$P$13,Consultas!$P$15:$P$17)</c:f>
              <c:numCache>
                <c:formatCode>General</c:formatCode>
                <c:ptCount val="12"/>
                <c:pt idx="0">
                  <c:v>7294</c:v>
                </c:pt>
                <c:pt idx="1">
                  <c:v>7294</c:v>
                </c:pt>
                <c:pt idx="2">
                  <c:v>7294</c:v>
                </c:pt>
                <c:pt idx="3">
                  <c:v>7294</c:v>
                </c:pt>
                <c:pt idx="4">
                  <c:v>7294</c:v>
                </c:pt>
                <c:pt idx="5">
                  <c:v>7294</c:v>
                </c:pt>
                <c:pt idx="6">
                  <c:v>7294</c:v>
                </c:pt>
                <c:pt idx="7">
                  <c:v>7294</c:v>
                </c:pt>
                <c:pt idx="8">
                  <c:v>7294</c:v>
                </c:pt>
                <c:pt idx="9">
                  <c:v>7294</c:v>
                </c:pt>
                <c:pt idx="10">
                  <c:v>7294</c:v>
                </c:pt>
                <c:pt idx="11">
                  <c:v>7294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8672"/>
        <c:axId val="202621616"/>
      </c:lineChart>
      <c:catAx>
        <c:axId val="2026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21616"/>
        <c:crosses val="autoZero"/>
        <c:auto val="1"/>
        <c:lblAlgn val="ctr"/>
        <c:lblOffset val="100"/>
        <c:noMultiLvlLbl val="0"/>
      </c:catAx>
      <c:valAx>
        <c:axId val="2026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Consulta Médica por Trimestre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Consultas!$O$2</c:f>
              <c:strCache>
                <c:ptCount val="1"/>
                <c:pt idx="0">
                  <c:v>TotalCM Real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9.72785354018001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(Consultas!$B$6,Consultas!$B$10,Consultas!$B$14,Consultas!$B$18)</c:f>
              <c:strCache>
                <c:ptCount val="4"/>
                <c:pt idx="0">
                  <c:v>1º T Subtotal </c:v>
                </c:pt>
                <c:pt idx="1">
                  <c:v>2º T Subtotal </c:v>
                </c:pt>
                <c:pt idx="2">
                  <c:v>3º T Subtotal </c:v>
                </c:pt>
                <c:pt idx="3">
                  <c:v>4º T Subtotal </c:v>
                </c:pt>
              </c:strCache>
            </c:strRef>
          </c:cat>
          <c:val>
            <c:numRef>
              <c:f>(Consultas!$O$6,Consultas!$O$10,Consultas!$O$14,Consultas!$O$18)</c:f>
              <c:numCache>
                <c:formatCode>General</c:formatCode>
                <c:ptCount val="4"/>
                <c:pt idx="0">
                  <c:v>22166</c:v>
                </c:pt>
                <c:pt idx="1">
                  <c:v>22695</c:v>
                </c:pt>
                <c:pt idx="2">
                  <c:v>5846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80672"/>
        <c:axId val="200081064"/>
      </c:barChart>
      <c:lineChart>
        <c:grouping val="standard"/>
        <c:varyColors val="0"/>
        <c:ser>
          <c:idx val="1"/>
          <c:order val="1"/>
          <c:tx>
            <c:strRef>
              <c:f>Consultas!$P$2</c:f>
              <c:strCache>
                <c:ptCount val="1"/>
                <c:pt idx="0">
                  <c:v>TotalCM Meta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(Consultas!$P$6,Consultas!$P$10,Consultas!$P$14,Consultas!$P$18)</c:f>
              <c:numCache>
                <c:formatCode>General</c:formatCode>
                <c:ptCount val="4"/>
                <c:pt idx="0">
                  <c:v>21882</c:v>
                </c:pt>
                <c:pt idx="1">
                  <c:v>21882</c:v>
                </c:pt>
                <c:pt idx="2">
                  <c:v>21882</c:v>
                </c:pt>
                <c:pt idx="3">
                  <c:v>21882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0672"/>
        <c:axId val="200081064"/>
      </c:lineChart>
      <c:catAx>
        <c:axId val="2000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81064"/>
        <c:crosses val="autoZero"/>
        <c:auto val="1"/>
        <c:lblAlgn val="ctr"/>
        <c:lblOffset val="100"/>
        <c:noMultiLvlLbl val="0"/>
      </c:catAx>
      <c:valAx>
        <c:axId val="2000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 Consulta Não Médica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Consultas!$C$66</c:f>
              <c:strCache>
                <c:ptCount val="1"/>
                <c:pt idx="0">
                  <c:v>1º CNM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(Consultas!$C$67:$C$69,Consultas!$C$71:$C$73,Consultas!$C$75:$C$77,Consultas!$C$79:$C$81)</c:f>
              <c:numCache>
                <c:formatCode>General</c:formatCode>
                <c:ptCount val="12"/>
                <c:pt idx="0">
                  <c:v>162</c:v>
                </c:pt>
                <c:pt idx="1">
                  <c:v>153</c:v>
                </c:pt>
                <c:pt idx="2">
                  <c:v>172</c:v>
                </c:pt>
                <c:pt idx="3">
                  <c:v>172</c:v>
                </c:pt>
                <c:pt idx="4">
                  <c:v>148</c:v>
                </c:pt>
                <c:pt idx="5">
                  <c:v>158</c:v>
                </c:pt>
                <c:pt idx="6">
                  <c:v>146</c:v>
                </c:pt>
              </c:numCache>
            </c:numRef>
          </c:val>
        </c:ser>
        <c:ser>
          <c:idx val="1"/>
          <c:order val="1"/>
          <c:tx>
            <c:strRef>
              <c:f>Consultas!$D$66</c:f>
              <c:strCache>
                <c:ptCount val="1"/>
                <c:pt idx="0">
                  <c:v>Retorno 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(Consultas!$D$67:$D$69,Consultas!$D$71:$D$73,Consultas!$D$75:$D$77,Consultas!$D$79:$D$81)</c:f>
              <c:numCache>
                <c:formatCode>General</c:formatCode>
                <c:ptCount val="12"/>
                <c:pt idx="0">
                  <c:v>172</c:v>
                </c:pt>
                <c:pt idx="1">
                  <c:v>170</c:v>
                </c:pt>
                <c:pt idx="2">
                  <c:v>233</c:v>
                </c:pt>
                <c:pt idx="3">
                  <c:v>280</c:v>
                </c:pt>
                <c:pt idx="4">
                  <c:v>266</c:v>
                </c:pt>
                <c:pt idx="5">
                  <c:v>217</c:v>
                </c:pt>
                <c:pt idx="6">
                  <c:v>149</c:v>
                </c:pt>
              </c:numCache>
            </c:numRef>
          </c:val>
        </c:ser>
        <c:ser>
          <c:idx val="2"/>
          <c:order val="2"/>
          <c:tx>
            <c:strRef>
              <c:f>Consultas!$E$66</c:f>
              <c:strCache>
                <c:ptCount val="1"/>
                <c:pt idx="0">
                  <c:v>Enfermagem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(Consultas!$E$67:$E$69,Consultas!$E$71:$E$73,Consultas!$E$75:$E$77,Consultas!$E$79:$E$81)</c:f>
              <c:numCache>
                <c:formatCode>General</c:formatCode>
                <c:ptCount val="12"/>
                <c:pt idx="0">
                  <c:v>606</c:v>
                </c:pt>
                <c:pt idx="1">
                  <c:v>700</c:v>
                </c:pt>
                <c:pt idx="2">
                  <c:v>418</c:v>
                </c:pt>
                <c:pt idx="3">
                  <c:v>405</c:v>
                </c:pt>
                <c:pt idx="4">
                  <c:v>433</c:v>
                </c:pt>
                <c:pt idx="5">
                  <c:v>453</c:v>
                </c:pt>
                <c:pt idx="6">
                  <c:v>324</c:v>
                </c:pt>
              </c:numCache>
            </c:numRef>
          </c:val>
        </c:ser>
        <c:ser>
          <c:idx val="3"/>
          <c:order val="3"/>
          <c:tx>
            <c:strRef>
              <c:f>Consultas!$F$66</c:f>
              <c:strCache>
                <c:ptCount val="1"/>
                <c:pt idx="0">
                  <c:v>Farmácia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(Consultas!$F$67:$F$69,Consultas!$F$71:$F$73,Consultas!$F$75:$F$77,Consultas!$F$79:$F$81)</c:f>
              <c:numCache>
                <c:formatCode>General</c:formatCode>
                <c:ptCount val="12"/>
                <c:pt idx="0">
                  <c:v>424</c:v>
                </c:pt>
                <c:pt idx="1">
                  <c:v>307</c:v>
                </c:pt>
                <c:pt idx="2">
                  <c:v>435</c:v>
                </c:pt>
                <c:pt idx="3">
                  <c:v>382</c:v>
                </c:pt>
                <c:pt idx="4">
                  <c:v>355</c:v>
                </c:pt>
                <c:pt idx="5">
                  <c:v>367</c:v>
                </c:pt>
                <c:pt idx="6">
                  <c:v>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080280"/>
        <c:axId val="200079888"/>
      </c:barChart>
      <c:lineChart>
        <c:grouping val="stacked"/>
        <c:varyColors val="0"/>
        <c:ser>
          <c:idx val="4"/>
          <c:order val="4"/>
          <c:tx>
            <c:strRef>
              <c:f>Consultas!$H$66</c:f>
              <c:strCache>
                <c:ptCount val="1"/>
                <c:pt idx="0">
                  <c:v>Meta CNM (85%)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(Consultas!$H$67:$H$69,Consultas!$H$71:$H$73,Consultas!$H$75:$H$77,Consultas!$H$79:$H$81)</c:f>
              <c:numCache>
                <c:formatCode>General</c:formatCode>
                <c:ptCount val="12"/>
                <c:pt idx="0">
                  <c:v>1190</c:v>
                </c:pt>
                <c:pt idx="1">
                  <c:v>1190</c:v>
                </c:pt>
                <c:pt idx="2">
                  <c:v>1190</c:v>
                </c:pt>
                <c:pt idx="3">
                  <c:v>1190</c:v>
                </c:pt>
                <c:pt idx="4">
                  <c:v>1190</c:v>
                </c:pt>
                <c:pt idx="5">
                  <c:v>1190</c:v>
                </c:pt>
                <c:pt idx="6">
                  <c:v>1190</c:v>
                </c:pt>
                <c:pt idx="7">
                  <c:v>1190</c:v>
                </c:pt>
                <c:pt idx="8">
                  <c:v>1190</c:v>
                </c:pt>
                <c:pt idx="9">
                  <c:v>1190</c:v>
                </c:pt>
                <c:pt idx="10">
                  <c:v>1190</c:v>
                </c:pt>
                <c:pt idx="11">
                  <c:v>1190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0280"/>
        <c:axId val="200079888"/>
      </c:lineChart>
      <c:catAx>
        <c:axId val="20008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79888"/>
        <c:crosses val="autoZero"/>
        <c:auto val="1"/>
        <c:lblAlgn val="ctr"/>
        <c:lblOffset val="100"/>
        <c:noMultiLvlLbl val="0"/>
      </c:catAx>
      <c:valAx>
        <c:axId val="200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8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Consultas Não Médica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Consultas!$G$66</c:f>
              <c:strCache>
                <c:ptCount val="1"/>
                <c:pt idx="0">
                  <c:v>Total CNM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0"/>
                  <c:y val="0.157955865272938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(Consultas!$G$67:$G$69,Consultas!$G$71:$G$73,Consultas!$G$75:$G$77,Consultas!$G$79:$G$81)</c:f>
              <c:numCache>
                <c:formatCode>General</c:formatCode>
                <c:ptCount val="12"/>
                <c:pt idx="0">
                  <c:v>1364</c:v>
                </c:pt>
                <c:pt idx="1">
                  <c:v>1330</c:v>
                </c:pt>
                <c:pt idx="2">
                  <c:v>1258</c:v>
                </c:pt>
                <c:pt idx="3">
                  <c:v>1239</c:v>
                </c:pt>
                <c:pt idx="4">
                  <c:v>1202</c:v>
                </c:pt>
                <c:pt idx="5">
                  <c:v>1195</c:v>
                </c:pt>
                <c:pt idx="6">
                  <c:v>947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78320"/>
        <c:axId val="200077928"/>
      </c:barChart>
      <c:lineChart>
        <c:grouping val="stacked"/>
        <c:varyColors val="0"/>
        <c:ser>
          <c:idx val="1"/>
          <c:order val="1"/>
          <c:tx>
            <c:strRef>
              <c:f>Consultas!$H$66</c:f>
              <c:strCache>
                <c:ptCount val="1"/>
                <c:pt idx="0">
                  <c:v>Meta CNM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(Consultas!$H$67:$H$69,Consultas!$H$71:$H$73,Consultas!$H$75:$H$77,Consultas!$H$79:$H$81)</c:f>
              <c:numCache>
                <c:formatCode>General</c:formatCode>
                <c:ptCount val="12"/>
                <c:pt idx="0">
                  <c:v>1190</c:v>
                </c:pt>
                <c:pt idx="1">
                  <c:v>1190</c:v>
                </c:pt>
                <c:pt idx="2">
                  <c:v>1190</c:v>
                </c:pt>
                <c:pt idx="3">
                  <c:v>1190</c:v>
                </c:pt>
                <c:pt idx="4">
                  <c:v>1190</c:v>
                </c:pt>
                <c:pt idx="5">
                  <c:v>1190</c:v>
                </c:pt>
                <c:pt idx="6">
                  <c:v>1190</c:v>
                </c:pt>
                <c:pt idx="7">
                  <c:v>1190</c:v>
                </c:pt>
                <c:pt idx="8">
                  <c:v>1190</c:v>
                </c:pt>
                <c:pt idx="9">
                  <c:v>1190</c:v>
                </c:pt>
                <c:pt idx="10">
                  <c:v>1190</c:v>
                </c:pt>
                <c:pt idx="11">
                  <c:v>1190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78320"/>
        <c:axId val="200077928"/>
      </c:lineChart>
      <c:catAx>
        <c:axId val="2000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77928"/>
        <c:crosses val="autoZero"/>
        <c:auto val="1"/>
        <c:lblAlgn val="ctr"/>
        <c:lblOffset val="100"/>
        <c:noMultiLvlLbl val="0"/>
      </c:catAx>
      <c:valAx>
        <c:axId val="20007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 sessões terapêuticas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Consultas!$K$66</c:f>
              <c:strCache>
                <c:ptCount val="1"/>
                <c:pt idx="0">
                  <c:v>Fisioterapia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(Consultas!$K$67:$K$69,Consultas!$K$71:$K$73)</c:f>
              <c:numCache>
                <c:formatCode>General</c:formatCode>
                <c:ptCount val="6"/>
                <c:pt idx="0">
                  <c:v>2144</c:v>
                </c:pt>
                <c:pt idx="1">
                  <c:v>1756</c:v>
                </c:pt>
                <c:pt idx="2">
                  <c:v>3184</c:v>
                </c:pt>
                <c:pt idx="3">
                  <c:v>2268</c:v>
                </c:pt>
                <c:pt idx="4">
                  <c:v>2668</c:v>
                </c:pt>
                <c:pt idx="5">
                  <c:v>2700</c:v>
                </c:pt>
              </c:numCache>
            </c:numRef>
          </c:val>
        </c:ser>
        <c:ser>
          <c:idx val="1"/>
          <c:order val="1"/>
          <c:tx>
            <c:strRef>
              <c:f>Consultas!$L$66</c:f>
              <c:strCache>
                <c:ptCount val="1"/>
                <c:pt idx="0">
                  <c:v>Fonoaudiologia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(Consultas!$L$67:$L$69,Consultas!$L$71:$L$73)</c:f>
              <c:numCache>
                <c:formatCode>General</c:formatCode>
                <c:ptCount val="6"/>
                <c:pt idx="0">
                  <c:v>307</c:v>
                </c:pt>
                <c:pt idx="1">
                  <c:v>290</c:v>
                </c:pt>
                <c:pt idx="2">
                  <c:v>370</c:v>
                </c:pt>
                <c:pt idx="3">
                  <c:v>356</c:v>
                </c:pt>
                <c:pt idx="4">
                  <c:v>329</c:v>
                </c:pt>
                <c:pt idx="5">
                  <c:v>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0082240"/>
        <c:axId val="200082632"/>
      </c:barChart>
      <c:lineChart>
        <c:grouping val="stacked"/>
        <c:varyColors val="0"/>
        <c:ser>
          <c:idx val="2"/>
          <c:order val="2"/>
          <c:tx>
            <c:strRef>
              <c:f>Consultas!$N$66</c:f>
              <c:strCache>
                <c:ptCount val="1"/>
                <c:pt idx="0">
                  <c:v>Meta Terapia (85%)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(Consultas!$N$67:$N$69,Consultas!$N$71:$N$73,Consultas!$N$75:$N$77,Consultas!$N$79:$N$81)</c:f>
              <c:numCache>
                <c:formatCode>General</c:formatCode>
                <c:ptCount val="12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2550</c:v>
                </c:pt>
                <c:pt idx="6">
                  <c:v>2550</c:v>
                </c:pt>
                <c:pt idx="7">
                  <c:v>2550</c:v>
                </c:pt>
                <c:pt idx="8">
                  <c:v>2550</c:v>
                </c:pt>
                <c:pt idx="9">
                  <c:v>2550</c:v>
                </c:pt>
                <c:pt idx="10">
                  <c:v>2550</c:v>
                </c:pt>
                <c:pt idx="11">
                  <c:v>2550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2240"/>
        <c:axId val="200082632"/>
      </c:lineChart>
      <c:catAx>
        <c:axId val="2000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82632"/>
        <c:crosses val="autoZero"/>
        <c:auto val="1"/>
        <c:lblAlgn val="ctr"/>
        <c:lblOffset val="100"/>
        <c:noMultiLvlLbl val="0"/>
      </c:catAx>
      <c:valAx>
        <c:axId val="2000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Sessões Terapêuticas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Consultas!$M$66</c:f>
              <c:strCache>
                <c:ptCount val="1"/>
                <c:pt idx="0">
                  <c:v>Total Terapia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0.213704994192799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(Consultas!$M$67:$M$69,Consultas!$M$71:$M$73,Consultas!$M$75:$M$77,Consultas!$M$79:$M$81)</c:f>
              <c:numCache>
                <c:formatCode>General</c:formatCode>
                <c:ptCount val="12"/>
                <c:pt idx="0">
                  <c:v>2451</c:v>
                </c:pt>
                <c:pt idx="1">
                  <c:v>2046</c:v>
                </c:pt>
                <c:pt idx="2">
                  <c:v>3554</c:v>
                </c:pt>
                <c:pt idx="3">
                  <c:v>2624</c:v>
                </c:pt>
                <c:pt idx="4">
                  <c:v>2997</c:v>
                </c:pt>
                <c:pt idx="5">
                  <c:v>3058</c:v>
                </c:pt>
                <c:pt idx="6">
                  <c:v>2678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83416"/>
        <c:axId val="200083808"/>
      </c:barChart>
      <c:lineChart>
        <c:grouping val="stacked"/>
        <c:varyColors val="0"/>
        <c:ser>
          <c:idx val="1"/>
          <c:order val="1"/>
          <c:tx>
            <c:strRef>
              <c:f>Consultas!$N$66</c:f>
              <c:strCache>
                <c:ptCount val="1"/>
                <c:pt idx="0">
                  <c:v>Meta Terapia (85%)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(Consultas!$B$67:$B$69,Consultas!$B$71:$B$73,Consultas!$B$75:$B$77,Consultas!$B$79:$B$81)</c:f>
              <c:strCache>
                <c:ptCount val="12"/>
                <c:pt idx="0">
                  <c:v>Janeiro 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24/07/2015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(Consultas!$N$67:$N$69,Consultas!$N$71:$N$73,Consultas!$N$75:$N$77,Consultas!$N$79:$N$81)</c:f>
              <c:numCache>
                <c:formatCode>General</c:formatCode>
                <c:ptCount val="12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2550</c:v>
                </c:pt>
                <c:pt idx="6">
                  <c:v>2550</c:v>
                </c:pt>
                <c:pt idx="7">
                  <c:v>2550</c:v>
                </c:pt>
                <c:pt idx="8">
                  <c:v>2550</c:v>
                </c:pt>
                <c:pt idx="9">
                  <c:v>2550</c:v>
                </c:pt>
                <c:pt idx="10">
                  <c:v>2550</c:v>
                </c:pt>
                <c:pt idx="11">
                  <c:v>2550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3416"/>
        <c:axId val="200083808"/>
      </c:lineChart>
      <c:catAx>
        <c:axId val="20008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83808"/>
        <c:crosses val="autoZero"/>
        <c:auto val="1"/>
        <c:lblAlgn val="ctr"/>
        <c:lblOffset val="100"/>
        <c:noMultiLvlLbl val="0"/>
      </c:catAx>
      <c:valAx>
        <c:axId val="2000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8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228606</xdr:colOff>
      <xdr:row>19</xdr:row>
      <xdr:rowOff>138112</xdr:rowOff>
    </xdr:from>
    <xdr:to>
      <xdr:col>6</xdr:col>
      <xdr:colOff>885831</xdr:colOff>
      <xdr:row>34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933450</xdr:colOff>
      <xdr:row>19</xdr:row>
      <xdr:rowOff>142875</xdr:rowOff>
    </xdr:from>
    <xdr:to>
      <xdr:col>14</xdr:col>
      <xdr:colOff>447675</xdr:colOff>
      <xdr:row>34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34</xdr:row>
      <xdr:rowOff>9525</xdr:rowOff>
    </xdr:from>
    <xdr:to>
      <xdr:col>6</xdr:col>
      <xdr:colOff>885825</xdr:colOff>
      <xdr:row>48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219074</xdr:colOff>
      <xdr:row>48</xdr:row>
      <xdr:rowOff>95250</xdr:rowOff>
    </xdr:from>
    <xdr:to>
      <xdr:col>6</xdr:col>
      <xdr:colOff>857249</xdr:colOff>
      <xdr:row>62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865716</xdr:colOff>
      <xdr:row>48</xdr:row>
      <xdr:rowOff>88900</xdr:rowOff>
    </xdr:from>
    <xdr:to>
      <xdr:col>10</xdr:col>
      <xdr:colOff>897465</xdr:colOff>
      <xdr:row>62</xdr:row>
      <xdr:rowOff>163512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158750</xdr:colOff>
      <xdr:row>83</xdr:row>
      <xdr:rowOff>148166</xdr:rowOff>
    </xdr:from>
    <xdr:to>
      <xdr:col>6</xdr:col>
      <xdr:colOff>815975</xdr:colOff>
      <xdr:row>98</xdr:row>
      <xdr:rowOff>24341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814917</xdr:colOff>
      <xdr:row>83</xdr:row>
      <xdr:rowOff>148167</xdr:rowOff>
    </xdr:from>
    <xdr:to>
      <xdr:col>10</xdr:col>
      <xdr:colOff>847725</xdr:colOff>
      <xdr:row>98</xdr:row>
      <xdr:rowOff>24342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158750</xdr:colOff>
      <xdr:row>98</xdr:row>
      <xdr:rowOff>35983</xdr:rowOff>
    </xdr:from>
    <xdr:to>
      <xdr:col>6</xdr:col>
      <xdr:colOff>836083</xdr:colOff>
      <xdr:row>112</xdr:row>
      <xdr:rowOff>112183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814917</xdr:colOff>
      <xdr:row>98</xdr:row>
      <xdr:rowOff>21166</xdr:rowOff>
    </xdr:from>
    <xdr:to>
      <xdr:col>10</xdr:col>
      <xdr:colOff>847725</xdr:colOff>
      <xdr:row>112</xdr:row>
      <xdr:rowOff>87841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169333</xdr:colOff>
      <xdr:row>112</xdr:row>
      <xdr:rowOff>116416</xdr:rowOff>
    </xdr:from>
    <xdr:to>
      <xdr:col>6</xdr:col>
      <xdr:colOff>826558</xdr:colOff>
      <xdr:row>126</xdr:row>
      <xdr:rowOff>183091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159809</xdr:colOff>
      <xdr:row>141</xdr:row>
      <xdr:rowOff>68793</xdr:rowOff>
    </xdr:from>
    <xdr:to>
      <xdr:col>6</xdr:col>
      <xdr:colOff>821267</xdr:colOff>
      <xdr:row>155</xdr:row>
      <xdr:rowOff>135468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158750</xdr:colOff>
      <xdr:row>126</xdr:row>
      <xdr:rowOff>179916</xdr:rowOff>
    </xdr:from>
    <xdr:to>
      <xdr:col>6</xdr:col>
      <xdr:colOff>815975</xdr:colOff>
      <xdr:row>141</xdr:row>
      <xdr:rowOff>56091</xdr:rowOff>
    </xdr:to>
    <xdr:grpSp>
      <xdr:nvGrpSpPr>
        <xdr:cNvPr id="13" name="Grupo 12"/>
        <xdr:cNvGrpSpPr/>
      </xdr:nvGrpSpPr>
      <xdr:grpSpPr>
        <a:xfrm>
          <a:off x="1825625" y="23649516"/>
          <a:ext cx="5257800" cy="2733675"/>
          <a:chOff x="899584" y="24426333"/>
          <a:chExt cx="4922308" cy="2733675"/>
        </a:xfrm>
      </xdr:grpSpPr>
      <xdr:graphicFrame macro="">
        <xdr:nvGraphicFramePr>
          <xdr:cNvPr id="14" name="Gráfico 13"/>
          <xdr:cNvGraphicFramePr>
            <a:graphicFrameLocks/>
          </xdr:cNvGraphicFramePr>
        </xdr:nvGraphicFramePr>
        <xdr:xfrm>
          <a:off x="899584" y="24426333"/>
          <a:ext cx="4922308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15" name="CaixaDeTexto 14"/>
          <xdr:cNvSpPr txBox="1"/>
        </xdr:nvSpPr>
        <xdr:spPr>
          <a:xfrm>
            <a:off x="4511360" y="24459142"/>
            <a:ext cx="1260000" cy="468000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800"/>
              <a:t>Consulta médica; Consulta não médica;</a:t>
            </a:r>
            <a:r>
              <a:rPr lang="pt-BR" sz="800" baseline="0"/>
              <a:t> Sessão terapia </a:t>
            </a:r>
            <a:endParaRPr lang="pt-BR" sz="800"/>
          </a:p>
        </xdr:txBody>
      </xdr:sp>
    </xdr:grpSp>
    <xdr:clientData/>
  </xdr:twoCellAnchor>
  <xdr:twoCellAnchor>
    <xdr:from>
      <xdr:col>10</xdr:col>
      <xdr:colOff>857250</xdr:colOff>
      <xdr:row>83</xdr:row>
      <xdr:rowOff>152400</xdr:rowOff>
    </xdr:from>
    <xdr:to>
      <xdr:col>14</xdr:col>
      <xdr:colOff>728133</xdr:colOff>
      <xdr:row>98</xdr:row>
      <xdr:rowOff>28575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857250</xdr:colOff>
      <xdr:row>98</xdr:row>
      <xdr:rowOff>19050</xdr:rowOff>
    </xdr:from>
    <xdr:to>
      <xdr:col>14</xdr:col>
      <xdr:colOff>728133</xdr:colOff>
      <xdr:row>112</xdr:row>
      <xdr:rowOff>85725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828675</xdr:colOff>
      <xdr:row>112</xdr:row>
      <xdr:rowOff>114300</xdr:rowOff>
    </xdr:from>
    <xdr:to>
      <xdr:col>10</xdr:col>
      <xdr:colOff>857250</xdr:colOff>
      <xdr:row>126</xdr:row>
      <xdr:rowOff>180975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828675</xdr:colOff>
      <xdr:row>126</xdr:row>
      <xdr:rowOff>180975</xdr:rowOff>
    </xdr:from>
    <xdr:to>
      <xdr:col>10</xdr:col>
      <xdr:colOff>857250</xdr:colOff>
      <xdr:row>141</xdr:row>
      <xdr:rowOff>57150</xdr:rowOff>
    </xdr:to>
    <xdr:grpSp>
      <xdr:nvGrpSpPr>
        <xdr:cNvPr id="19" name="Grupo 18"/>
        <xdr:cNvGrpSpPr/>
      </xdr:nvGrpSpPr>
      <xdr:grpSpPr>
        <a:xfrm>
          <a:off x="7096125" y="23650575"/>
          <a:ext cx="5010150" cy="2733675"/>
          <a:chOff x="-557114" y="24226308"/>
          <a:chExt cx="4922308" cy="2733675"/>
        </a:xfrm>
      </xdr:grpSpPr>
      <xdr:graphicFrame macro="">
        <xdr:nvGraphicFramePr>
          <xdr:cNvPr id="20" name="Gráfico 19"/>
          <xdr:cNvGraphicFramePr>
            <a:graphicFrameLocks/>
          </xdr:cNvGraphicFramePr>
        </xdr:nvGraphicFramePr>
        <xdr:xfrm>
          <a:off x="-557114" y="24226308"/>
          <a:ext cx="4922308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">
        <xdr:nvSpPr>
          <xdr:cNvPr id="21" name="CaixaDeTexto 20"/>
          <xdr:cNvSpPr txBox="1"/>
        </xdr:nvSpPr>
        <xdr:spPr>
          <a:xfrm>
            <a:off x="2997535" y="24259117"/>
            <a:ext cx="1260000" cy="468000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800"/>
              <a:t>Consulta médica; Consulta não médica;</a:t>
            </a:r>
            <a:r>
              <a:rPr lang="pt-BR" sz="800" baseline="0"/>
              <a:t> Sessão terapia </a:t>
            </a:r>
            <a:endParaRPr lang="pt-BR" sz="800"/>
          </a:p>
        </xdr:txBody>
      </xdr:sp>
    </xdr:grpSp>
    <xdr:clientData/>
  </xdr:twoCellAnchor>
  <xdr:twoCellAnchor>
    <xdr:from>
      <xdr:col>6</xdr:col>
      <xdr:colOff>828675</xdr:colOff>
      <xdr:row>141</xdr:row>
      <xdr:rowOff>57150</xdr:rowOff>
    </xdr:from>
    <xdr:to>
      <xdr:col>10</xdr:col>
      <xdr:colOff>861483</xdr:colOff>
      <xdr:row>155</xdr:row>
      <xdr:rowOff>123825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895350</xdr:colOff>
      <xdr:row>19</xdr:row>
      <xdr:rowOff>142875</xdr:rowOff>
    </xdr:from>
    <xdr:to>
      <xdr:col>10</xdr:col>
      <xdr:colOff>923925</xdr:colOff>
      <xdr:row>34</xdr:row>
      <xdr:rowOff>19050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447675</xdr:colOff>
      <xdr:row>19</xdr:row>
      <xdr:rowOff>142875</xdr:rowOff>
    </xdr:from>
    <xdr:to>
      <xdr:col>17</xdr:col>
      <xdr:colOff>1066800</xdr:colOff>
      <xdr:row>34</xdr:row>
      <xdr:rowOff>19050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895350</xdr:colOff>
      <xdr:row>34</xdr:row>
      <xdr:rowOff>19050</xdr:rowOff>
    </xdr:from>
    <xdr:to>
      <xdr:col>10</xdr:col>
      <xdr:colOff>923925</xdr:colOff>
      <xdr:row>48</xdr:row>
      <xdr:rowOff>85725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95256</xdr:colOff>
      <xdr:row>18</xdr:row>
      <xdr:rowOff>119062</xdr:rowOff>
    </xdr:from>
    <xdr:to>
      <xdr:col>6</xdr:col>
      <xdr:colOff>1028706</xdr:colOff>
      <xdr:row>35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1019175</xdr:colOff>
      <xdr:row>18</xdr:row>
      <xdr:rowOff>128587</xdr:rowOff>
    </xdr:from>
    <xdr:to>
      <xdr:col>10</xdr:col>
      <xdr:colOff>400050</xdr:colOff>
      <xdr:row>35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</xdr:colOff>
      <xdr:row>35</xdr:row>
      <xdr:rowOff>119062</xdr:rowOff>
    </xdr:from>
    <xdr:to>
      <xdr:col>6</xdr:col>
      <xdr:colOff>1028700</xdr:colOff>
      <xdr:row>52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52</xdr:row>
      <xdr:rowOff>119062</xdr:rowOff>
    </xdr:from>
    <xdr:to>
      <xdr:col>7</xdr:col>
      <xdr:colOff>0</xdr:colOff>
      <xdr:row>69</xdr:row>
      <xdr:rowOff>109537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104775</xdr:colOff>
      <xdr:row>69</xdr:row>
      <xdr:rowOff>109537</xdr:rowOff>
    </xdr:from>
    <xdr:to>
      <xdr:col>7</xdr:col>
      <xdr:colOff>0</xdr:colOff>
      <xdr:row>86</xdr:row>
      <xdr:rowOff>100012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69</xdr:row>
      <xdr:rowOff>109537</xdr:rowOff>
    </xdr:from>
    <xdr:to>
      <xdr:col>10</xdr:col>
      <xdr:colOff>419100</xdr:colOff>
      <xdr:row>86</xdr:row>
      <xdr:rowOff>100012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400050</xdr:colOff>
      <xdr:row>18</xdr:row>
      <xdr:rowOff>123825</xdr:rowOff>
    </xdr:from>
    <xdr:to>
      <xdr:col>14</xdr:col>
      <xdr:colOff>9525</xdr:colOff>
      <xdr:row>35</xdr:row>
      <xdr:rowOff>114300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1028700</xdr:colOff>
      <xdr:row>35</xdr:row>
      <xdr:rowOff>104775</xdr:rowOff>
    </xdr:from>
    <xdr:to>
      <xdr:col>10</xdr:col>
      <xdr:colOff>409575</xdr:colOff>
      <xdr:row>52</xdr:row>
      <xdr:rowOff>95250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1028700</xdr:colOff>
      <xdr:row>52</xdr:row>
      <xdr:rowOff>114300</xdr:rowOff>
    </xdr:from>
    <xdr:to>
      <xdr:col>10</xdr:col>
      <xdr:colOff>409575</xdr:colOff>
      <xdr:row>69</xdr:row>
      <xdr:rowOff>104775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400050</xdr:colOff>
      <xdr:row>69</xdr:row>
      <xdr:rowOff>104775</xdr:rowOff>
    </xdr:from>
    <xdr:to>
      <xdr:col>14</xdr:col>
      <xdr:colOff>419100</xdr:colOff>
      <xdr:row>86</xdr:row>
      <xdr:rowOff>95250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41"/>
  <sheetViews>
    <sheetView showGridLines="0" zoomScaleNormal="100" workbookViewId="0">
      <pane xSplit="2" ySplit="1" topLeftCell="C87" activePane="bottomRight" state="frozen"/>
      <selection pane="topRight" activeCell="C1" sqref="C1"/>
      <selection pane="bottomLeft" activeCell="A2" sqref="A2"/>
      <selection pane="bottomRight" activeCell="P98" sqref="P98"/>
    </sheetView>
  </sheetViews>
  <sheetFormatPr defaultRowHeight="15" x14ac:dyDescent="0.2"/>
  <cols>
    <col min="1" max="1" width="9.140625" style="7" bestFit="1" customWidth="1"/>
    <col min="2" max="2" width="15.85546875" style="2" bestFit="1" customWidth="1"/>
    <col min="3" max="3" width="14.85546875" style="2" customWidth="1"/>
    <col min="4" max="4" width="16.42578125" style="2" bestFit="1" customWidth="1"/>
    <col min="5" max="5" width="18.5703125" style="2" customWidth="1"/>
    <col min="6" max="6" width="19.140625" style="2" bestFit="1" customWidth="1"/>
    <col min="7" max="7" width="15.5703125" style="2" bestFit="1" customWidth="1"/>
    <col min="8" max="8" width="18.7109375" style="2" bestFit="1" customWidth="1"/>
    <col min="9" max="9" width="19.42578125" style="2" bestFit="1" customWidth="1"/>
    <col min="10" max="10" width="21" style="2" bestFit="1" customWidth="1"/>
    <col min="11" max="11" width="23.42578125" style="2" bestFit="1" customWidth="1"/>
    <col min="12" max="12" width="21.5703125" style="2" bestFit="1" customWidth="1"/>
    <col min="13" max="13" width="22.5703125" style="2" bestFit="1" customWidth="1"/>
    <col min="14" max="14" width="19.85546875" style="2" bestFit="1" customWidth="1"/>
    <col min="15" max="15" width="20.42578125" style="1" customWidth="1"/>
    <col min="16" max="16" width="21" style="1" customWidth="1"/>
    <col min="17" max="17" width="19.7109375" style="1" customWidth="1"/>
    <col min="18" max="18" width="23.28515625" style="1" customWidth="1"/>
    <col min="19" max="19" width="20.28515625" style="1" bestFit="1" customWidth="1"/>
    <col min="20" max="20" width="26.140625" style="1" bestFit="1" customWidth="1"/>
    <col min="21" max="21" width="17.140625" style="1" customWidth="1"/>
    <col min="22" max="22" width="16.28515625" style="1" bestFit="1" customWidth="1"/>
    <col min="23" max="23" width="14.85546875" style="1" bestFit="1" customWidth="1"/>
    <col min="24" max="31" width="7.140625" style="1" customWidth="1"/>
    <col min="32" max="32" width="26" style="2" bestFit="1" customWidth="1"/>
    <col min="33" max="33" width="15" style="2" bestFit="1" customWidth="1"/>
    <col min="34" max="34" width="14.28515625" style="2" bestFit="1" customWidth="1"/>
    <col min="35" max="35" width="10.85546875" style="2" bestFit="1" customWidth="1"/>
    <col min="36" max="36" width="6.42578125" style="2" bestFit="1" customWidth="1"/>
    <col min="37" max="37" width="14.7109375" style="2" bestFit="1" customWidth="1"/>
    <col min="38" max="38" width="16.42578125" style="2" bestFit="1" customWidth="1"/>
    <col min="39" max="256" width="7.7109375" style="2" customWidth="1"/>
    <col min="257" max="16384" width="9.140625" style="2"/>
  </cols>
  <sheetData>
    <row r="1" spans="1:38" s="27" customFormat="1" ht="13.5" thickBot="1" x14ac:dyDescent="0.25">
      <c r="A1" s="28"/>
      <c r="B1" s="29"/>
      <c r="C1" s="45"/>
      <c r="D1" s="46"/>
      <c r="E1" s="46"/>
      <c r="F1" s="46"/>
      <c r="G1" s="46"/>
      <c r="H1" s="46"/>
      <c r="I1" s="46"/>
      <c r="J1" s="46"/>
      <c r="K1" s="46"/>
      <c r="L1" s="47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L1" s="29"/>
    </row>
    <row r="2" spans="1:38" s="27" customFormat="1" ht="12.75" x14ac:dyDescent="0.2">
      <c r="A2" s="30" t="s">
        <v>0</v>
      </c>
      <c r="B2" s="31" t="s">
        <v>1</v>
      </c>
      <c r="C2" s="32" t="s">
        <v>2</v>
      </c>
      <c r="D2" s="33" t="s">
        <v>64</v>
      </c>
      <c r="E2" s="35" t="s">
        <v>63</v>
      </c>
      <c r="F2" s="33" t="s">
        <v>65</v>
      </c>
      <c r="G2" s="32" t="s">
        <v>3</v>
      </c>
      <c r="H2" s="33" t="s">
        <v>67</v>
      </c>
      <c r="I2" s="35" t="s">
        <v>66</v>
      </c>
      <c r="J2" s="33" t="s">
        <v>68</v>
      </c>
      <c r="K2" s="32" t="s">
        <v>4</v>
      </c>
      <c r="L2" s="33" t="s">
        <v>69</v>
      </c>
      <c r="M2" s="35" t="s">
        <v>70</v>
      </c>
      <c r="N2" s="33" t="s">
        <v>5</v>
      </c>
      <c r="O2" s="32" t="s">
        <v>6</v>
      </c>
      <c r="P2" s="33" t="s">
        <v>71</v>
      </c>
      <c r="Q2" s="35" t="s">
        <v>72</v>
      </c>
      <c r="R2" s="33" t="s">
        <v>7</v>
      </c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8" s="27" customFormat="1" ht="12.75" x14ac:dyDescent="0.2">
      <c r="A3" s="42" t="s">
        <v>8</v>
      </c>
      <c r="B3" s="9" t="s">
        <v>9</v>
      </c>
      <c r="C3" s="9">
        <v>2564</v>
      </c>
      <c r="D3" s="9">
        <v>2677</v>
      </c>
      <c r="E3" s="9">
        <v>3150</v>
      </c>
      <c r="F3" s="17">
        <f>D3-C3</f>
        <v>113</v>
      </c>
      <c r="G3" s="9">
        <v>491</v>
      </c>
      <c r="H3" s="9">
        <v>366</v>
      </c>
      <c r="I3" s="9">
        <v>430</v>
      </c>
      <c r="J3" s="17">
        <f>H3-G3</f>
        <v>-125</v>
      </c>
      <c r="K3" s="9">
        <v>4120</v>
      </c>
      <c r="L3" s="9">
        <v>4250</v>
      </c>
      <c r="M3" s="9">
        <v>5000</v>
      </c>
      <c r="N3" s="17">
        <f>L3-K3</f>
        <v>130</v>
      </c>
      <c r="O3" s="9">
        <v>7175</v>
      </c>
      <c r="P3" s="9">
        <v>7294</v>
      </c>
      <c r="Q3" s="9">
        <v>8580</v>
      </c>
      <c r="R3" s="17">
        <f>P3-O3</f>
        <v>119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 spans="1:38" s="27" customFormat="1" ht="12.75" x14ac:dyDescent="0.2">
      <c r="A4" s="42"/>
      <c r="B4" s="9" t="s">
        <v>10</v>
      </c>
      <c r="C4" s="9">
        <v>2254</v>
      </c>
      <c r="D4" s="9">
        <v>2677</v>
      </c>
      <c r="E4" s="9">
        <v>3150</v>
      </c>
      <c r="F4" s="17">
        <f>D4-C4</f>
        <v>423</v>
      </c>
      <c r="G4" s="9">
        <v>420</v>
      </c>
      <c r="H4" s="9">
        <v>366</v>
      </c>
      <c r="I4" s="9">
        <v>430</v>
      </c>
      <c r="J4" s="17">
        <f>H4-G4</f>
        <v>-54</v>
      </c>
      <c r="K4" s="9">
        <v>4003</v>
      </c>
      <c r="L4" s="9">
        <v>4250</v>
      </c>
      <c r="M4" s="9">
        <v>5000</v>
      </c>
      <c r="N4" s="17">
        <f>L4-K4</f>
        <v>247</v>
      </c>
      <c r="O4" s="9">
        <v>6677</v>
      </c>
      <c r="P4" s="9">
        <v>7294</v>
      </c>
      <c r="Q4" s="9">
        <v>8580</v>
      </c>
      <c r="R4" s="17">
        <f t="shared" ref="R4:R19" si="0">P4-O4</f>
        <v>617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</row>
    <row r="5" spans="1:38" s="27" customFormat="1" ht="13.5" thickBot="1" x14ac:dyDescent="0.25">
      <c r="A5" s="43"/>
      <c r="B5" s="10" t="s">
        <v>11</v>
      </c>
      <c r="C5" s="10">
        <v>2861</v>
      </c>
      <c r="D5" s="10">
        <v>2677</v>
      </c>
      <c r="E5" s="9">
        <v>3150</v>
      </c>
      <c r="F5" s="17">
        <f>D5-C5</f>
        <v>-184</v>
      </c>
      <c r="G5" s="10">
        <v>281</v>
      </c>
      <c r="H5" s="10">
        <v>366</v>
      </c>
      <c r="I5" s="9">
        <v>430</v>
      </c>
      <c r="J5" s="17">
        <f>H5-G5</f>
        <v>85</v>
      </c>
      <c r="K5" s="10">
        <v>5172</v>
      </c>
      <c r="L5" s="10">
        <v>4250</v>
      </c>
      <c r="M5" s="9">
        <v>5000</v>
      </c>
      <c r="N5" s="17">
        <f>L5-K5</f>
        <v>-922</v>
      </c>
      <c r="O5" s="10">
        <v>8314</v>
      </c>
      <c r="P5" s="10">
        <v>7294</v>
      </c>
      <c r="Q5" s="9">
        <v>8580</v>
      </c>
      <c r="R5" s="17">
        <f t="shared" si="0"/>
        <v>-1020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</row>
    <row r="6" spans="1:38" s="27" customFormat="1" ht="13.5" thickBot="1" x14ac:dyDescent="0.25">
      <c r="A6" s="18"/>
      <c r="B6" s="11" t="s">
        <v>12</v>
      </c>
      <c r="C6" s="11">
        <f>SUM(C3:C5)</f>
        <v>7679</v>
      </c>
      <c r="D6" s="11">
        <f t="shared" ref="D6" si="1">SUM(D3:D5)</f>
        <v>8031</v>
      </c>
      <c r="E6" s="11">
        <f t="shared" ref="E6:Q6" si="2">SUM(E3:E5)</f>
        <v>9450</v>
      </c>
      <c r="F6" s="17">
        <f t="shared" si="2"/>
        <v>352</v>
      </c>
      <c r="G6" s="11">
        <f t="shared" si="2"/>
        <v>1192</v>
      </c>
      <c r="H6" s="11">
        <f t="shared" si="2"/>
        <v>1098</v>
      </c>
      <c r="I6" s="11">
        <f t="shared" si="2"/>
        <v>1290</v>
      </c>
      <c r="J6" s="17">
        <f t="shared" si="2"/>
        <v>-94</v>
      </c>
      <c r="K6" s="11">
        <f t="shared" si="2"/>
        <v>13295</v>
      </c>
      <c r="L6" s="11">
        <f t="shared" si="2"/>
        <v>12750</v>
      </c>
      <c r="M6" s="11">
        <f t="shared" si="2"/>
        <v>15000</v>
      </c>
      <c r="N6" s="17">
        <f t="shared" si="2"/>
        <v>-545</v>
      </c>
      <c r="O6" s="11">
        <f t="shared" si="2"/>
        <v>22166</v>
      </c>
      <c r="P6" s="11">
        <f t="shared" si="2"/>
        <v>21882</v>
      </c>
      <c r="Q6" s="11">
        <f t="shared" si="2"/>
        <v>25740</v>
      </c>
      <c r="R6" s="17">
        <f t="shared" si="0"/>
        <v>-284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</row>
    <row r="7" spans="1:38" s="27" customFormat="1" ht="12.75" x14ac:dyDescent="0.2">
      <c r="A7" s="44" t="s">
        <v>13</v>
      </c>
      <c r="B7" s="19" t="s">
        <v>14</v>
      </c>
      <c r="C7" s="19">
        <v>2707</v>
      </c>
      <c r="D7" s="19">
        <v>2677</v>
      </c>
      <c r="E7" s="9">
        <v>3150</v>
      </c>
      <c r="F7" s="17">
        <f>D7-C7</f>
        <v>-30</v>
      </c>
      <c r="G7" s="19">
        <v>294</v>
      </c>
      <c r="H7" s="19">
        <v>366</v>
      </c>
      <c r="I7" s="9">
        <v>430</v>
      </c>
      <c r="J7" s="17">
        <f>H7-G7</f>
        <v>72</v>
      </c>
      <c r="K7" s="19">
        <v>4997</v>
      </c>
      <c r="L7" s="19">
        <v>4250</v>
      </c>
      <c r="M7" s="9">
        <v>5000</v>
      </c>
      <c r="N7" s="17">
        <f>L7-K7</f>
        <v>-747</v>
      </c>
      <c r="O7" s="19">
        <v>7998</v>
      </c>
      <c r="P7" s="19">
        <v>7294</v>
      </c>
      <c r="Q7" s="9">
        <v>8580</v>
      </c>
      <c r="R7" s="17">
        <f t="shared" si="0"/>
        <v>-704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8" s="27" customFormat="1" ht="12.75" x14ac:dyDescent="0.2">
      <c r="A8" s="42"/>
      <c r="B8" s="9" t="s">
        <v>15</v>
      </c>
      <c r="C8" s="9">
        <v>2572</v>
      </c>
      <c r="D8" s="9">
        <v>2677</v>
      </c>
      <c r="E8" s="9">
        <v>3150</v>
      </c>
      <c r="F8" s="17">
        <f>D8-C8</f>
        <v>105</v>
      </c>
      <c r="G8" s="9">
        <v>175</v>
      </c>
      <c r="H8" s="9">
        <v>366</v>
      </c>
      <c r="I8" s="9">
        <v>430</v>
      </c>
      <c r="J8" s="17">
        <f>H8-G8</f>
        <v>191</v>
      </c>
      <c r="K8" s="9">
        <v>4477</v>
      </c>
      <c r="L8" s="9">
        <v>4250</v>
      </c>
      <c r="M8" s="9">
        <v>5000</v>
      </c>
      <c r="N8" s="17">
        <f>L8-K8</f>
        <v>-227</v>
      </c>
      <c r="O8" s="9">
        <v>7224</v>
      </c>
      <c r="P8" s="9">
        <v>7294</v>
      </c>
      <c r="Q8" s="9">
        <v>8580</v>
      </c>
      <c r="R8" s="17">
        <f t="shared" si="0"/>
        <v>70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8" s="27" customFormat="1" ht="13.5" thickBot="1" x14ac:dyDescent="0.25">
      <c r="A9" s="43"/>
      <c r="B9" s="20" t="s">
        <v>51</v>
      </c>
      <c r="C9" s="10">
        <v>2600</v>
      </c>
      <c r="D9" s="10">
        <v>2677</v>
      </c>
      <c r="E9" s="9">
        <v>3150</v>
      </c>
      <c r="F9" s="17">
        <f>D9-C9</f>
        <v>77</v>
      </c>
      <c r="G9" s="10">
        <v>269</v>
      </c>
      <c r="H9" s="10">
        <v>366</v>
      </c>
      <c r="I9" s="9">
        <v>430</v>
      </c>
      <c r="J9" s="17">
        <f>H9-G9</f>
        <v>97</v>
      </c>
      <c r="K9" s="10">
        <v>4604</v>
      </c>
      <c r="L9" s="10">
        <v>4250</v>
      </c>
      <c r="M9" s="9">
        <v>5000</v>
      </c>
      <c r="N9" s="17">
        <f>L9-K9</f>
        <v>-354</v>
      </c>
      <c r="O9" s="10">
        <f>K9+G9+C9</f>
        <v>7473</v>
      </c>
      <c r="P9" s="10">
        <v>7294</v>
      </c>
      <c r="Q9" s="9">
        <v>8580</v>
      </c>
      <c r="R9" s="17">
        <f t="shared" si="0"/>
        <v>-179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1:38" s="27" customFormat="1" ht="13.5" thickBot="1" x14ac:dyDescent="0.25">
      <c r="A10" s="21"/>
      <c r="B10" s="22" t="s">
        <v>16</v>
      </c>
      <c r="C10" s="11">
        <f>SUM(C7:C9)</f>
        <v>7879</v>
      </c>
      <c r="D10" s="11">
        <f t="shared" ref="D10" si="3">SUM(D7:D9)</f>
        <v>8031</v>
      </c>
      <c r="E10" s="11">
        <f t="shared" ref="E10:Q10" si="4">SUM(E7:E9)</f>
        <v>9450</v>
      </c>
      <c r="F10" s="17">
        <f t="shared" si="4"/>
        <v>152</v>
      </c>
      <c r="G10" s="11">
        <f t="shared" si="4"/>
        <v>738</v>
      </c>
      <c r="H10" s="11">
        <f t="shared" si="4"/>
        <v>1098</v>
      </c>
      <c r="I10" s="11">
        <f t="shared" si="4"/>
        <v>1290</v>
      </c>
      <c r="J10" s="17">
        <f t="shared" si="4"/>
        <v>360</v>
      </c>
      <c r="K10" s="11">
        <f t="shared" si="4"/>
        <v>14078</v>
      </c>
      <c r="L10" s="11">
        <f t="shared" si="4"/>
        <v>12750</v>
      </c>
      <c r="M10" s="11">
        <f t="shared" si="4"/>
        <v>15000</v>
      </c>
      <c r="N10" s="17">
        <f t="shared" si="4"/>
        <v>-1328</v>
      </c>
      <c r="O10" s="11">
        <f t="shared" si="4"/>
        <v>22695</v>
      </c>
      <c r="P10" s="11">
        <f t="shared" si="4"/>
        <v>21882</v>
      </c>
      <c r="Q10" s="11">
        <f t="shared" si="4"/>
        <v>25740</v>
      </c>
      <c r="R10" s="17">
        <f t="shared" si="0"/>
        <v>-813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8" s="27" customFormat="1" ht="12.75" x14ac:dyDescent="0.2">
      <c r="A11" s="44" t="s">
        <v>17</v>
      </c>
      <c r="B11" s="34">
        <v>42209</v>
      </c>
      <c r="C11" s="19">
        <v>1793</v>
      </c>
      <c r="D11" s="19">
        <v>2677</v>
      </c>
      <c r="E11" s="9">
        <v>3150</v>
      </c>
      <c r="F11" s="17">
        <f>D11-C11</f>
        <v>884</v>
      </c>
      <c r="G11" s="19">
        <v>328</v>
      </c>
      <c r="H11" s="19">
        <v>366</v>
      </c>
      <c r="I11" s="9">
        <v>430</v>
      </c>
      <c r="J11" s="17">
        <f>H11-G11</f>
        <v>38</v>
      </c>
      <c r="K11" s="19">
        <v>3725</v>
      </c>
      <c r="L11" s="19">
        <v>4250</v>
      </c>
      <c r="M11" s="9">
        <v>5000</v>
      </c>
      <c r="N11" s="17">
        <f>L11-K11</f>
        <v>525</v>
      </c>
      <c r="O11" s="10">
        <v>5846</v>
      </c>
      <c r="P11" s="19">
        <v>7294</v>
      </c>
      <c r="Q11" s="9">
        <v>8580</v>
      </c>
      <c r="R11" s="17">
        <f t="shared" si="0"/>
        <v>1448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8" s="27" customFormat="1" ht="12.75" x14ac:dyDescent="0.2">
      <c r="A12" s="42"/>
      <c r="B12" s="9" t="s">
        <v>18</v>
      </c>
      <c r="C12" s="9"/>
      <c r="D12" s="9">
        <v>2677</v>
      </c>
      <c r="E12" s="9">
        <v>3150</v>
      </c>
      <c r="F12" s="17">
        <f>D12-C12</f>
        <v>2677</v>
      </c>
      <c r="G12" s="9"/>
      <c r="H12" s="19">
        <v>366</v>
      </c>
      <c r="I12" s="9">
        <v>430</v>
      </c>
      <c r="J12" s="17">
        <f>H12-G12</f>
        <v>366</v>
      </c>
      <c r="K12" s="9"/>
      <c r="L12" s="19">
        <v>4250</v>
      </c>
      <c r="M12" s="9">
        <v>5000</v>
      </c>
      <c r="N12" s="17">
        <f>L12-K12</f>
        <v>4250</v>
      </c>
      <c r="O12" s="9"/>
      <c r="P12" s="9">
        <v>7294</v>
      </c>
      <c r="Q12" s="9">
        <v>8580</v>
      </c>
      <c r="R12" s="17">
        <f t="shared" si="0"/>
        <v>7294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</row>
    <row r="13" spans="1:38" s="27" customFormat="1" ht="13.5" thickBot="1" x14ac:dyDescent="0.25">
      <c r="A13" s="43"/>
      <c r="B13" s="10" t="s">
        <v>19</v>
      </c>
      <c r="C13" s="10"/>
      <c r="D13" s="10">
        <v>2677</v>
      </c>
      <c r="E13" s="9">
        <v>3150</v>
      </c>
      <c r="F13" s="17">
        <f>D13-C13</f>
        <v>2677</v>
      </c>
      <c r="G13" s="10"/>
      <c r="H13" s="19">
        <v>366</v>
      </c>
      <c r="I13" s="9">
        <v>430</v>
      </c>
      <c r="J13" s="17">
        <f>H13-G13</f>
        <v>366</v>
      </c>
      <c r="K13" s="10"/>
      <c r="L13" s="19">
        <v>4250</v>
      </c>
      <c r="M13" s="9">
        <v>5000</v>
      </c>
      <c r="N13" s="17">
        <f>L13-K13</f>
        <v>4250</v>
      </c>
      <c r="O13" s="10"/>
      <c r="P13" s="10">
        <v>7294</v>
      </c>
      <c r="Q13" s="9">
        <v>8580</v>
      </c>
      <c r="R13" s="17">
        <f t="shared" si="0"/>
        <v>7294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8" s="27" customFormat="1" ht="13.5" thickBot="1" x14ac:dyDescent="0.25">
      <c r="A14" s="24"/>
      <c r="B14" s="25" t="s">
        <v>20</v>
      </c>
      <c r="C14" s="11">
        <f>SUM(C11:C13)</f>
        <v>1793</v>
      </c>
      <c r="D14" s="11">
        <v>8031</v>
      </c>
      <c r="E14" s="11">
        <f>SUM(E11:E13)</f>
        <v>9450</v>
      </c>
      <c r="F14" s="17">
        <f t="shared" ref="F14:G14" si="5">SUM(F11:F13)</f>
        <v>6238</v>
      </c>
      <c r="G14" s="11">
        <f t="shared" si="5"/>
        <v>328</v>
      </c>
      <c r="H14" s="11">
        <v>1098</v>
      </c>
      <c r="I14" s="11">
        <f>SUM(I11:I13)</f>
        <v>1290</v>
      </c>
      <c r="J14" s="17">
        <f>SUM(J11:J13)</f>
        <v>770</v>
      </c>
      <c r="K14" s="11">
        <f>SUM(K11:K13)</f>
        <v>3725</v>
      </c>
      <c r="L14" s="11">
        <v>12750</v>
      </c>
      <c r="M14" s="11">
        <f>SUM(M11:M13)</f>
        <v>15000</v>
      </c>
      <c r="N14" s="17">
        <f>SUM(N11:N13)</f>
        <v>9025</v>
      </c>
      <c r="O14" s="11">
        <f>SUM(O11:O13)</f>
        <v>5846</v>
      </c>
      <c r="P14" s="11">
        <v>21882</v>
      </c>
      <c r="Q14" s="11">
        <f>SUM(Q11:Q13)</f>
        <v>25740</v>
      </c>
      <c r="R14" s="17">
        <f t="shared" si="0"/>
        <v>16036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8" s="27" customFormat="1" ht="12.75" x14ac:dyDescent="0.2">
      <c r="A15" s="44" t="s">
        <v>21</v>
      </c>
      <c r="B15" s="19" t="s">
        <v>22</v>
      </c>
      <c r="C15" s="19"/>
      <c r="D15" s="19">
        <v>2677</v>
      </c>
      <c r="E15" s="9">
        <v>3150</v>
      </c>
      <c r="F15" s="17">
        <f>D15-C15</f>
        <v>2677</v>
      </c>
      <c r="G15" s="19"/>
      <c r="H15" s="19">
        <v>366</v>
      </c>
      <c r="I15" s="9">
        <v>430</v>
      </c>
      <c r="J15" s="17">
        <f>H15-G15</f>
        <v>366</v>
      </c>
      <c r="K15" s="19"/>
      <c r="L15" s="19">
        <v>4250</v>
      </c>
      <c r="M15" s="9">
        <v>5000</v>
      </c>
      <c r="N15" s="17">
        <f>L15-K15</f>
        <v>4250</v>
      </c>
      <c r="O15" s="19"/>
      <c r="P15" s="19">
        <v>7294</v>
      </c>
      <c r="Q15" s="9">
        <v>8580</v>
      </c>
      <c r="R15" s="17">
        <f t="shared" si="0"/>
        <v>7294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8" s="27" customFormat="1" ht="12.75" x14ac:dyDescent="0.2">
      <c r="A16" s="42"/>
      <c r="B16" s="9" t="s">
        <v>23</v>
      </c>
      <c r="C16" s="9"/>
      <c r="D16" s="9">
        <v>2677</v>
      </c>
      <c r="E16" s="9">
        <v>3150</v>
      </c>
      <c r="F16" s="17">
        <f>D16-C16</f>
        <v>2677</v>
      </c>
      <c r="G16" s="9"/>
      <c r="H16" s="19">
        <v>366</v>
      </c>
      <c r="I16" s="9">
        <v>430</v>
      </c>
      <c r="J16" s="17">
        <f>H16-G16</f>
        <v>366</v>
      </c>
      <c r="K16" s="9"/>
      <c r="L16" s="19">
        <v>4250</v>
      </c>
      <c r="M16" s="9">
        <v>5000</v>
      </c>
      <c r="N16" s="17">
        <f>L16-K16</f>
        <v>4250</v>
      </c>
      <c r="O16" s="9"/>
      <c r="P16" s="9">
        <v>7294</v>
      </c>
      <c r="Q16" s="9">
        <v>8580</v>
      </c>
      <c r="R16" s="17">
        <f t="shared" si="0"/>
        <v>7294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1" s="27" customFormat="1" ht="13.5" thickBot="1" x14ac:dyDescent="0.25">
      <c r="A17" s="43"/>
      <c r="B17" s="10" t="s">
        <v>24</v>
      </c>
      <c r="C17" s="10"/>
      <c r="D17" s="10">
        <v>2677</v>
      </c>
      <c r="E17" s="9">
        <v>3150</v>
      </c>
      <c r="F17" s="17">
        <f>D17-C17</f>
        <v>2677</v>
      </c>
      <c r="G17" s="10"/>
      <c r="H17" s="19">
        <v>366</v>
      </c>
      <c r="I17" s="9">
        <v>430</v>
      </c>
      <c r="J17" s="17">
        <f>H17-G17</f>
        <v>366</v>
      </c>
      <c r="K17" s="10"/>
      <c r="L17" s="19">
        <v>4250</v>
      </c>
      <c r="M17" s="9">
        <v>5000</v>
      </c>
      <c r="N17" s="17">
        <f>L17-K17</f>
        <v>4250</v>
      </c>
      <c r="O17" s="10"/>
      <c r="P17" s="10">
        <v>7294</v>
      </c>
      <c r="Q17" s="9">
        <v>8580</v>
      </c>
      <c r="R17" s="17">
        <f t="shared" si="0"/>
        <v>7294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1" s="27" customFormat="1" ht="13.5" thickBot="1" x14ac:dyDescent="0.25">
      <c r="A18" s="24"/>
      <c r="B18" s="25" t="s">
        <v>25</v>
      </c>
      <c r="C18" s="11">
        <f>SUM(C15:C17)</f>
        <v>0</v>
      </c>
      <c r="D18" s="11">
        <v>8031</v>
      </c>
      <c r="E18" s="11">
        <f>SUM(E15:E17)</f>
        <v>9450</v>
      </c>
      <c r="F18" s="17">
        <f t="shared" ref="F18:G18" si="6">SUM(F15:F17)</f>
        <v>8031</v>
      </c>
      <c r="G18" s="11">
        <f t="shared" si="6"/>
        <v>0</v>
      </c>
      <c r="H18" s="11">
        <v>1098</v>
      </c>
      <c r="I18" s="11">
        <f>SUM(I15:I17)</f>
        <v>1290</v>
      </c>
      <c r="J18" s="17">
        <f>SUM(J15:J17)</f>
        <v>1098</v>
      </c>
      <c r="K18" s="11">
        <f>SUM(K15:K17)</f>
        <v>0</v>
      </c>
      <c r="L18" s="11">
        <v>12750</v>
      </c>
      <c r="M18" s="11">
        <f>SUM(M15:M17)</f>
        <v>15000</v>
      </c>
      <c r="N18" s="17">
        <f>SUM(N15:N17)</f>
        <v>12750</v>
      </c>
      <c r="O18" s="11">
        <f>SUM(O15:O17)</f>
        <v>0</v>
      </c>
      <c r="P18" s="11">
        <v>21882</v>
      </c>
      <c r="Q18" s="11">
        <f>SUM(Q15:Q17)</f>
        <v>25740</v>
      </c>
      <c r="R18" s="17">
        <f t="shared" si="0"/>
        <v>21882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1" s="27" customFormat="1" ht="13.5" thickBot="1" x14ac:dyDescent="0.25">
      <c r="A19" s="24"/>
      <c r="B19" s="25" t="s">
        <v>26</v>
      </c>
      <c r="C19" s="11">
        <f>SUM(C6,C10,C14,C18)</f>
        <v>17351</v>
      </c>
      <c r="D19" s="11">
        <f t="shared" ref="D19" si="7">SUM(D6,D10,D14,D18)</f>
        <v>32124</v>
      </c>
      <c r="E19" s="11">
        <f>SUM(E18,E14,E10,E6)</f>
        <v>37800</v>
      </c>
      <c r="F19" s="17">
        <f t="shared" ref="F19:Q19" si="8">SUM(F6,F10,F14,F18)</f>
        <v>14773</v>
      </c>
      <c r="G19" s="11">
        <f t="shared" si="8"/>
        <v>2258</v>
      </c>
      <c r="H19" s="11">
        <f t="shared" si="8"/>
        <v>4392</v>
      </c>
      <c r="I19" s="11">
        <f t="shared" si="8"/>
        <v>5160</v>
      </c>
      <c r="J19" s="17">
        <f t="shared" si="8"/>
        <v>2134</v>
      </c>
      <c r="K19" s="11">
        <f t="shared" si="8"/>
        <v>31098</v>
      </c>
      <c r="L19" s="11">
        <f t="shared" si="8"/>
        <v>51000</v>
      </c>
      <c r="M19" s="11">
        <f t="shared" si="8"/>
        <v>60000</v>
      </c>
      <c r="N19" s="17">
        <f t="shared" si="8"/>
        <v>19902</v>
      </c>
      <c r="O19" s="11">
        <f t="shared" si="8"/>
        <v>50707</v>
      </c>
      <c r="P19" s="11">
        <f t="shared" si="8"/>
        <v>87528</v>
      </c>
      <c r="Q19" s="11">
        <f t="shared" si="8"/>
        <v>102960</v>
      </c>
      <c r="R19" s="17">
        <f t="shared" si="0"/>
        <v>36821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1" spans="1:31" x14ac:dyDescent="0.2">
      <c r="A21" s="3"/>
      <c r="B21" s="1"/>
      <c r="C21" s="4"/>
      <c r="D21" s="4"/>
      <c r="E21" s="4"/>
      <c r="F21" s="4"/>
      <c r="G21" s="4"/>
      <c r="H21" s="4"/>
      <c r="I21" s="4"/>
      <c r="J21" s="4"/>
      <c r="K21" s="4"/>
      <c r="L21" s="4"/>
      <c r="M21" s="1"/>
      <c r="N21" s="1"/>
    </row>
    <row r="22" spans="1:31" x14ac:dyDescent="0.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31" x14ac:dyDescent="0.2">
      <c r="A23" s="4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31" x14ac:dyDescent="0.2">
      <c r="A24" s="4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31" x14ac:dyDescent="0.2">
      <c r="A25" s="4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31" x14ac:dyDescent="0.2">
      <c r="A26" s="4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31" x14ac:dyDescent="0.2">
      <c r="A27" s="4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31" x14ac:dyDescent="0.2">
      <c r="A28" s="41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31" x14ac:dyDescent="0.2">
      <c r="A29" s="4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31" x14ac:dyDescent="0.2">
      <c r="A30" s="4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31" x14ac:dyDescent="0.2">
      <c r="A31" s="4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31" x14ac:dyDescent="0.2">
      <c r="A32" s="4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">
      <c r="A33" s="4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4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6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6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3"/>
      <c r="B37" s="1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1"/>
      <c r="N37" s="1"/>
    </row>
    <row r="38" spans="1:14" x14ac:dyDescent="0.2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4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4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4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4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4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41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4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4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4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4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4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4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M51" s="1"/>
      <c r="N51" s="1"/>
    </row>
    <row r="52" spans="1:14" x14ac:dyDescent="0.2">
      <c r="M52" s="1"/>
      <c r="N52" s="1"/>
    </row>
    <row r="53" spans="1:14" x14ac:dyDescent="0.2">
      <c r="M53" s="1"/>
      <c r="N53" s="1"/>
    </row>
    <row r="54" spans="1:14" x14ac:dyDescent="0.2">
      <c r="M54" s="1"/>
      <c r="N54" s="1"/>
    </row>
    <row r="55" spans="1:14" x14ac:dyDescent="0.2">
      <c r="M55" s="1"/>
      <c r="N55" s="1"/>
    </row>
    <row r="56" spans="1:14" x14ac:dyDescent="0.2">
      <c r="M56" s="1"/>
      <c r="N56" s="1"/>
    </row>
    <row r="57" spans="1:14" x14ac:dyDescent="0.2">
      <c r="M57" s="1"/>
      <c r="N57" s="1"/>
    </row>
    <row r="58" spans="1:14" x14ac:dyDescent="0.2">
      <c r="M58" s="1"/>
      <c r="N58" s="1"/>
    </row>
    <row r="59" spans="1:14" x14ac:dyDescent="0.2">
      <c r="M59" s="1"/>
      <c r="N59" s="1"/>
    </row>
    <row r="60" spans="1:14" x14ac:dyDescent="0.2">
      <c r="M60" s="1"/>
      <c r="N60" s="1"/>
    </row>
    <row r="66" spans="1:31" s="27" customFormat="1" ht="12.75" x14ac:dyDescent="0.2">
      <c r="A66" s="13" t="s">
        <v>0</v>
      </c>
      <c r="B66" s="14" t="s">
        <v>1</v>
      </c>
      <c r="C66" s="15" t="s">
        <v>27</v>
      </c>
      <c r="D66" s="15" t="s">
        <v>28</v>
      </c>
      <c r="E66" s="15" t="s">
        <v>29</v>
      </c>
      <c r="F66" s="15" t="s">
        <v>30</v>
      </c>
      <c r="G66" s="15" t="s">
        <v>31</v>
      </c>
      <c r="H66" s="16" t="s">
        <v>53</v>
      </c>
      <c r="I66" s="8" t="s">
        <v>55</v>
      </c>
      <c r="J66" s="16" t="s">
        <v>56</v>
      </c>
      <c r="K66" s="15" t="s">
        <v>32</v>
      </c>
      <c r="L66" s="15" t="s">
        <v>33</v>
      </c>
      <c r="M66" s="15" t="s">
        <v>34</v>
      </c>
      <c r="N66" s="16" t="s">
        <v>54</v>
      </c>
      <c r="O66" s="8" t="s">
        <v>58</v>
      </c>
      <c r="P66" s="16" t="s">
        <v>57</v>
      </c>
      <c r="Q66" s="15" t="s">
        <v>35</v>
      </c>
      <c r="R66" s="16" t="s">
        <v>59</v>
      </c>
      <c r="S66" s="8" t="s">
        <v>61</v>
      </c>
      <c r="T66" s="16" t="s">
        <v>60</v>
      </c>
      <c r="U66" s="15" t="s">
        <v>36</v>
      </c>
      <c r="V66" s="16" t="s">
        <v>62</v>
      </c>
      <c r="W66" s="15" t="s">
        <v>37</v>
      </c>
      <c r="X66" s="26"/>
      <c r="Y66" s="26"/>
      <c r="Z66" s="26"/>
      <c r="AA66" s="26"/>
      <c r="AB66" s="26"/>
      <c r="AC66" s="26"/>
      <c r="AD66" s="26"/>
      <c r="AE66" s="26"/>
    </row>
    <row r="67" spans="1:31" s="27" customFormat="1" ht="15" customHeight="1" x14ac:dyDescent="0.2">
      <c r="A67" s="42" t="s">
        <v>8</v>
      </c>
      <c r="B67" s="9" t="s">
        <v>9</v>
      </c>
      <c r="C67" s="9">
        <v>162</v>
      </c>
      <c r="D67" s="9">
        <v>172</v>
      </c>
      <c r="E67" s="9">
        <v>606</v>
      </c>
      <c r="F67" s="9">
        <v>424</v>
      </c>
      <c r="G67" s="17">
        <f>SUM(C67:F67)</f>
        <v>1364</v>
      </c>
      <c r="H67" s="9">
        <v>1190</v>
      </c>
      <c r="I67" s="9">
        <v>1400</v>
      </c>
      <c r="J67" s="17">
        <f>H67-G67</f>
        <v>-174</v>
      </c>
      <c r="K67" s="9">
        <v>2144</v>
      </c>
      <c r="L67" s="9">
        <v>307</v>
      </c>
      <c r="M67" s="17">
        <f>SUM(K67:L67)</f>
        <v>2451</v>
      </c>
      <c r="N67" s="9">
        <v>2550</v>
      </c>
      <c r="O67" s="9">
        <v>3000</v>
      </c>
      <c r="P67" s="17">
        <f>N67-M67</f>
        <v>99</v>
      </c>
      <c r="Q67" s="9">
        <v>141</v>
      </c>
      <c r="R67" s="17">
        <v>221</v>
      </c>
      <c r="S67" s="9">
        <v>250</v>
      </c>
      <c r="T67" s="17">
        <f>R67-Q67</f>
        <v>80</v>
      </c>
      <c r="U67" s="17">
        <f>M67+G67+O3</f>
        <v>10990</v>
      </c>
      <c r="V67" s="17">
        <f>P3+H67+N67</f>
        <v>11034</v>
      </c>
      <c r="W67" s="9">
        <v>62</v>
      </c>
      <c r="X67" s="26"/>
      <c r="Y67" s="26"/>
      <c r="Z67" s="26"/>
      <c r="AA67" s="26"/>
      <c r="AB67" s="26"/>
      <c r="AC67" s="26"/>
      <c r="AD67" s="26"/>
      <c r="AE67" s="26"/>
    </row>
    <row r="68" spans="1:31" s="27" customFormat="1" ht="15" customHeight="1" x14ac:dyDescent="0.2">
      <c r="A68" s="42"/>
      <c r="B68" s="9" t="s">
        <v>10</v>
      </c>
      <c r="C68" s="9">
        <v>153</v>
      </c>
      <c r="D68" s="9">
        <v>170</v>
      </c>
      <c r="E68" s="9">
        <v>700</v>
      </c>
      <c r="F68" s="9">
        <v>307</v>
      </c>
      <c r="G68" s="17">
        <f t="shared" ref="G68:G69" si="9">SUM(C68:F68)</f>
        <v>1330</v>
      </c>
      <c r="H68" s="9">
        <v>1190</v>
      </c>
      <c r="I68" s="9">
        <v>1400</v>
      </c>
      <c r="J68" s="17">
        <f t="shared" ref="J68:J83" si="10">H68-G68</f>
        <v>-140</v>
      </c>
      <c r="K68" s="9">
        <v>1756</v>
      </c>
      <c r="L68" s="9">
        <v>290</v>
      </c>
      <c r="M68" s="17">
        <f t="shared" ref="M68:M69" si="11">SUM(K68:L68)</f>
        <v>2046</v>
      </c>
      <c r="N68" s="9">
        <v>2550</v>
      </c>
      <c r="O68" s="9">
        <v>3000</v>
      </c>
      <c r="P68" s="17">
        <f t="shared" ref="P68:P83" si="12">N68-M68</f>
        <v>504</v>
      </c>
      <c r="Q68" s="9">
        <v>326</v>
      </c>
      <c r="R68" s="17">
        <v>221</v>
      </c>
      <c r="S68" s="9">
        <v>250</v>
      </c>
      <c r="T68" s="17">
        <f>R68-Q68</f>
        <v>-105</v>
      </c>
      <c r="U68" s="17">
        <f>M68+G68+O4</f>
        <v>10053</v>
      </c>
      <c r="V68" s="17">
        <f>P4+H68+N68</f>
        <v>11034</v>
      </c>
      <c r="W68" s="9">
        <v>40</v>
      </c>
      <c r="X68" s="26"/>
      <c r="Y68" s="26"/>
      <c r="Z68" s="26"/>
      <c r="AA68" s="26"/>
      <c r="AB68" s="26"/>
      <c r="AC68" s="26"/>
      <c r="AD68" s="26"/>
      <c r="AE68" s="26"/>
    </row>
    <row r="69" spans="1:31" s="27" customFormat="1" ht="15.75" customHeight="1" thickBot="1" x14ac:dyDescent="0.25">
      <c r="A69" s="43"/>
      <c r="B69" s="10" t="s">
        <v>11</v>
      </c>
      <c r="C69" s="10">
        <v>172</v>
      </c>
      <c r="D69" s="10">
        <v>233</v>
      </c>
      <c r="E69" s="10">
        <v>418</v>
      </c>
      <c r="F69" s="10">
        <v>435</v>
      </c>
      <c r="G69" s="17">
        <f t="shared" si="9"/>
        <v>1258</v>
      </c>
      <c r="H69" s="10">
        <v>1190</v>
      </c>
      <c r="I69" s="10">
        <v>1400</v>
      </c>
      <c r="J69" s="17">
        <f t="shared" si="10"/>
        <v>-68</v>
      </c>
      <c r="K69" s="10">
        <v>3184</v>
      </c>
      <c r="L69" s="10">
        <v>370</v>
      </c>
      <c r="M69" s="17">
        <f t="shared" si="11"/>
        <v>3554</v>
      </c>
      <c r="N69" s="10">
        <v>2550</v>
      </c>
      <c r="O69" s="9">
        <v>3000</v>
      </c>
      <c r="P69" s="17">
        <f t="shared" si="12"/>
        <v>-1004</v>
      </c>
      <c r="Q69" s="10">
        <v>308</v>
      </c>
      <c r="R69" s="17">
        <v>221</v>
      </c>
      <c r="S69" s="9">
        <v>250</v>
      </c>
      <c r="T69" s="17">
        <f>R69-Q69</f>
        <v>-87</v>
      </c>
      <c r="U69" s="17">
        <f>M69+G69+O5</f>
        <v>13126</v>
      </c>
      <c r="V69" s="17">
        <f>P5+H69+N69</f>
        <v>11034</v>
      </c>
      <c r="W69" s="9">
        <v>31</v>
      </c>
      <c r="X69" s="26"/>
      <c r="Y69" s="26"/>
      <c r="Z69" s="26"/>
      <c r="AA69" s="26"/>
      <c r="AB69" s="26"/>
      <c r="AC69" s="26"/>
      <c r="AD69" s="26"/>
      <c r="AE69" s="26"/>
    </row>
    <row r="70" spans="1:31" s="27" customFormat="1" ht="13.5" thickBot="1" x14ac:dyDescent="0.25">
      <c r="A70" s="18"/>
      <c r="B70" s="11" t="s">
        <v>12</v>
      </c>
      <c r="C70" s="11">
        <f>SUM(C67:C69)</f>
        <v>487</v>
      </c>
      <c r="D70" s="11">
        <f t="shared" ref="D70:H70" si="13">SUM(D67:D69)</f>
        <v>575</v>
      </c>
      <c r="E70" s="11">
        <f t="shared" si="13"/>
        <v>1724</v>
      </c>
      <c r="F70" s="11">
        <f t="shared" si="13"/>
        <v>1166</v>
      </c>
      <c r="G70" s="11">
        <f t="shared" si="13"/>
        <v>3952</v>
      </c>
      <c r="H70" s="11">
        <f t="shared" si="13"/>
        <v>3570</v>
      </c>
      <c r="I70" s="12">
        <f t="shared" ref="I70" si="14">SUM(I67:I69)</f>
        <v>4200</v>
      </c>
      <c r="J70" s="17">
        <f t="shared" si="10"/>
        <v>-382</v>
      </c>
      <c r="K70" s="23">
        <f>SUM(K67:K69)</f>
        <v>7084</v>
      </c>
      <c r="L70" s="11">
        <f t="shared" ref="L70:N70" si="15">SUM(L67:L69)</f>
        <v>967</v>
      </c>
      <c r="M70" s="11">
        <f t="shared" si="15"/>
        <v>8051</v>
      </c>
      <c r="N70" s="11">
        <f t="shared" si="15"/>
        <v>7650</v>
      </c>
      <c r="O70" s="11">
        <f>SUM(O67:O69)</f>
        <v>9000</v>
      </c>
      <c r="P70" s="17">
        <f t="shared" si="12"/>
        <v>-401</v>
      </c>
      <c r="Q70" s="11">
        <f t="shared" ref="Q70:W70" si="16">SUM(Q67:Q69)</f>
        <v>775</v>
      </c>
      <c r="R70" s="11">
        <f t="shared" si="16"/>
        <v>663</v>
      </c>
      <c r="S70" s="11">
        <f t="shared" si="16"/>
        <v>750</v>
      </c>
      <c r="T70" s="17">
        <f t="shared" si="16"/>
        <v>-112</v>
      </c>
      <c r="U70" s="11">
        <f t="shared" si="16"/>
        <v>34169</v>
      </c>
      <c r="V70" s="11">
        <f t="shared" si="16"/>
        <v>33102</v>
      </c>
      <c r="W70" s="11">
        <f t="shared" si="16"/>
        <v>133</v>
      </c>
      <c r="X70" s="26"/>
      <c r="Y70" s="26"/>
      <c r="Z70" s="26"/>
      <c r="AA70" s="26"/>
      <c r="AB70" s="26"/>
      <c r="AC70" s="26"/>
      <c r="AD70" s="26"/>
      <c r="AE70" s="26"/>
    </row>
    <row r="71" spans="1:31" s="27" customFormat="1" ht="15" customHeight="1" x14ac:dyDescent="0.2">
      <c r="A71" s="44" t="s">
        <v>13</v>
      </c>
      <c r="B71" s="19" t="s">
        <v>14</v>
      </c>
      <c r="C71" s="19">
        <v>172</v>
      </c>
      <c r="D71" s="19">
        <v>280</v>
      </c>
      <c r="E71" s="19">
        <v>405</v>
      </c>
      <c r="F71" s="19">
        <v>382</v>
      </c>
      <c r="G71" s="17">
        <f t="shared" ref="G71:G73" si="17">SUM(C71:F71)</f>
        <v>1239</v>
      </c>
      <c r="H71" s="19">
        <v>1190</v>
      </c>
      <c r="I71" s="10">
        <v>1400</v>
      </c>
      <c r="J71" s="17">
        <f t="shared" si="10"/>
        <v>-49</v>
      </c>
      <c r="K71" s="19">
        <v>2268</v>
      </c>
      <c r="L71" s="19">
        <v>356</v>
      </c>
      <c r="M71" s="17">
        <f t="shared" ref="M71:M73" si="18">SUM(K71:L71)</f>
        <v>2624</v>
      </c>
      <c r="N71" s="19">
        <v>2550</v>
      </c>
      <c r="O71" s="9">
        <v>3000</v>
      </c>
      <c r="P71" s="17">
        <f t="shared" si="12"/>
        <v>-74</v>
      </c>
      <c r="Q71" s="19">
        <v>315</v>
      </c>
      <c r="R71" s="17">
        <v>221</v>
      </c>
      <c r="S71" s="9">
        <v>250</v>
      </c>
      <c r="T71" s="17">
        <f>R71-Q71</f>
        <v>-94</v>
      </c>
      <c r="U71" s="17">
        <f>M71+G71+O7</f>
        <v>11861</v>
      </c>
      <c r="V71" s="17">
        <f>P7+H71+N71</f>
        <v>11034</v>
      </c>
      <c r="W71" s="9">
        <v>20</v>
      </c>
      <c r="X71" s="26"/>
      <c r="Y71" s="26"/>
      <c r="Z71" s="26"/>
      <c r="AA71" s="26"/>
      <c r="AB71" s="26"/>
      <c r="AC71" s="26"/>
      <c r="AD71" s="26"/>
      <c r="AE71" s="26"/>
    </row>
    <row r="72" spans="1:31" s="27" customFormat="1" ht="15" customHeight="1" x14ac:dyDescent="0.2">
      <c r="A72" s="42"/>
      <c r="B72" s="9" t="s">
        <v>15</v>
      </c>
      <c r="C72" s="9">
        <v>148</v>
      </c>
      <c r="D72" s="9">
        <v>266</v>
      </c>
      <c r="E72" s="9">
        <v>433</v>
      </c>
      <c r="F72" s="9">
        <v>355</v>
      </c>
      <c r="G72" s="17">
        <f t="shared" si="17"/>
        <v>1202</v>
      </c>
      <c r="H72" s="9">
        <v>1190</v>
      </c>
      <c r="I72" s="10">
        <v>1400</v>
      </c>
      <c r="J72" s="17">
        <f t="shared" si="10"/>
        <v>-12</v>
      </c>
      <c r="K72" s="9">
        <v>2668</v>
      </c>
      <c r="L72" s="9">
        <v>329</v>
      </c>
      <c r="M72" s="17">
        <f t="shared" si="18"/>
        <v>2997</v>
      </c>
      <c r="N72" s="9">
        <v>2550</v>
      </c>
      <c r="O72" s="9">
        <v>3000</v>
      </c>
      <c r="P72" s="17">
        <f t="shared" si="12"/>
        <v>-447</v>
      </c>
      <c r="Q72" s="9">
        <v>270</v>
      </c>
      <c r="R72" s="17">
        <v>221</v>
      </c>
      <c r="S72" s="9">
        <v>250</v>
      </c>
      <c r="T72" s="17">
        <f>R72-Q72</f>
        <v>-49</v>
      </c>
      <c r="U72" s="17">
        <f>M72+G72+O8</f>
        <v>11423</v>
      </c>
      <c r="V72" s="17">
        <f>P8+H72+N72</f>
        <v>11034</v>
      </c>
      <c r="W72" s="9">
        <v>10</v>
      </c>
      <c r="X72" s="26"/>
      <c r="Y72" s="26"/>
      <c r="Z72" s="26"/>
      <c r="AA72" s="26"/>
      <c r="AB72" s="26"/>
      <c r="AC72" s="26"/>
      <c r="AD72" s="26"/>
      <c r="AE72" s="26"/>
    </row>
    <row r="73" spans="1:31" s="27" customFormat="1" ht="15.75" customHeight="1" thickBot="1" x14ac:dyDescent="0.25">
      <c r="A73" s="43"/>
      <c r="B73" s="20" t="s">
        <v>52</v>
      </c>
      <c r="C73" s="10">
        <v>158</v>
      </c>
      <c r="D73" s="10">
        <v>217</v>
      </c>
      <c r="E73" s="10">
        <v>453</v>
      </c>
      <c r="F73" s="10">
        <v>367</v>
      </c>
      <c r="G73" s="17">
        <f t="shared" si="17"/>
        <v>1195</v>
      </c>
      <c r="H73" s="10">
        <v>1190</v>
      </c>
      <c r="I73" s="10">
        <v>1400</v>
      </c>
      <c r="J73" s="17">
        <f t="shared" si="10"/>
        <v>-5</v>
      </c>
      <c r="K73" s="10">
        <v>2700</v>
      </c>
      <c r="L73" s="10">
        <v>358</v>
      </c>
      <c r="M73" s="17">
        <f t="shared" si="18"/>
        <v>3058</v>
      </c>
      <c r="N73" s="10">
        <v>2550</v>
      </c>
      <c r="O73" s="9">
        <v>3000</v>
      </c>
      <c r="P73" s="17">
        <f t="shared" si="12"/>
        <v>-508</v>
      </c>
      <c r="Q73" s="10">
        <v>269</v>
      </c>
      <c r="R73" s="17">
        <v>221</v>
      </c>
      <c r="S73" s="9">
        <v>250</v>
      </c>
      <c r="T73" s="17">
        <f>R73-Q73</f>
        <v>-48</v>
      </c>
      <c r="U73" s="17">
        <f>M73+G73+O9</f>
        <v>11726</v>
      </c>
      <c r="V73" s="17">
        <f>P9+H73+N73</f>
        <v>11034</v>
      </c>
      <c r="W73" s="9">
        <v>32</v>
      </c>
      <c r="X73" s="26"/>
      <c r="Y73" s="26"/>
      <c r="Z73" s="26"/>
      <c r="AA73" s="26"/>
      <c r="AB73" s="26"/>
      <c r="AC73" s="26"/>
      <c r="AD73" s="26"/>
      <c r="AE73" s="26"/>
    </row>
    <row r="74" spans="1:31" s="27" customFormat="1" ht="13.5" thickBot="1" x14ac:dyDescent="0.25">
      <c r="A74" s="21"/>
      <c r="B74" s="22" t="s">
        <v>16</v>
      </c>
      <c r="C74" s="11">
        <f>SUM(C71:C73)</f>
        <v>478</v>
      </c>
      <c r="D74" s="11">
        <f t="shared" ref="D74:H74" si="19">SUM(D71:D73)</f>
        <v>763</v>
      </c>
      <c r="E74" s="11">
        <f t="shared" si="19"/>
        <v>1291</v>
      </c>
      <c r="F74" s="11">
        <f t="shared" si="19"/>
        <v>1104</v>
      </c>
      <c r="G74" s="11">
        <f t="shared" si="19"/>
        <v>3636</v>
      </c>
      <c r="H74" s="11">
        <f t="shared" si="19"/>
        <v>3570</v>
      </c>
      <c r="I74" s="12">
        <f t="shared" ref="I74" si="20">SUM(I71:I73)</f>
        <v>4200</v>
      </c>
      <c r="J74" s="17">
        <f t="shared" si="10"/>
        <v>-66</v>
      </c>
      <c r="K74" s="23">
        <f>SUM(K71:K73)</f>
        <v>7636</v>
      </c>
      <c r="L74" s="11">
        <f t="shared" ref="L74:N74" si="21">SUM(L71:L73)</f>
        <v>1043</v>
      </c>
      <c r="M74" s="11">
        <f t="shared" si="21"/>
        <v>8679</v>
      </c>
      <c r="N74" s="11">
        <f t="shared" si="21"/>
        <v>7650</v>
      </c>
      <c r="O74" s="11">
        <f>SUM(O71:O73)</f>
        <v>9000</v>
      </c>
      <c r="P74" s="17">
        <f t="shared" si="12"/>
        <v>-1029</v>
      </c>
      <c r="Q74" s="11">
        <f t="shared" ref="Q74:W74" si="22">SUM(Q71:Q73)</f>
        <v>854</v>
      </c>
      <c r="R74" s="11">
        <f t="shared" si="22"/>
        <v>663</v>
      </c>
      <c r="S74" s="11">
        <f t="shared" si="22"/>
        <v>750</v>
      </c>
      <c r="T74" s="17">
        <f t="shared" si="22"/>
        <v>-191</v>
      </c>
      <c r="U74" s="11">
        <f t="shared" si="22"/>
        <v>35010</v>
      </c>
      <c r="V74" s="11">
        <f t="shared" si="22"/>
        <v>33102</v>
      </c>
      <c r="W74" s="11">
        <f t="shared" si="22"/>
        <v>62</v>
      </c>
      <c r="X74" s="26"/>
      <c r="Y74" s="26"/>
      <c r="Z74" s="26"/>
      <c r="AA74" s="26"/>
      <c r="AB74" s="26"/>
      <c r="AC74" s="26"/>
      <c r="AD74" s="26"/>
      <c r="AE74" s="26"/>
    </row>
    <row r="75" spans="1:31" s="27" customFormat="1" ht="15" customHeight="1" x14ac:dyDescent="0.2">
      <c r="A75" s="44" t="s">
        <v>17</v>
      </c>
      <c r="B75" s="34">
        <v>42209</v>
      </c>
      <c r="C75" s="19">
        <v>146</v>
      </c>
      <c r="D75" s="19">
        <v>149</v>
      </c>
      <c r="E75" s="19">
        <v>324</v>
      </c>
      <c r="F75" s="19">
        <v>328</v>
      </c>
      <c r="G75" s="17">
        <f t="shared" ref="G75:G77" si="23">SUM(C75:F75)</f>
        <v>947</v>
      </c>
      <c r="H75" s="19">
        <v>1190</v>
      </c>
      <c r="I75" s="10">
        <v>1400</v>
      </c>
      <c r="J75" s="17">
        <f t="shared" si="10"/>
        <v>243</v>
      </c>
      <c r="K75" s="19">
        <v>2396</v>
      </c>
      <c r="L75" s="19">
        <v>282</v>
      </c>
      <c r="M75" s="17">
        <f t="shared" ref="M75:M77" si="24">SUM(K75:L75)</f>
        <v>2678</v>
      </c>
      <c r="N75" s="19">
        <v>2550</v>
      </c>
      <c r="O75" s="9">
        <v>3000</v>
      </c>
      <c r="P75" s="17">
        <f t="shared" si="12"/>
        <v>-128</v>
      </c>
      <c r="Q75" s="19">
        <v>148</v>
      </c>
      <c r="R75" s="17">
        <v>221</v>
      </c>
      <c r="S75" s="9">
        <v>250</v>
      </c>
      <c r="T75" s="17">
        <f>R75-Q75</f>
        <v>73</v>
      </c>
      <c r="U75" s="17">
        <f>M75+G75+O11</f>
        <v>9471</v>
      </c>
      <c r="V75" s="17">
        <f>P11+H75+N75</f>
        <v>11034</v>
      </c>
      <c r="W75" s="9">
        <v>40</v>
      </c>
      <c r="X75" s="26"/>
      <c r="Y75" s="26"/>
      <c r="Z75" s="26"/>
      <c r="AA75" s="26"/>
      <c r="AB75" s="26"/>
      <c r="AC75" s="26"/>
      <c r="AD75" s="26"/>
      <c r="AE75" s="26"/>
    </row>
    <row r="76" spans="1:31" s="27" customFormat="1" ht="15" customHeight="1" x14ac:dyDescent="0.2">
      <c r="A76" s="42"/>
      <c r="B76" s="9" t="s">
        <v>18</v>
      </c>
      <c r="C76" s="9"/>
      <c r="D76" s="9"/>
      <c r="E76" s="9"/>
      <c r="F76" s="9"/>
      <c r="G76" s="17">
        <f t="shared" si="23"/>
        <v>0</v>
      </c>
      <c r="H76" s="9">
        <v>1190</v>
      </c>
      <c r="I76" s="10">
        <v>1400</v>
      </c>
      <c r="J76" s="17">
        <f t="shared" si="10"/>
        <v>1190</v>
      </c>
      <c r="K76" s="9"/>
      <c r="L76" s="9"/>
      <c r="M76" s="17">
        <f t="shared" si="24"/>
        <v>0</v>
      </c>
      <c r="N76" s="9">
        <v>2550</v>
      </c>
      <c r="O76" s="9">
        <v>3000</v>
      </c>
      <c r="P76" s="17">
        <f t="shared" si="12"/>
        <v>2550</v>
      </c>
      <c r="Q76" s="9"/>
      <c r="R76" s="17">
        <v>221</v>
      </c>
      <c r="S76" s="9">
        <v>250</v>
      </c>
      <c r="T76" s="17">
        <f>R76-Q76</f>
        <v>221</v>
      </c>
      <c r="U76" s="17">
        <f>M76+G76+O12</f>
        <v>0</v>
      </c>
      <c r="V76" s="17">
        <f>P12+H76+N76</f>
        <v>11034</v>
      </c>
      <c r="W76" s="9"/>
      <c r="X76" s="26"/>
      <c r="Y76" s="26"/>
      <c r="Z76" s="26"/>
      <c r="AA76" s="26"/>
      <c r="AB76" s="26"/>
      <c r="AC76" s="26"/>
      <c r="AD76" s="26"/>
      <c r="AE76" s="26"/>
    </row>
    <row r="77" spans="1:31" s="27" customFormat="1" ht="15.75" customHeight="1" thickBot="1" x14ac:dyDescent="0.25">
      <c r="A77" s="43"/>
      <c r="B77" s="10" t="s">
        <v>19</v>
      </c>
      <c r="C77" s="10"/>
      <c r="D77" s="10"/>
      <c r="E77" s="10"/>
      <c r="F77" s="10"/>
      <c r="G77" s="17">
        <f t="shared" si="23"/>
        <v>0</v>
      </c>
      <c r="H77" s="10">
        <v>1190</v>
      </c>
      <c r="I77" s="10">
        <v>1400</v>
      </c>
      <c r="J77" s="17">
        <f t="shared" si="10"/>
        <v>1190</v>
      </c>
      <c r="K77" s="10"/>
      <c r="L77" s="10"/>
      <c r="M77" s="17">
        <f t="shared" si="24"/>
        <v>0</v>
      </c>
      <c r="N77" s="10">
        <v>2550</v>
      </c>
      <c r="O77" s="9">
        <v>3000</v>
      </c>
      <c r="P77" s="17">
        <f t="shared" si="12"/>
        <v>2550</v>
      </c>
      <c r="Q77" s="10"/>
      <c r="R77" s="17">
        <v>221</v>
      </c>
      <c r="S77" s="9">
        <v>250</v>
      </c>
      <c r="T77" s="17">
        <f>R77-Q77</f>
        <v>221</v>
      </c>
      <c r="U77" s="17">
        <f>M77+G77+O13</f>
        <v>0</v>
      </c>
      <c r="V77" s="17">
        <f>P13+H77+N77</f>
        <v>11034</v>
      </c>
      <c r="W77" s="9"/>
      <c r="X77" s="26"/>
      <c r="Y77" s="26"/>
      <c r="Z77" s="26"/>
      <c r="AA77" s="26"/>
      <c r="AB77" s="26"/>
      <c r="AC77" s="26"/>
      <c r="AD77" s="26"/>
      <c r="AE77" s="26"/>
    </row>
    <row r="78" spans="1:31" s="27" customFormat="1" ht="13.5" thickBot="1" x14ac:dyDescent="0.25">
      <c r="A78" s="24"/>
      <c r="B78" s="25" t="s">
        <v>20</v>
      </c>
      <c r="C78" s="11">
        <f>SUM(C75:C77)</f>
        <v>146</v>
      </c>
      <c r="D78" s="11">
        <f t="shared" ref="D78:H78" si="25">SUM(D75:D77)</f>
        <v>149</v>
      </c>
      <c r="E78" s="11">
        <f t="shared" si="25"/>
        <v>324</v>
      </c>
      <c r="F78" s="11">
        <f t="shared" si="25"/>
        <v>328</v>
      </c>
      <c r="G78" s="11">
        <f t="shared" si="25"/>
        <v>947</v>
      </c>
      <c r="H78" s="11">
        <f t="shared" si="25"/>
        <v>3570</v>
      </c>
      <c r="I78" s="12">
        <f t="shared" ref="I78" si="26">SUM(I75:I77)</f>
        <v>4200</v>
      </c>
      <c r="J78" s="17">
        <f t="shared" si="10"/>
        <v>2623</v>
      </c>
      <c r="K78" s="23">
        <f>SUM(K75:K77)</f>
        <v>2396</v>
      </c>
      <c r="L78" s="11">
        <f t="shared" ref="L78:N78" si="27">SUM(L75:L77)</f>
        <v>282</v>
      </c>
      <c r="M78" s="11">
        <f t="shared" si="27"/>
        <v>2678</v>
      </c>
      <c r="N78" s="11">
        <f t="shared" si="27"/>
        <v>7650</v>
      </c>
      <c r="O78" s="11">
        <f>SUM(O75:O77)</f>
        <v>9000</v>
      </c>
      <c r="P78" s="17">
        <f t="shared" si="12"/>
        <v>4972</v>
      </c>
      <c r="Q78" s="11">
        <f t="shared" ref="Q78:W78" si="28">SUM(Q75:Q77)</f>
        <v>148</v>
      </c>
      <c r="R78" s="11">
        <f t="shared" si="28"/>
        <v>663</v>
      </c>
      <c r="S78" s="11">
        <f t="shared" si="28"/>
        <v>750</v>
      </c>
      <c r="T78" s="17">
        <f t="shared" si="28"/>
        <v>515</v>
      </c>
      <c r="U78" s="11">
        <f t="shared" si="28"/>
        <v>9471</v>
      </c>
      <c r="V78" s="11">
        <f t="shared" si="28"/>
        <v>33102</v>
      </c>
      <c r="W78" s="11">
        <f t="shared" si="28"/>
        <v>40</v>
      </c>
      <c r="X78" s="26"/>
      <c r="Y78" s="26"/>
      <c r="Z78" s="26"/>
      <c r="AA78" s="26"/>
      <c r="AB78" s="26"/>
      <c r="AC78" s="26"/>
      <c r="AD78" s="26"/>
      <c r="AE78" s="26"/>
    </row>
    <row r="79" spans="1:31" s="27" customFormat="1" ht="15" customHeight="1" x14ac:dyDescent="0.2">
      <c r="A79" s="44" t="s">
        <v>21</v>
      </c>
      <c r="B79" s="19" t="s">
        <v>22</v>
      </c>
      <c r="C79" s="19"/>
      <c r="D79" s="19"/>
      <c r="E79" s="19"/>
      <c r="F79" s="19"/>
      <c r="G79" s="17">
        <f t="shared" ref="G79:G81" si="29">SUM(C79:F79)</f>
        <v>0</v>
      </c>
      <c r="H79" s="19">
        <v>1190</v>
      </c>
      <c r="I79" s="10">
        <v>1400</v>
      </c>
      <c r="J79" s="17">
        <f t="shared" si="10"/>
        <v>1190</v>
      </c>
      <c r="K79" s="19"/>
      <c r="L79" s="19"/>
      <c r="M79" s="17">
        <f t="shared" ref="M79:M81" si="30">SUM(K79:L79)</f>
        <v>0</v>
      </c>
      <c r="N79" s="19">
        <v>2550</v>
      </c>
      <c r="O79" s="9">
        <v>3000</v>
      </c>
      <c r="P79" s="17">
        <f t="shared" si="12"/>
        <v>2550</v>
      </c>
      <c r="Q79" s="19"/>
      <c r="R79" s="17">
        <v>221</v>
      </c>
      <c r="S79" s="9">
        <v>250</v>
      </c>
      <c r="T79" s="17">
        <f>R79-Q79</f>
        <v>221</v>
      </c>
      <c r="U79" s="17">
        <f>M79+G79+O15</f>
        <v>0</v>
      </c>
      <c r="V79" s="17">
        <f>P15+H79+N79</f>
        <v>11034</v>
      </c>
      <c r="W79" s="9"/>
      <c r="X79" s="26"/>
      <c r="Y79" s="26"/>
      <c r="Z79" s="26"/>
      <c r="AA79" s="26"/>
      <c r="AB79" s="26"/>
      <c r="AC79" s="26"/>
      <c r="AD79" s="26"/>
      <c r="AE79" s="26"/>
    </row>
    <row r="80" spans="1:31" s="27" customFormat="1" ht="15" customHeight="1" x14ac:dyDescent="0.2">
      <c r="A80" s="42"/>
      <c r="B80" s="9" t="s">
        <v>23</v>
      </c>
      <c r="C80" s="9"/>
      <c r="D80" s="9"/>
      <c r="E80" s="9"/>
      <c r="F80" s="9"/>
      <c r="G80" s="17">
        <f t="shared" si="29"/>
        <v>0</v>
      </c>
      <c r="H80" s="9">
        <v>1190</v>
      </c>
      <c r="I80" s="10">
        <v>1400</v>
      </c>
      <c r="J80" s="17">
        <f t="shared" si="10"/>
        <v>1190</v>
      </c>
      <c r="K80" s="9"/>
      <c r="L80" s="9"/>
      <c r="M80" s="17">
        <f t="shared" si="30"/>
        <v>0</v>
      </c>
      <c r="N80" s="9">
        <v>2550</v>
      </c>
      <c r="O80" s="9">
        <v>3000</v>
      </c>
      <c r="P80" s="17">
        <f t="shared" si="12"/>
        <v>2550</v>
      </c>
      <c r="Q80" s="9"/>
      <c r="R80" s="17">
        <v>221</v>
      </c>
      <c r="S80" s="9">
        <v>250</v>
      </c>
      <c r="T80" s="17">
        <f>R80-Q80</f>
        <v>221</v>
      </c>
      <c r="U80" s="17">
        <f>M80+G80+O16</f>
        <v>0</v>
      </c>
      <c r="V80" s="17">
        <f>P16+H80+N80</f>
        <v>11034</v>
      </c>
      <c r="W80" s="9"/>
      <c r="X80" s="26"/>
      <c r="Y80" s="26"/>
      <c r="Z80" s="26"/>
      <c r="AA80" s="26"/>
      <c r="AB80" s="26"/>
      <c r="AC80" s="26"/>
      <c r="AD80" s="26"/>
      <c r="AE80" s="26"/>
    </row>
    <row r="81" spans="1:31" s="27" customFormat="1" ht="15.75" customHeight="1" thickBot="1" x14ac:dyDescent="0.25">
      <c r="A81" s="43"/>
      <c r="B81" s="10" t="s">
        <v>24</v>
      </c>
      <c r="C81" s="10"/>
      <c r="D81" s="10"/>
      <c r="E81" s="10"/>
      <c r="F81" s="10"/>
      <c r="G81" s="17">
        <f t="shared" si="29"/>
        <v>0</v>
      </c>
      <c r="H81" s="10">
        <v>1190</v>
      </c>
      <c r="I81" s="10">
        <v>1400</v>
      </c>
      <c r="J81" s="17">
        <f t="shared" si="10"/>
        <v>1190</v>
      </c>
      <c r="K81" s="10"/>
      <c r="L81" s="10"/>
      <c r="M81" s="17">
        <f t="shared" si="30"/>
        <v>0</v>
      </c>
      <c r="N81" s="10">
        <v>2550</v>
      </c>
      <c r="O81" s="9">
        <v>3000</v>
      </c>
      <c r="P81" s="17">
        <f t="shared" si="12"/>
        <v>2550</v>
      </c>
      <c r="Q81" s="10"/>
      <c r="R81" s="17">
        <v>221</v>
      </c>
      <c r="S81" s="9">
        <v>250</v>
      </c>
      <c r="T81" s="17">
        <f>R81-Q81</f>
        <v>221</v>
      </c>
      <c r="U81" s="17">
        <f>M81+G81+O17</f>
        <v>0</v>
      </c>
      <c r="V81" s="17">
        <f>P17+H81+N81</f>
        <v>11034</v>
      </c>
      <c r="W81" s="9"/>
      <c r="X81" s="26"/>
      <c r="Y81" s="26"/>
      <c r="Z81" s="26"/>
      <c r="AA81" s="26"/>
      <c r="AB81" s="26"/>
      <c r="AC81" s="26"/>
      <c r="AD81" s="26"/>
      <c r="AE81" s="26"/>
    </row>
    <row r="82" spans="1:31" s="27" customFormat="1" ht="13.5" thickBot="1" x14ac:dyDescent="0.25">
      <c r="A82" s="24"/>
      <c r="B82" s="25" t="s">
        <v>25</v>
      </c>
      <c r="C82" s="11">
        <f>SUM(C79:C81)</f>
        <v>0</v>
      </c>
      <c r="D82" s="11">
        <f t="shared" ref="D82:H82" si="31">SUM(D79:D81)</f>
        <v>0</v>
      </c>
      <c r="E82" s="11">
        <f t="shared" si="31"/>
        <v>0</v>
      </c>
      <c r="F82" s="11">
        <f t="shared" si="31"/>
        <v>0</v>
      </c>
      <c r="G82" s="11">
        <f t="shared" si="31"/>
        <v>0</v>
      </c>
      <c r="H82" s="11">
        <f t="shared" si="31"/>
        <v>3570</v>
      </c>
      <c r="I82" s="12">
        <f t="shared" ref="I82" si="32">SUM(I79:I81)</f>
        <v>4200</v>
      </c>
      <c r="J82" s="17">
        <f t="shared" si="10"/>
        <v>3570</v>
      </c>
      <c r="K82" s="23">
        <f>SUM(K79:K81)</f>
        <v>0</v>
      </c>
      <c r="L82" s="11">
        <f t="shared" ref="L82:N82" si="33">SUM(L79:L81)</f>
        <v>0</v>
      </c>
      <c r="M82" s="11">
        <f t="shared" si="33"/>
        <v>0</v>
      </c>
      <c r="N82" s="11">
        <f t="shared" si="33"/>
        <v>7650</v>
      </c>
      <c r="O82" s="11">
        <f>SUM(O79:O81)</f>
        <v>9000</v>
      </c>
      <c r="P82" s="17">
        <f t="shared" si="12"/>
        <v>7650</v>
      </c>
      <c r="Q82" s="11">
        <f t="shared" ref="Q82:W82" si="34">SUM(Q79:Q81)</f>
        <v>0</v>
      </c>
      <c r="R82" s="11">
        <f t="shared" si="34"/>
        <v>663</v>
      </c>
      <c r="S82" s="11">
        <f t="shared" si="34"/>
        <v>750</v>
      </c>
      <c r="T82" s="17">
        <f t="shared" si="34"/>
        <v>663</v>
      </c>
      <c r="U82" s="11">
        <f t="shared" si="34"/>
        <v>0</v>
      </c>
      <c r="V82" s="11">
        <f t="shared" si="34"/>
        <v>33102</v>
      </c>
      <c r="W82" s="11">
        <f t="shared" si="34"/>
        <v>0</v>
      </c>
      <c r="X82" s="26"/>
      <c r="Y82" s="26"/>
      <c r="Z82" s="26"/>
      <c r="AA82" s="26"/>
      <c r="AB82" s="26"/>
      <c r="AC82" s="26"/>
      <c r="AD82" s="26"/>
      <c r="AE82" s="26"/>
    </row>
    <row r="83" spans="1:31" s="27" customFormat="1" ht="13.5" thickBot="1" x14ac:dyDescent="0.25">
      <c r="A83" s="24"/>
      <c r="B83" s="25" t="s">
        <v>26</v>
      </c>
      <c r="C83" s="11">
        <f>SUM(C70,C74,C78,C82)</f>
        <v>1111</v>
      </c>
      <c r="D83" s="11">
        <f t="shared" ref="D83:H83" si="35">SUM(D70,D74,D78,D82)</f>
        <v>1487</v>
      </c>
      <c r="E83" s="11">
        <f t="shared" si="35"/>
        <v>3339</v>
      </c>
      <c r="F83" s="11">
        <f t="shared" si="35"/>
        <v>2598</v>
      </c>
      <c r="G83" s="11">
        <f t="shared" si="35"/>
        <v>8535</v>
      </c>
      <c r="H83" s="11">
        <f t="shared" si="35"/>
        <v>14280</v>
      </c>
      <c r="I83" s="12">
        <f t="shared" ref="I83" si="36">SUM(I70,I74,I78,I82)</f>
        <v>16800</v>
      </c>
      <c r="J83" s="17">
        <f t="shared" si="10"/>
        <v>5745</v>
      </c>
      <c r="K83" s="23">
        <f>SUM(K70,K74,K78,K82)</f>
        <v>17116</v>
      </c>
      <c r="L83" s="11">
        <f>SUM(L70,L74,L78,L82)</f>
        <v>2292</v>
      </c>
      <c r="M83" s="11">
        <f>SUM(M70,M74,M78,M82)</f>
        <v>19408</v>
      </c>
      <c r="N83" s="11">
        <f>SUM(N70,N74,N78,N82)</f>
        <v>30600</v>
      </c>
      <c r="O83" s="11">
        <f>SUM(O70,O74,O78,O82)</f>
        <v>36000</v>
      </c>
      <c r="P83" s="17">
        <f t="shared" si="12"/>
        <v>11192</v>
      </c>
      <c r="Q83" s="11">
        <f>SUM(Q70,Q74,Q78,Q82)</f>
        <v>1777</v>
      </c>
      <c r="R83" s="11">
        <f>SUM(R70,R74,R78,R82)</f>
        <v>2652</v>
      </c>
      <c r="S83" s="11">
        <f>SUM(S82,S78,S74,S70)</f>
        <v>3000</v>
      </c>
      <c r="T83" s="17">
        <f>SUM(T70,T74,T78,T82)</f>
        <v>875</v>
      </c>
      <c r="U83" s="11">
        <f>SUM(U70,U74,U78,U82)</f>
        <v>78650</v>
      </c>
      <c r="V83" s="11">
        <f>SUM(V70,V74,V78,V82)</f>
        <v>132408</v>
      </c>
      <c r="W83" s="11">
        <f>SUM(W70,W74,W78,W82)</f>
        <v>235</v>
      </c>
      <c r="X83" s="26"/>
      <c r="Y83" s="26"/>
      <c r="Z83" s="26"/>
      <c r="AA83" s="26"/>
      <c r="AB83" s="26"/>
      <c r="AC83" s="26"/>
      <c r="AD83" s="26"/>
      <c r="AE83" s="26"/>
    </row>
    <row r="87" spans="1:31" x14ac:dyDescent="0.2">
      <c r="C87" s="40"/>
      <c r="D87" s="40"/>
      <c r="E87" s="40"/>
      <c r="F87" s="40"/>
      <c r="G87" s="40"/>
    </row>
    <row r="88" spans="1:31" x14ac:dyDescent="0.2">
      <c r="C88" s="1"/>
      <c r="D88" s="1"/>
      <c r="E88" s="1"/>
      <c r="F88" s="1"/>
      <c r="G88" s="1"/>
    </row>
    <row r="89" spans="1:31" x14ac:dyDescent="0.2">
      <c r="C89" s="1"/>
      <c r="D89" s="1"/>
      <c r="E89" s="1"/>
      <c r="F89" s="1"/>
      <c r="G89" s="1"/>
      <c r="K89" s="1"/>
    </row>
    <row r="90" spans="1:31" x14ac:dyDescent="0.2">
      <c r="C90" s="1"/>
      <c r="D90" s="1"/>
      <c r="E90" s="1"/>
      <c r="F90" s="1"/>
      <c r="G90" s="1"/>
      <c r="H90" s="40"/>
      <c r="I90" s="40"/>
      <c r="J90" s="40"/>
      <c r="K90" s="1"/>
      <c r="L90" s="1"/>
      <c r="M90" s="6"/>
    </row>
    <row r="91" spans="1:31" x14ac:dyDescent="0.2">
      <c r="C91" s="1"/>
      <c r="D91" s="1"/>
      <c r="E91" s="1"/>
      <c r="F91" s="1"/>
      <c r="G91" s="1"/>
      <c r="H91" s="1"/>
      <c r="I91" s="1"/>
      <c r="J91" s="1"/>
      <c r="K91" s="1"/>
      <c r="L91" s="6"/>
      <c r="M91" s="1"/>
    </row>
    <row r="92" spans="1:31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31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31" x14ac:dyDescent="0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31" x14ac:dyDescent="0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31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3:13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3:13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3:13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3:13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3:13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3:13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3:13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3:13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3:13" x14ac:dyDescent="0.2">
      <c r="H105" s="1"/>
      <c r="I105" s="1"/>
      <c r="J105" s="1"/>
      <c r="K105" s="1"/>
      <c r="L105" s="1"/>
      <c r="M105" s="1"/>
    </row>
    <row r="106" spans="3:13" x14ac:dyDescent="0.2">
      <c r="H106" s="1"/>
      <c r="I106" s="1"/>
      <c r="J106" s="1"/>
      <c r="K106" s="1"/>
      <c r="L106" s="1"/>
      <c r="M106" s="1"/>
    </row>
    <row r="107" spans="3:13" x14ac:dyDescent="0.2">
      <c r="C107" s="40"/>
      <c r="D107" s="40"/>
      <c r="E107" s="40"/>
      <c r="F107" s="40"/>
      <c r="G107" s="40"/>
      <c r="H107" s="1"/>
      <c r="I107" s="1"/>
      <c r="J107" s="1"/>
      <c r="K107" s="1"/>
      <c r="L107" s="1"/>
      <c r="M107" s="1"/>
    </row>
    <row r="108" spans="3:13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3:13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3:13" x14ac:dyDescent="0.2">
      <c r="C110" s="1"/>
      <c r="D110" s="1"/>
      <c r="E110" s="1"/>
      <c r="F110" s="1"/>
      <c r="G110" s="1"/>
      <c r="H110" s="40"/>
      <c r="I110" s="40"/>
      <c r="J110" s="40"/>
      <c r="K110" s="1"/>
      <c r="L110" s="1"/>
      <c r="M110" s="6"/>
    </row>
    <row r="111" spans="3:13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6"/>
      <c r="M111" s="1"/>
    </row>
    <row r="112" spans="3:13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3:13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3:13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3:13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3:13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3:13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3:13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3:13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3:13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3:13" x14ac:dyDescent="0.2">
      <c r="H121" s="1"/>
      <c r="I121" s="1"/>
      <c r="J121" s="1"/>
      <c r="K121" s="1"/>
      <c r="L121" s="1"/>
      <c r="M121" s="1"/>
    </row>
    <row r="122" spans="3:13" x14ac:dyDescent="0.2">
      <c r="H122" s="1"/>
      <c r="I122" s="1"/>
      <c r="J122" s="1"/>
      <c r="K122" s="1"/>
      <c r="L122" s="1"/>
      <c r="M122" s="1"/>
    </row>
    <row r="123" spans="3:13" x14ac:dyDescent="0.2">
      <c r="C123" s="40"/>
      <c r="D123" s="40"/>
      <c r="E123" s="40"/>
      <c r="F123" s="40"/>
      <c r="G123" s="40"/>
      <c r="H123" s="1"/>
      <c r="I123" s="1"/>
      <c r="J123" s="1"/>
      <c r="K123" s="1"/>
      <c r="L123" s="1"/>
      <c r="M123" s="1"/>
    </row>
    <row r="124" spans="3:13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3:13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3:13" x14ac:dyDescent="0.2">
      <c r="C126" s="1"/>
      <c r="D126" s="1"/>
      <c r="E126" s="1"/>
      <c r="F126" s="1"/>
      <c r="G126" s="1"/>
      <c r="H126" s="40"/>
      <c r="I126" s="40"/>
      <c r="J126" s="40"/>
      <c r="K126" s="1"/>
      <c r="L126" s="1"/>
      <c r="M126" s="6"/>
    </row>
    <row r="127" spans="3:13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6"/>
      <c r="M127" s="1"/>
    </row>
    <row r="128" spans="3:13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3:13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3:13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13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13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13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13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3:13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3:13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3:13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3:13" x14ac:dyDescent="0.2">
      <c r="H138" s="1"/>
      <c r="I138" s="1"/>
      <c r="J138" s="1"/>
      <c r="K138" s="1"/>
      <c r="L138" s="1"/>
      <c r="M138" s="1"/>
    </row>
    <row r="139" spans="3:13" x14ac:dyDescent="0.2">
      <c r="H139" s="1"/>
      <c r="I139" s="1"/>
      <c r="J139" s="1"/>
      <c r="K139" s="1"/>
      <c r="L139" s="1"/>
      <c r="M139" s="1"/>
    </row>
    <row r="140" spans="3:13" x14ac:dyDescent="0.2">
      <c r="K140" s="1"/>
      <c r="L140" s="1"/>
      <c r="M140" s="1"/>
    </row>
    <row r="141" spans="3:13" x14ac:dyDescent="0.2">
      <c r="K141" s="1"/>
      <c r="L141" s="1"/>
      <c r="M141" s="1"/>
    </row>
  </sheetData>
  <mergeCells count="24">
    <mergeCell ref="A42:A44"/>
    <mergeCell ref="C1:L1"/>
    <mergeCell ref="A3:A5"/>
    <mergeCell ref="A7:A9"/>
    <mergeCell ref="A11:A13"/>
    <mergeCell ref="A15:A17"/>
    <mergeCell ref="A23:A25"/>
    <mergeCell ref="A26:A28"/>
    <mergeCell ref="A29:A31"/>
    <mergeCell ref="A32:A34"/>
    <mergeCell ref="C37:L37"/>
    <mergeCell ref="A39:A41"/>
    <mergeCell ref="H126:J126"/>
    <mergeCell ref="A45:A47"/>
    <mergeCell ref="A48:A50"/>
    <mergeCell ref="A67:A69"/>
    <mergeCell ref="A71:A73"/>
    <mergeCell ref="A75:A77"/>
    <mergeCell ref="A79:A81"/>
    <mergeCell ref="C87:G87"/>
    <mergeCell ref="H90:J90"/>
    <mergeCell ref="C107:G107"/>
    <mergeCell ref="H110:J110"/>
    <mergeCell ref="C123:G123"/>
  </mergeCells>
  <conditionalFormatting sqref="J67:J83">
    <cfRule type="cellIs" dxfId="59" priority="37" operator="equal">
      <formula>14280</formula>
    </cfRule>
    <cfRule type="cellIs" dxfId="58" priority="38" operator="equal">
      <formula>3570</formula>
    </cfRule>
    <cfRule type="cellIs" dxfId="57" priority="47" operator="greaterThanOrEqual">
      <formula>0</formula>
    </cfRule>
    <cfRule type="cellIs" dxfId="56" priority="48" operator="lessThanOrEqual">
      <formula>0</formula>
    </cfRule>
  </conditionalFormatting>
  <conditionalFormatting sqref="J67:J83">
    <cfRule type="cellIs" dxfId="55" priority="40" operator="equal">
      <formula>0</formula>
    </cfRule>
  </conditionalFormatting>
  <conditionalFormatting sqref="J67:J83">
    <cfRule type="cellIs" dxfId="54" priority="39" operator="equal">
      <formula>1190</formula>
    </cfRule>
  </conditionalFormatting>
  <conditionalFormatting sqref="P67:P83">
    <cfRule type="cellIs" dxfId="53" priority="31" operator="equal">
      <formula>13870</formula>
    </cfRule>
    <cfRule type="cellIs" dxfId="52" priority="32" operator="equal">
      <formula>7650</formula>
    </cfRule>
    <cfRule type="cellIs" dxfId="51" priority="35" operator="greaterThanOrEqual">
      <formula>0</formula>
    </cfRule>
    <cfRule type="cellIs" dxfId="50" priority="36" operator="lessThanOrEqual">
      <formula>0</formula>
    </cfRule>
  </conditionalFormatting>
  <conditionalFormatting sqref="P67:P83">
    <cfRule type="cellIs" dxfId="49" priority="34" operator="equal">
      <formula>0</formula>
    </cfRule>
  </conditionalFormatting>
  <conditionalFormatting sqref="P67:P83">
    <cfRule type="cellIs" dxfId="48" priority="33" operator="equal">
      <formula>2550</formula>
    </cfRule>
  </conditionalFormatting>
  <conditionalFormatting sqref="T67:T83">
    <cfRule type="cellIs" dxfId="47" priority="25" operator="equal">
      <formula>1023</formula>
    </cfRule>
    <cfRule type="cellIs" dxfId="46" priority="26" operator="equal">
      <formula>663</formula>
    </cfRule>
    <cfRule type="cellIs" dxfId="45" priority="29" operator="greaterThanOrEqual">
      <formula>0</formula>
    </cfRule>
    <cfRule type="cellIs" dxfId="44" priority="30" operator="lessThanOrEqual">
      <formula>0</formula>
    </cfRule>
  </conditionalFormatting>
  <conditionalFormatting sqref="T67:T83">
    <cfRule type="cellIs" dxfId="43" priority="28" operator="equal">
      <formula>0</formula>
    </cfRule>
  </conditionalFormatting>
  <conditionalFormatting sqref="T67:T83">
    <cfRule type="cellIs" dxfId="42" priority="27" operator="equal">
      <formula>221</formula>
    </cfRule>
  </conditionalFormatting>
  <conditionalFormatting sqref="F3:F19">
    <cfRule type="cellIs" dxfId="41" priority="19" operator="equal">
      <formula>32124</formula>
    </cfRule>
    <cfRule type="cellIs" dxfId="40" priority="20" operator="equal">
      <formula>8031</formula>
    </cfRule>
    <cfRule type="cellIs" dxfId="39" priority="23" operator="greaterThanOrEqual">
      <formula>0</formula>
    </cfRule>
    <cfRule type="cellIs" dxfId="38" priority="24" operator="lessThanOrEqual">
      <formula>0</formula>
    </cfRule>
  </conditionalFormatting>
  <conditionalFormatting sqref="F3:F19">
    <cfRule type="cellIs" dxfId="37" priority="22" operator="equal">
      <formula>0</formula>
    </cfRule>
  </conditionalFormatting>
  <conditionalFormatting sqref="F3:F19">
    <cfRule type="cellIs" dxfId="36" priority="21" operator="equal">
      <formula>2677</formula>
    </cfRule>
  </conditionalFormatting>
  <conditionalFormatting sqref="J3:J19">
    <cfRule type="cellIs" dxfId="35" priority="13" operator="equal">
      <formula>4392</formula>
    </cfRule>
    <cfRule type="cellIs" dxfId="34" priority="14" operator="equal">
      <formula>1098</formula>
    </cfRule>
    <cfRule type="cellIs" dxfId="33" priority="17" operator="greaterThanOrEqual">
      <formula>0</formula>
    </cfRule>
    <cfRule type="cellIs" dxfId="32" priority="18" operator="lessThanOrEqual">
      <formula>0</formula>
    </cfRule>
  </conditionalFormatting>
  <conditionalFormatting sqref="J3:J19">
    <cfRule type="cellIs" dxfId="31" priority="16" operator="equal">
      <formula>0</formula>
    </cfRule>
  </conditionalFormatting>
  <conditionalFormatting sqref="J3:J19">
    <cfRule type="cellIs" dxfId="30" priority="15" operator="equal">
      <formula>366</formula>
    </cfRule>
  </conditionalFormatting>
  <conditionalFormatting sqref="N3:N19">
    <cfRule type="cellIs" dxfId="29" priority="7" operator="equal">
      <formula>51000</formula>
    </cfRule>
    <cfRule type="cellIs" dxfId="28" priority="8" operator="equal">
      <formula>12750</formula>
    </cfRule>
    <cfRule type="cellIs" dxfId="27" priority="11" operator="greaterThanOrEqual">
      <formula>0</formula>
    </cfRule>
    <cfRule type="cellIs" dxfId="26" priority="12" operator="lessThanOrEqual">
      <formula>0</formula>
    </cfRule>
  </conditionalFormatting>
  <conditionalFormatting sqref="N3:N19">
    <cfRule type="cellIs" dxfId="25" priority="10" operator="equal">
      <formula>0</formula>
    </cfRule>
  </conditionalFormatting>
  <conditionalFormatting sqref="N3:N19">
    <cfRule type="cellIs" dxfId="24" priority="9" operator="equal">
      <formula>4250</formula>
    </cfRule>
  </conditionalFormatting>
  <conditionalFormatting sqref="R3:R19">
    <cfRule type="cellIs" dxfId="23" priority="1" operator="equal">
      <formula>87528</formula>
    </cfRule>
    <cfRule type="cellIs" dxfId="22" priority="2" operator="equal">
      <formula>21882</formula>
    </cfRule>
    <cfRule type="cellIs" dxfId="21" priority="5" operator="greaterThanOrEqual">
      <formula>0</formula>
    </cfRule>
    <cfRule type="cellIs" dxfId="20" priority="6" operator="lessThanOrEqual">
      <formula>0</formula>
    </cfRule>
  </conditionalFormatting>
  <conditionalFormatting sqref="R3:R19">
    <cfRule type="cellIs" dxfId="19" priority="4" operator="equal">
      <formula>0</formula>
    </cfRule>
  </conditionalFormatting>
  <conditionalFormatting sqref="R3:R19">
    <cfRule type="cellIs" dxfId="18" priority="3" operator="equal">
      <formula>7294</formula>
    </cfRule>
  </conditionalFormatting>
  <pageMargins left="0.511811024" right="0.511811024" top="0.78740157499999996" bottom="0.78740157499999996" header="0.31496062000000002" footer="0.31496062000000002"/>
  <pageSetup paperSize="9" scale="25" orientation="landscape" r:id="rId1"/>
  <rowBreaks count="1" manualBreakCount="1">
    <brk id="63" max="19" man="1"/>
  </rowBreaks>
  <ignoredErrors>
    <ignoredError sqref="J70 J74 J78 J82:J83 P70 P74 P78 P82:P83 T70 T74 T78 J6 J10 J14 F10 F14 F6 E19 N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"/>
  <sheetViews>
    <sheetView showGridLines="0" tabSelected="1" topLeftCell="A34" zoomScaleNormal="100" workbookViewId="0">
      <pane xSplit="2" topLeftCell="C1" activePane="topRight" state="frozen"/>
      <selection pane="topRight" activeCell="V38" sqref="V38"/>
    </sheetView>
  </sheetViews>
  <sheetFormatPr defaultRowHeight="12.75" x14ac:dyDescent="0.2"/>
  <cols>
    <col min="1" max="1" width="11.85546875" bestFit="1" customWidth="1"/>
    <col min="2" max="2" width="15.85546875" bestFit="1" customWidth="1"/>
    <col min="3" max="3" width="13.7109375" bestFit="1" customWidth="1"/>
    <col min="4" max="4" width="14.7109375" bestFit="1" customWidth="1"/>
    <col min="5" max="5" width="13.7109375" bestFit="1" customWidth="1"/>
    <col min="6" max="6" width="12.42578125" bestFit="1" customWidth="1"/>
    <col min="7" max="7" width="15.5703125" bestFit="1" customWidth="1"/>
    <col min="8" max="8" width="17.140625" bestFit="1" customWidth="1"/>
    <col min="9" max="9" width="23.42578125" customWidth="1"/>
    <col min="10" max="10" width="25.140625" bestFit="1" customWidth="1"/>
    <col min="11" max="11" width="19" bestFit="1" customWidth="1"/>
    <col min="12" max="12" width="22" customWidth="1"/>
    <col min="13" max="13" width="23.5703125" bestFit="1" customWidth="1"/>
    <col min="14" max="14" width="23" bestFit="1" customWidth="1"/>
    <col min="15" max="15" width="25.140625" bestFit="1" customWidth="1"/>
    <col min="16" max="16" width="4.7109375" bestFit="1" customWidth="1"/>
    <col min="17" max="17" width="6" bestFit="1" customWidth="1"/>
    <col min="18" max="18" width="6.42578125" bestFit="1" customWidth="1"/>
    <col min="19" max="19" width="6" bestFit="1" customWidth="1"/>
    <col min="20" max="20" width="6.85546875" bestFit="1" customWidth="1"/>
    <col min="21" max="21" width="9.5703125" bestFit="1" customWidth="1"/>
    <col min="22" max="22" width="15.7109375" bestFit="1" customWidth="1"/>
    <col min="23" max="23" width="18.42578125" bestFit="1" customWidth="1"/>
    <col min="257" max="257" width="11.85546875" bestFit="1" customWidth="1"/>
    <col min="258" max="258" width="15.85546875" bestFit="1" customWidth="1"/>
    <col min="259" max="259" width="13.7109375" bestFit="1" customWidth="1"/>
    <col min="260" max="260" width="14.7109375" bestFit="1" customWidth="1"/>
    <col min="261" max="261" width="13.7109375" bestFit="1" customWidth="1"/>
    <col min="262" max="262" width="12.42578125" bestFit="1" customWidth="1"/>
    <col min="263" max="263" width="15.5703125" bestFit="1" customWidth="1"/>
    <col min="264" max="264" width="17.140625" bestFit="1" customWidth="1"/>
    <col min="265" max="265" width="22.5703125" bestFit="1" customWidth="1"/>
    <col min="266" max="266" width="22.5703125" customWidth="1"/>
    <col min="267" max="267" width="15.140625" bestFit="1" customWidth="1"/>
    <col min="268" max="268" width="20.42578125" bestFit="1" customWidth="1"/>
    <col min="269" max="269" width="23.5703125" bestFit="1" customWidth="1"/>
    <col min="275" max="275" width="11.28515625" bestFit="1" customWidth="1"/>
    <col min="276" max="276" width="11" bestFit="1" customWidth="1"/>
    <col min="277" max="277" width="14.140625" bestFit="1" customWidth="1"/>
    <col min="513" max="513" width="11.85546875" bestFit="1" customWidth="1"/>
    <col min="514" max="514" width="15.85546875" bestFit="1" customWidth="1"/>
    <col min="515" max="515" width="13.7109375" bestFit="1" customWidth="1"/>
    <col min="516" max="516" width="14.7109375" bestFit="1" customWidth="1"/>
    <col min="517" max="517" width="13.7109375" bestFit="1" customWidth="1"/>
    <col min="518" max="518" width="12.42578125" bestFit="1" customWidth="1"/>
    <col min="519" max="519" width="15.5703125" bestFit="1" customWidth="1"/>
    <col min="520" max="520" width="17.140625" bestFit="1" customWidth="1"/>
    <col min="521" max="521" width="22.5703125" bestFit="1" customWidth="1"/>
    <col min="522" max="522" width="22.5703125" customWidth="1"/>
    <col min="523" max="523" width="15.140625" bestFit="1" customWidth="1"/>
    <col min="524" max="524" width="20.42578125" bestFit="1" customWidth="1"/>
    <col min="525" max="525" width="23.5703125" bestFit="1" customWidth="1"/>
    <col min="531" max="531" width="11.28515625" bestFit="1" customWidth="1"/>
    <col min="532" max="532" width="11" bestFit="1" customWidth="1"/>
    <col min="533" max="533" width="14.140625" bestFit="1" customWidth="1"/>
    <col min="769" max="769" width="11.85546875" bestFit="1" customWidth="1"/>
    <col min="770" max="770" width="15.85546875" bestFit="1" customWidth="1"/>
    <col min="771" max="771" width="13.7109375" bestFit="1" customWidth="1"/>
    <col min="772" max="772" width="14.7109375" bestFit="1" customWidth="1"/>
    <col min="773" max="773" width="13.7109375" bestFit="1" customWidth="1"/>
    <col min="774" max="774" width="12.42578125" bestFit="1" customWidth="1"/>
    <col min="775" max="775" width="15.5703125" bestFit="1" customWidth="1"/>
    <col min="776" max="776" width="17.140625" bestFit="1" customWidth="1"/>
    <col min="777" max="777" width="22.5703125" bestFit="1" customWidth="1"/>
    <col min="778" max="778" width="22.5703125" customWidth="1"/>
    <col min="779" max="779" width="15.140625" bestFit="1" customWidth="1"/>
    <col min="780" max="780" width="20.42578125" bestFit="1" customWidth="1"/>
    <col min="781" max="781" width="23.5703125" bestFit="1" customWidth="1"/>
    <col min="787" max="787" width="11.28515625" bestFit="1" customWidth="1"/>
    <col min="788" max="788" width="11" bestFit="1" customWidth="1"/>
    <col min="789" max="789" width="14.140625" bestFit="1" customWidth="1"/>
    <col min="1025" max="1025" width="11.85546875" bestFit="1" customWidth="1"/>
    <col min="1026" max="1026" width="15.85546875" bestFit="1" customWidth="1"/>
    <col min="1027" max="1027" width="13.7109375" bestFit="1" customWidth="1"/>
    <col min="1028" max="1028" width="14.7109375" bestFit="1" customWidth="1"/>
    <col min="1029" max="1029" width="13.7109375" bestFit="1" customWidth="1"/>
    <col min="1030" max="1030" width="12.42578125" bestFit="1" customWidth="1"/>
    <col min="1031" max="1031" width="15.5703125" bestFit="1" customWidth="1"/>
    <col min="1032" max="1032" width="17.140625" bestFit="1" customWidth="1"/>
    <col min="1033" max="1033" width="22.5703125" bestFit="1" customWidth="1"/>
    <col min="1034" max="1034" width="22.5703125" customWidth="1"/>
    <col min="1035" max="1035" width="15.140625" bestFit="1" customWidth="1"/>
    <col min="1036" max="1036" width="20.42578125" bestFit="1" customWidth="1"/>
    <col min="1037" max="1037" width="23.5703125" bestFit="1" customWidth="1"/>
    <col min="1043" max="1043" width="11.28515625" bestFit="1" customWidth="1"/>
    <col min="1044" max="1044" width="11" bestFit="1" customWidth="1"/>
    <col min="1045" max="1045" width="14.140625" bestFit="1" customWidth="1"/>
    <col min="1281" max="1281" width="11.85546875" bestFit="1" customWidth="1"/>
    <col min="1282" max="1282" width="15.85546875" bestFit="1" customWidth="1"/>
    <col min="1283" max="1283" width="13.7109375" bestFit="1" customWidth="1"/>
    <col min="1284" max="1284" width="14.7109375" bestFit="1" customWidth="1"/>
    <col min="1285" max="1285" width="13.7109375" bestFit="1" customWidth="1"/>
    <col min="1286" max="1286" width="12.42578125" bestFit="1" customWidth="1"/>
    <col min="1287" max="1287" width="15.5703125" bestFit="1" customWidth="1"/>
    <col min="1288" max="1288" width="17.140625" bestFit="1" customWidth="1"/>
    <col min="1289" max="1289" width="22.5703125" bestFit="1" customWidth="1"/>
    <col min="1290" max="1290" width="22.5703125" customWidth="1"/>
    <col min="1291" max="1291" width="15.140625" bestFit="1" customWidth="1"/>
    <col min="1292" max="1292" width="20.42578125" bestFit="1" customWidth="1"/>
    <col min="1293" max="1293" width="23.5703125" bestFit="1" customWidth="1"/>
    <col min="1299" max="1299" width="11.28515625" bestFit="1" customWidth="1"/>
    <col min="1300" max="1300" width="11" bestFit="1" customWidth="1"/>
    <col min="1301" max="1301" width="14.140625" bestFit="1" customWidth="1"/>
    <col min="1537" max="1537" width="11.85546875" bestFit="1" customWidth="1"/>
    <col min="1538" max="1538" width="15.85546875" bestFit="1" customWidth="1"/>
    <col min="1539" max="1539" width="13.7109375" bestFit="1" customWidth="1"/>
    <col min="1540" max="1540" width="14.7109375" bestFit="1" customWidth="1"/>
    <col min="1541" max="1541" width="13.7109375" bestFit="1" customWidth="1"/>
    <col min="1542" max="1542" width="12.42578125" bestFit="1" customWidth="1"/>
    <col min="1543" max="1543" width="15.5703125" bestFit="1" customWidth="1"/>
    <col min="1544" max="1544" width="17.140625" bestFit="1" customWidth="1"/>
    <col min="1545" max="1545" width="22.5703125" bestFit="1" customWidth="1"/>
    <col min="1546" max="1546" width="22.5703125" customWidth="1"/>
    <col min="1547" max="1547" width="15.140625" bestFit="1" customWidth="1"/>
    <col min="1548" max="1548" width="20.42578125" bestFit="1" customWidth="1"/>
    <col min="1549" max="1549" width="23.5703125" bestFit="1" customWidth="1"/>
    <col min="1555" max="1555" width="11.28515625" bestFit="1" customWidth="1"/>
    <col min="1556" max="1556" width="11" bestFit="1" customWidth="1"/>
    <col min="1557" max="1557" width="14.140625" bestFit="1" customWidth="1"/>
    <col min="1793" max="1793" width="11.85546875" bestFit="1" customWidth="1"/>
    <col min="1794" max="1794" width="15.85546875" bestFit="1" customWidth="1"/>
    <col min="1795" max="1795" width="13.7109375" bestFit="1" customWidth="1"/>
    <col min="1796" max="1796" width="14.7109375" bestFit="1" customWidth="1"/>
    <col min="1797" max="1797" width="13.7109375" bestFit="1" customWidth="1"/>
    <col min="1798" max="1798" width="12.42578125" bestFit="1" customWidth="1"/>
    <col min="1799" max="1799" width="15.5703125" bestFit="1" customWidth="1"/>
    <col min="1800" max="1800" width="17.140625" bestFit="1" customWidth="1"/>
    <col min="1801" max="1801" width="22.5703125" bestFit="1" customWidth="1"/>
    <col min="1802" max="1802" width="22.5703125" customWidth="1"/>
    <col min="1803" max="1803" width="15.140625" bestFit="1" customWidth="1"/>
    <col min="1804" max="1804" width="20.42578125" bestFit="1" customWidth="1"/>
    <col min="1805" max="1805" width="23.5703125" bestFit="1" customWidth="1"/>
    <col min="1811" max="1811" width="11.28515625" bestFit="1" customWidth="1"/>
    <col min="1812" max="1812" width="11" bestFit="1" customWidth="1"/>
    <col min="1813" max="1813" width="14.140625" bestFit="1" customWidth="1"/>
    <col min="2049" max="2049" width="11.85546875" bestFit="1" customWidth="1"/>
    <col min="2050" max="2050" width="15.85546875" bestFit="1" customWidth="1"/>
    <col min="2051" max="2051" width="13.7109375" bestFit="1" customWidth="1"/>
    <col min="2052" max="2052" width="14.7109375" bestFit="1" customWidth="1"/>
    <col min="2053" max="2053" width="13.7109375" bestFit="1" customWidth="1"/>
    <col min="2054" max="2054" width="12.42578125" bestFit="1" customWidth="1"/>
    <col min="2055" max="2055" width="15.5703125" bestFit="1" customWidth="1"/>
    <col min="2056" max="2056" width="17.140625" bestFit="1" customWidth="1"/>
    <col min="2057" max="2057" width="22.5703125" bestFit="1" customWidth="1"/>
    <col min="2058" max="2058" width="22.5703125" customWidth="1"/>
    <col min="2059" max="2059" width="15.140625" bestFit="1" customWidth="1"/>
    <col min="2060" max="2060" width="20.42578125" bestFit="1" customWidth="1"/>
    <col min="2061" max="2061" width="23.5703125" bestFit="1" customWidth="1"/>
    <col min="2067" max="2067" width="11.28515625" bestFit="1" customWidth="1"/>
    <col min="2068" max="2068" width="11" bestFit="1" customWidth="1"/>
    <col min="2069" max="2069" width="14.140625" bestFit="1" customWidth="1"/>
    <col min="2305" max="2305" width="11.85546875" bestFit="1" customWidth="1"/>
    <col min="2306" max="2306" width="15.85546875" bestFit="1" customWidth="1"/>
    <col min="2307" max="2307" width="13.7109375" bestFit="1" customWidth="1"/>
    <col min="2308" max="2308" width="14.7109375" bestFit="1" customWidth="1"/>
    <col min="2309" max="2309" width="13.7109375" bestFit="1" customWidth="1"/>
    <col min="2310" max="2310" width="12.42578125" bestFit="1" customWidth="1"/>
    <col min="2311" max="2311" width="15.5703125" bestFit="1" customWidth="1"/>
    <col min="2312" max="2312" width="17.140625" bestFit="1" customWidth="1"/>
    <col min="2313" max="2313" width="22.5703125" bestFit="1" customWidth="1"/>
    <col min="2314" max="2314" width="22.5703125" customWidth="1"/>
    <col min="2315" max="2315" width="15.140625" bestFit="1" customWidth="1"/>
    <col min="2316" max="2316" width="20.42578125" bestFit="1" customWidth="1"/>
    <col min="2317" max="2317" width="23.5703125" bestFit="1" customWidth="1"/>
    <col min="2323" max="2323" width="11.28515625" bestFit="1" customWidth="1"/>
    <col min="2324" max="2324" width="11" bestFit="1" customWidth="1"/>
    <col min="2325" max="2325" width="14.140625" bestFit="1" customWidth="1"/>
    <col min="2561" max="2561" width="11.85546875" bestFit="1" customWidth="1"/>
    <col min="2562" max="2562" width="15.85546875" bestFit="1" customWidth="1"/>
    <col min="2563" max="2563" width="13.7109375" bestFit="1" customWidth="1"/>
    <col min="2564" max="2564" width="14.7109375" bestFit="1" customWidth="1"/>
    <col min="2565" max="2565" width="13.7109375" bestFit="1" customWidth="1"/>
    <col min="2566" max="2566" width="12.42578125" bestFit="1" customWidth="1"/>
    <col min="2567" max="2567" width="15.5703125" bestFit="1" customWidth="1"/>
    <col min="2568" max="2568" width="17.140625" bestFit="1" customWidth="1"/>
    <col min="2569" max="2569" width="22.5703125" bestFit="1" customWidth="1"/>
    <col min="2570" max="2570" width="22.5703125" customWidth="1"/>
    <col min="2571" max="2571" width="15.140625" bestFit="1" customWidth="1"/>
    <col min="2572" max="2572" width="20.42578125" bestFit="1" customWidth="1"/>
    <col min="2573" max="2573" width="23.5703125" bestFit="1" customWidth="1"/>
    <col min="2579" max="2579" width="11.28515625" bestFit="1" customWidth="1"/>
    <col min="2580" max="2580" width="11" bestFit="1" customWidth="1"/>
    <col min="2581" max="2581" width="14.140625" bestFit="1" customWidth="1"/>
    <col min="2817" max="2817" width="11.85546875" bestFit="1" customWidth="1"/>
    <col min="2818" max="2818" width="15.85546875" bestFit="1" customWidth="1"/>
    <col min="2819" max="2819" width="13.7109375" bestFit="1" customWidth="1"/>
    <col min="2820" max="2820" width="14.7109375" bestFit="1" customWidth="1"/>
    <col min="2821" max="2821" width="13.7109375" bestFit="1" customWidth="1"/>
    <col min="2822" max="2822" width="12.42578125" bestFit="1" customWidth="1"/>
    <col min="2823" max="2823" width="15.5703125" bestFit="1" customWidth="1"/>
    <col min="2824" max="2824" width="17.140625" bestFit="1" customWidth="1"/>
    <col min="2825" max="2825" width="22.5703125" bestFit="1" customWidth="1"/>
    <col min="2826" max="2826" width="22.5703125" customWidth="1"/>
    <col min="2827" max="2827" width="15.140625" bestFit="1" customWidth="1"/>
    <col min="2828" max="2828" width="20.42578125" bestFit="1" customWidth="1"/>
    <col min="2829" max="2829" width="23.5703125" bestFit="1" customWidth="1"/>
    <col min="2835" max="2835" width="11.28515625" bestFit="1" customWidth="1"/>
    <col min="2836" max="2836" width="11" bestFit="1" customWidth="1"/>
    <col min="2837" max="2837" width="14.140625" bestFit="1" customWidth="1"/>
    <col min="3073" max="3073" width="11.85546875" bestFit="1" customWidth="1"/>
    <col min="3074" max="3074" width="15.85546875" bestFit="1" customWidth="1"/>
    <col min="3075" max="3075" width="13.7109375" bestFit="1" customWidth="1"/>
    <col min="3076" max="3076" width="14.7109375" bestFit="1" customWidth="1"/>
    <col min="3077" max="3077" width="13.7109375" bestFit="1" customWidth="1"/>
    <col min="3078" max="3078" width="12.42578125" bestFit="1" customWidth="1"/>
    <col min="3079" max="3079" width="15.5703125" bestFit="1" customWidth="1"/>
    <col min="3080" max="3080" width="17.140625" bestFit="1" customWidth="1"/>
    <col min="3081" max="3081" width="22.5703125" bestFit="1" customWidth="1"/>
    <col min="3082" max="3082" width="22.5703125" customWidth="1"/>
    <col min="3083" max="3083" width="15.140625" bestFit="1" customWidth="1"/>
    <col min="3084" max="3084" width="20.42578125" bestFit="1" customWidth="1"/>
    <col min="3085" max="3085" width="23.5703125" bestFit="1" customWidth="1"/>
    <col min="3091" max="3091" width="11.28515625" bestFit="1" customWidth="1"/>
    <col min="3092" max="3092" width="11" bestFit="1" customWidth="1"/>
    <col min="3093" max="3093" width="14.140625" bestFit="1" customWidth="1"/>
    <col min="3329" max="3329" width="11.85546875" bestFit="1" customWidth="1"/>
    <col min="3330" max="3330" width="15.85546875" bestFit="1" customWidth="1"/>
    <col min="3331" max="3331" width="13.7109375" bestFit="1" customWidth="1"/>
    <col min="3332" max="3332" width="14.7109375" bestFit="1" customWidth="1"/>
    <col min="3333" max="3333" width="13.7109375" bestFit="1" customWidth="1"/>
    <col min="3334" max="3334" width="12.42578125" bestFit="1" customWidth="1"/>
    <col min="3335" max="3335" width="15.5703125" bestFit="1" customWidth="1"/>
    <col min="3336" max="3336" width="17.140625" bestFit="1" customWidth="1"/>
    <col min="3337" max="3337" width="22.5703125" bestFit="1" customWidth="1"/>
    <col min="3338" max="3338" width="22.5703125" customWidth="1"/>
    <col min="3339" max="3339" width="15.140625" bestFit="1" customWidth="1"/>
    <col min="3340" max="3340" width="20.42578125" bestFit="1" customWidth="1"/>
    <col min="3341" max="3341" width="23.5703125" bestFit="1" customWidth="1"/>
    <col min="3347" max="3347" width="11.28515625" bestFit="1" customWidth="1"/>
    <col min="3348" max="3348" width="11" bestFit="1" customWidth="1"/>
    <col min="3349" max="3349" width="14.140625" bestFit="1" customWidth="1"/>
    <col min="3585" max="3585" width="11.85546875" bestFit="1" customWidth="1"/>
    <col min="3586" max="3586" width="15.85546875" bestFit="1" customWidth="1"/>
    <col min="3587" max="3587" width="13.7109375" bestFit="1" customWidth="1"/>
    <col min="3588" max="3588" width="14.7109375" bestFit="1" customWidth="1"/>
    <col min="3589" max="3589" width="13.7109375" bestFit="1" customWidth="1"/>
    <col min="3590" max="3590" width="12.42578125" bestFit="1" customWidth="1"/>
    <col min="3591" max="3591" width="15.5703125" bestFit="1" customWidth="1"/>
    <col min="3592" max="3592" width="17.140625" bestFit="1" customWidth="1"/>
    <col min="3593" max="3593" width="22.5703125" bestFit="1" customWidth="1"/>
    <col min="3594" max="3594" width="22.5703125" customWidth="1"/>
    <col min="3595" max="3595" width="15.140625" bestFit="1" customWidth="1"/>
    <col min="3596" max="3596" width="20.42578125" bestFit="1" customWidth="1"/>
    <col min="3597" max="3597" width="23.5703125" bestFit="1" customWidth="1"/>
    <col min="3603" max="3603" width="11.28515625" bestFit="1" customWidth="1"/>
    <col min="3604" max="3604" width="11" bestFit="1" customWidth="1"/>
    <col min="3605" max="3605" width="14.140625" bestFit="1" customWidth="1"/>
    <col min="3841" max="3841" width="11.85546875" bestFit="1" customWidth="1"/>
    <col min="3842" max="3842" width="15.85546875" bestFit="1" customWidth="1"/>
    <col min="3843" max="3843" width="13.7109375" bestFit="1" customWidth="1"/>
    <col min="3844" max="3844" width="14.7109375" bestFit="1" customWidth="1"/>
    <col min="3845" max="3845" width="13.7109375" bestFit="1" customWidth="1"/>
    <col min="3846" max="3846" width="12.42578125" bestFit="1" customWidth="1"/>
    <col min="3847" max="3847" width="15.5703125" bestFit="1" customWidth="1"/>
    <col min="3848" max="3848" width="17.140625" bestFit="1" customWidth="1"/>
    <col min="3849" max="3849" width="22.5703125" bestFit="1" customWidth="1"/>
    <col min="3850" max="3850" width="22.5703125" customWidth="1"/>
    <col min="3851" max="3851" width="15.140625" bestFit="1" customWidth="1"/>
    <col min="3852" max="3852" width="20.42578125" bestFit="1" customWidth="1"/>
    <col min="3853" max="3853" width="23.5703125" bestFit="1" customWidth="1"/>
    <col min="3859" max="3859" width="11.28515625" bestFit="1" customWidth="1"/>
    <col min="3860" max="3860" width="11" bestFit="1" customWidth="1"/>
    <col min="3861" max="3861" width="14.140625" bestFit="1" customWidth="1"/>
    <col min="4097" max="4097" width="11.85546875" bestFit="1" customWidth="1"/>
    <col min="4098" max="4098" width="15.85546875" bestFit="1" customWidth="1"/>
    <col min="4099" max="4099" width="13.7109375" bestFit="1" customWidth="1"/>
    <col min="4100" max="4100" width="14.7109375" bestFit="1" customWidth="1"/>
    <col min="4101" max="4101" width="13.7109375" bestFit="1" customWidth="1"/>
    <col min="4102" max="4102" width="12.42578125" bestFit="1" customWidth="1"/>
    <col min="4103" max="4103" width="15.5703125" bestFit="1" customWidth="1"/>
    <col min="4104" max="4104" width="17.140625" bestFit="1" customWidth="1"/>
    <col min="4105" max="4105" width="22.5703125" bestFit="1" customWidth="1"/>
    <col min="4106" max="4106" width="22.5703125" customWidth="1"/>
    <col min="4107" max="4107" width="15.140625" bestFit="1" customWidth="1"/>
    <col min="4108" max="4108" width="20.42578125" bestFit="1" customWidth="1"/>
    <col min="4109" max="4109" width="23.5703125" bestFit="1" customWidth="1"/>
    <col min="4115" max="4115" width="11.28515625" bestFit="1" customWidth="1"/>
    <col min="4116" max="4116" width="11" bestFit="1" customWidth="1"/>
    <col min="4117" max="4117" width="14.140625" bestFit="1" customWidth="1"/>
    <col min="4353" max="4353" width="11.85546875" bestFit="1" customWidth="1"/>
    <col min="4354" max="4354" width="15.85546875" bestFit="1" customWidth="1"/>
    <col min="4355" max="4355" width="13.7109375" bestFit="1" customWidth="1"/>
    <col min="4356" max="4356" width="14.7109375" bestFit="1" customWidth="1"/>
    <col min="4357" max="4357" width="13.7109375" bestFit="1" customWidth="1"/>
    <col min="4358" max="4358" width="12.42578125" bestFit="1" customWidth="1"/>
    <col min="4359" max="4359" width="15.5703125" bestFit="1" customWidth="1"/>
    <col min="4360" max="4360" width="17.140625" bestFit="1" customWidth="1"/>
    <col min="4361" max="4361" width="22.5703125" bestFit="1" customWidth="1"/>
    <col min="4362" max="4362" width="22.5703125" customWidth="1"/>
    <col min="4363" max="4363" width="15.140625" bestFit="1" customWidth="1"/>
    <col min="4364" max="4364" width="20.42578125" bestFit="1" customWidth="1"/>
    <col min="4365" max="4365" width="23.5703125" bestFit="1" customWidth="1"/>
    <col min="4371" max="4371" width="11.28515625" bestFit="1" customWidth="1"/>
    <col min="4372" max="4372" width="11" bestFit="1" customWidth="1"/>
    <col min="4373" max="4373" width="14.140625" bestFit="1" customWidth="1"/>
    <col min="4609" max="4609" width="11.85546875" bestFit="1" customWidth="1"/>
    <col min="4610" max="4610" width="15.85546875" bestFit="1" customWidth="1"/>
    <col min="4611" max="4611" width="13.7109375" bestFit="1" customWidth="1"/>
    <col min="4612" max="4612" width="14.7109375" bestFit="1" customWidth="1"/>
    <col min="4613" max="4613" width="13.7109375" bestFit="1" customWidth="1"/>
    <col min="4614" max="4614" width="12.42578125" bestFit="1" customWidth="1"/>
    <col min="4615" max="4615" width="15.5703125" bestFit="1" customWidth="1"/>
    <col min="4616" max="4616" width="17.140625" bestFit="1" customWidth="1"/>
    <col min="4617" max="4617" width="22.5703125" bestFit="1" customWidth="1"/>
    <col min="4618" max="4618" width="22.5703125" customWidth="1"/>
    <col min="4619" max="4619" width="15.140625" bestFit="1" customWidth="1"/>
    <col min="4620" max="4620" width="20.42578125" bestFit="1" customWidth="1"/>
    <col min="4621" max="4621" width="23.5703125" bestFit="1" customWidth="1"/>
    <col min="4627" max="4627" width="11.28515625" bestFit="1" customWidth="1"/>
    <col min="4628" max="4628" width="11" bestFit="1" customWidth="1"/>
    <col min="4629" max="4629" width="14.140625" bestFit="1" customWidth="1"/>
    <col min="4865" max="4865" width="11.85546875" bestFit="1" customWidth="1"/>
    <col min="4866" max="4866" width="15.85546875" bestFit="1" customWidth="1"/>
    <col min="4867" max="4867" width="13.7109375" bestFit="1" customWidth="1"/>
    <col min="4868" max="4868" width="14.7109375" bestFit="1" customWidth="1"/>
    <col min="4869" max="4869" width="13.7109375" bestFit="1" customWidth="1"/>
    <col min="4870" max="4870" width="12.42578125" bestFit="1" customWidth="1"/>
    <col min="4871" max="4871" width="15.5703125" bestFit="1" customWidth="1"/>
    <col min="4872" max="4872" width="17.140625" bestFit="1" customWidth="1"/>
    <col min="4873" max="4873" width="22.5703125" bestFit="1" customWidth="1"/>
    <col min="4874" max="4874" width="22.5703125" customWidth="1"/>
    <col min="4875" max="4875" width="15.140625" bestFit="1" customWidth="1"/>
    <col min="4876" max="4876" width="20.42578125" bestFit="1" customWidth="1"/>
    <col min="4877" max="4877" width="23.5703125" bestFit="1" customWidth="1"/>
    <col min="4883" max="4883" width="11.28515625" bestFit="1" customWidth="1"/>
    <col min="4884" max="4884" width="11" bestFit="1" customWidth="1"/>
    <col min="4885" max="4885" width="14.140625" bestFit="1" customWidth="1"/>
    <col min="5121" max="5121" width="11.85546875" bestFit="1" customWidth="1"/>
    <col min="5122" max="5122" width="15.85546875" bestFit="1" customWidth="1"/>
    <col min="5123" max="5123" width="13.7109375" bestFit="1" customWidth="1"/>
    <col min="5124" max="5124" width="14.7109375" bestFit="1" customWidth="1"/>
    <col min="5125" max="5125" width="13.7109375" bestFit="1" customWidth="1"/>
    <col min="5126" max="5126" width="12.42578125" bestFit="1" customWidth="1"/>
    <col min="5127" max="5127" width="15.5703125" bestFit="1" customWidth="1"/>
    <col min="5128" max="5128" width="17.140625" bestFit="1" customWidth="1"/>
    <col min="5129" max="5129" width="22.5703125" bestFit="1" customWidth="1"/>
    <col min="5130" max="5130" width="22.5703125" customWidth="1"/>
    <col min="5131" max="5131" width="15.140625" bestFit="1" customWidth="1"/>
    <col min="5132" max="5132" width="20.42578125" bestFit="1" customWidth="1"/>
    <col min="5133" max="5133" width="23.5703125" bestFit="1" customWidth="1"/>
    <col min="5139" max="5139" width="11.28515625" bestFit="1" customWidth="1"/>
    <col min="5140" max="5140" width="11" bestFit="1" customWidth="1"/>
    <col min="5141" max="5141" width="14.140625" bestFit="1" customWidth="1"/>
    <col min="5377" max="5377" width="11.85546875" bestFit="1" customWidth="1"/>
    <col min="5378" max="5378" width="15.85546875" bestFit="1" customWidth="1"/>
    <col min="5379" max="5379" width="13.7109375" bestFit="1" customWidth="1"/>
    <col min="5380" max="5380" width="14.7109375" bestFit="1" customWidth="1"/>
    <col min="5381" max="5381" width="13.7109375" bestFit="1" customWidth="1"/>
    <col min="5382" max="5382" width="12.42578125" bestFit="1" customWidth="1"/>
    <col min="5383" max="5383" width="15.5703125" bestFit="1" customWidth="1"/>
    <col min="5384" max="5384" width="17.140625" bestFit="1" customWidth="1"/>
    <col min="5385" max="5385" width="22.5703125" bestFit="1" customWidth="1"/>
    <col min="5386" max="5386" width="22.5703125" customWidth="1"/>
    <col min="5387" max="5387" width="15.140625" bestFit="1" customWidth="1"/>
    <col min="5388" max="5388" width="20.42578125" bestFit="1" customWidth="1"/>
    <col min="5389" max="5389" width="23.5703125" bestFit="1" customWidth="1"/>
    <col min="5395" max="5395" width="11.28515625" bestFit="1" customWidth="1"/>
    <col min="5396" max="5396" width="11" bestFit="1" customWidth="1"/>
    <col min="5397" max="5397" width="14.140625" bestFit="1" customWidth="1"/>
    <col min="5633" max="5633" width="11.85546875" bestFit="1" customWidth="1"/>
    <col min="5634" max="5634" width="15.85546875" bestFit="1" customWidth="1"/>
    <col min="5635" max="5635" width="13.7109375" bestFit="1" customWidth="1"/>
    <col min="5636" max="5636" width="14.7109375" bestFit="1" customWidth="1"/>
    <col min="5637" max="5637" width="13.7109375" bestFit="1" customWidth="1"/>
    <col min="5638" max="5638" width="12.42578125" bestFit="1" customWidth="1"/>
    <col min="5639" max="5639" width="15.5703125" bestFit="1" customWidth="1"/>
    <col min="5640" max="5640" width="17.140625" bestFit="1" customWidth="1"/>
    <col min="5641" max="5641" width="22.5703125" bestFit="1" customWidth="1"/>
    <col min="5642" max="5642" width="22.5703125" customWidth="1"/>
    <col min="5643" max="5643" width="15.140625" bestFit="1" customWidth="1"/>
    <col min="5644" max="5644" width="20.42578125" bestFit="1" customWidth="1"/>
    <col min="5645" max="5645" width="23.5703125" bestFit="1" customWidth="1"/>
    <col min="5651" max="5651" width="11.28515625" bestFit="1" customWidth="1"/>
    <col min="5652" max="5652" width="11" bestFit="1" customWidth="1"/>
    <col min="5653" max="5653" width="14.140625" bestFit="1" customWidth="1"/>
    <col min="5889" max="5889" width="11.85546875" bestFit="1" customWidth="1"/>
    <col min="5890" max="5890" width="15.85546875" bestFit="1" customWidth="1"/>
    <col min="5891" max="5891" width="13.7109375" bestFit="1" customWidth="1"/>
    <col min="5892" max="5892" width="14.7109375" bestFit="1" customWidth="1"/>
    <col min="5893" max="5893" width="13.7109375" bestFit="1" customWidth="1"/>
    <col min="5894" max="5894" width="12.42578125" bestFit="1" customWidth="1"/>
    <col min="5895" max="5895" width="15.5703125" bestFit="1" customWidth="1"/>
    <col min="5896" max="5896" width="17.140625" bestFit="1" customWidth="1"/>
    <col min="5897" max="5897" width="22.5703125" bestFit="1" customWidth="1"/>
    <col min="5898" max="5898" width="22.5703125" customWidth="1"/>
    <col min="5899" max="5899" width="15.140625" bestFit="1" customWidth="1"/>
    <col min="5900" max="5900" width="20.42578125" bestFit="1" customWidth="1"/>
    <col min="5901" max="5901" width="23.5703125" bestFit="1" customWidth="1"/>
    <col min="5907" max="5907" width="11.28515625" bestFit="1" customWidth="1"/>
    <col min="5908" max="5908" width="11" bestFit="1" customWidth="1"/>
    <col min="5909" max="5909" width="14.140625" bestFit="1" customWidth="1"/>
    <col min="6145" max="6145" width="11.85546875" bestFit="1" customWidth="1"/>
    <col min="6146" max="6146" width="15.85546875" bestFit="1" customWidth="1"/>
    <col min="6147" max="6147" width="13.7109375" bestFit="1" customWidth="1"/>
    <col min="6148" max="6148" width="14.7109375" bestFit="1" customWidth="1"/>
    <col min="6149" max="6149" width="13.7109375" bestFit="1" customWidth="1"/>
    <col min="6150" max="6150" width="12.42578125" bestFit="1" customWidth="1"/>
    <col min="6151" max="6151" width="15.5703125" bestFit="1" customWidth="1"/>
    <col min="6152" max="6152" width="17.140625" bestFit="1" customWidth="1"/>
    <col min="6153" max="6153" width="22.5703125" bestFit="1" customWidth="1"/>
    <col min="6154" max="6154" width="22.5703125" customWidth="1"/>
    <col min="6155" max="6155" width="15.140625" bestFit="1" customWidth="1"/>
    <col min="6156" max="6156" width="20.42578125" bestFit="1" customWidth="1"/>
    <col min="6157" max="6157" width="23.5703125" bestFit="1" customWidth="1"/>
    <col min="6163" max="6163" width="11.28515625" bestFit="1" customWidth="1"/>
    <col min="6164" max="6164" width="11" bestFit="1" customWidth="1"/>
    <col min="6165" max="6165" width="14.140625" bestFit="1" customWidth="1"/>
    <col min="6401" max="6401" width="11.85546875" bestFit="1" customWidth="1"/>
    <col min="6402" max="6402" width="15.85546875" bestFit="1" customWidth="1"/>
    <col min="6403" max="6403" width="13.7109375" bestFit="1" customWidth="1"/>
    <col min="6404" max="6404" width="14.7109375" bestFit="1" customWidth="1"/>
    <col min="6405" max="6405" width="13.7109375" bestFit="1" customWidth="1"/>
    <col min="6406" max="6406" width="12.42578125" bestFit="1" customWidth="1"/>
    <col min="6407" max="6407" width="15.5703125" bestFit="1" customWidth="1"/>
    <col min="6408" max="6408" width="17.140625" bestFit="1" customWidth="1"/>
    <col min="6409" max="6409" width="22.5703125" bestFit="1" customWidth="1"/>
    <col min="6410" max="6410" width="22.5703125" customWidth="1"/>
    <col min="6411" max="6411" width="15.140625" bestFit="1" customWidth="1"/>
    <col min="6412" max="6412" width="20.42578125" bestFit="1" customWidth="1"/>
    <col min="6413" max="6413" width="23.5703125" bestFit="1" customWidth="1"/>
    <col min="6419" max="6419" width="11.28515625" bestFit="1" customWidth="1"/>
    <col min="6420" max="6420" width="11" bestFit="1" customWidth="1"/>
    <col min="6421" max="6421" width="14.140625" bestFit="1" customWidth="1"/>
    <col min="6657" max="6657" width="11.85546875" bestFit="1" customWidth="1"/>
    <col min="6658" max="6658" width="15.85546875" bestFit="1" customWidth="1"/>
    <col min="6659" max="6659" width="13.7109375" bestFit="1" customWidth="1"/>
    <col min="6660" max="6660" width="14.7109375" bestFit="1" customWidth="1"/>
    <col min="6661" max="6661" width="13.7109375" bestFit="1" customWidth="1"/>
    <col min="6662" max="6662" width="12.42578125" bestFit="1" customWidth="1"/>
    <col min="6663" max="6663" width="15.5703125" bestFit="1" customWidth="1"/>
    <col min="6664" max="6664" width="17.140625" bestFit="1" customWidth="1"/>
    <col min="6665" max="6665" width="22.5703125" bestFit="1" customWidth="1"/>
    <col min="6666" max="6666" width="22.5703125" customWidth="1"/>
    <col min="6667" max="6667" width="15.140625" bestFit="1" customWidth="1"/>
    <col min="6668" max="6668" width="20.42578125" bestFit="1" customWidth="1"/>
    <col min="6669" max="6669" width="23.5703125" bestFit="1" customWidth="1"/>
    <col min="6675" max="6675" width="11.28515625" bestFit="1" customWidth="1"/>
    <col min="6676" max="6676" width="11" bestFit="1" customWidth="1"/>
    <col min="6677" max="6677" width="14.140625" bestFit="1" customWidth="1"/>
    <col min="6913" max="6913" width="11.85546875" bestFit="1" customWidth="1"/>
    <col min="6914" max="6914" width="15.85546875" bestFit="1" customWidth="1"/>
    <col min="6915" max="6915" width="13.7109375" bestFit="1" customWidth="1"/>
    <col min="6916" max="6916" width="14.7109375" bestFit="1" customWidth="1"/>
    <col min="6917" max="6917" width="13.7109375" bestFit="1" customWidth="1"/>
    <col min="6918" max="6918" width="12.42578125" bestFit="1" customWidth="1"/>
    <col min="6919" max="6919" width="15.5703125" bestFit="1" customWidth="1"/>
    <col min="6920" max="6920" width="17.140625" bestFit="1" customWidth="1"/>
    <col min="6921" max="6921" width="22.5703125" bestFit="1" customWidth="1"/>
    <col min="6922" max="6922" width="22.5703125" customWidth="1"/>
    <col min="6923" max="6923" width="15.140625" bestFit="1" customWidth="1"/>
    <col min="6924" max="6924" width="20.42578125" bestFit="1" customWidth="1"/>
    <col min="6925" max="6925" width="23.5703125" bestFit="1" customWidth="1"/>
    <col min="6931" max="6931" width="11.28515625" bestFit="1" customWidth="1"/>
    <col min="6932" max="6932" width="11" bestFit="1" customWidth="1"/>
    <col min="6933" max="6933" width="14.140625" bestFit="1" customWidth="1"/>
    <col min="7169" max="7169" width="11.85546875" bestFit="1" customWidth="1"/>
    <col min="7170" max="7170" width="15.85546875" bestFit="1" customWidth="1"/>
    <col min="7171" max="7171" width="13.7109375" bestFit="1" customWidth="1"/>
    <col min="7172" max="7172" width="14.7109375" bestFit="1" customWidth="1"/>
    <col min="7173" max="7173" width="13.7109375" bestFit="1" customWidth="1"/>
    <col min="7174" max="7174" width="12.42578125" bestFit="1" customWidth="1"/>
    <col min="7175" max="7175" width="15.5703125" bestFit="1" customWidth="1"/>
    <col min="7176" max="7176" width="17.140625" bestFit="1" customWidth="1"/>
    <col min="7177" max="7177" width="22.5703125" bestFit="1" customWidth="1"/>
    <col min="7178" max="7178" width="22.5703125" customWidth="1"/>
    <col min="7179" max="7179" width="15.140625" bestFit="1" customWidth="1"/>
    <col min="7180" max="7180" width="20.42578125" bestFit="1" customWidth="1"/>
    <col min="7181" max="7181" width="23.5703125" bestFit="1" customWidth="1"/>
    <col min="7187" max="7187" width="11.28515625" bestFit="1" customWidth="1"/>
    <col min="7188" max="7188" width="11" bestFit="1" customWidth="1"/>
    <col min="7189" max="7189" width="14.140625" bestFit="1" customWidth="1"/>
    <col min="7425" max="7425" width="11.85546875" bestFit="1" customWidth="1"/>
    <col min="7426" max="7426" width="15.85546875" bestFit="1" customWidth="1"/>
    <col min="7427" max="7427" width="13.7109375" bestFit="1" customWidth="1"/>
    <col min="7428" max="7428" width="14.7109375" bestFit="1" customWidth="1"/>
    <col min="7429" max="7429" width="13.7109375" bestFit="1" customWidth="1"/>
    <col min="7430" max="7430" width="12.42578125" bestFit="1" customWidth="1"/>
    <col min="7431" max="7431" width="15.5703125" bestFit="1" customWidth="1"/>
    <col min="7432" max="7432" width="17.140625" bestFit="1" customWidth="1"/>
    <col min="7433" max="7433" width="22.5703125" bestFit="1" customWidth="1"/>
    <col min="7434" max="7434" width="22.5703125" customWidth="1"/>
    <col min="7435" max="7435" width="15.140625" bestFit="1" customWidth="1"/>
    <col min="7436" max="7436" width="20.42578125" bestFit="1" customWidth="1"/>
    <col min="7437" max="7437" width="23.5703125" bestFit="1" customWidth="1"/>
    <col min="7443" max="7443" width="11.28515625" bestFit="1" customWidth="1"/>
    <col min="7444" max="7444" width="11" bestFit="1" customWidth="1"/>
    <col min="7445" max="7445" width="14.140625" bestFit="1" customWidth="1"/>
    <col min="7681" max="7681" width="11.85546875" bestFit="1" customWidth="1"/>
    <col min="7682" max="7682" width="15.85546875" bestFit="1" customWidth="1"/>
    <col min="7683" max="7683" width="13.7109375" bestFit="1" customWidth="1"/>
    <col min="7684" max="7684" width="14.7109375" bestFit="1" customWidth="1"/>
    <col min="7685" max="7685" width="13.7109375" bestFit="1" customWidth="1"/>
    <col min="7686" max="7686" width="12.42578125" bestFit="1" customWidth="1"/>
    <col min="7687" max="7687" width="15.5703125" bestFit="1" customWidth="1"/>
    <col min="7688" max="7688" width="17.140625" bestFit="1" customWidth="1"/>
    <col min="7689" max="7689" width="22.5703125" bestFit="1" customWidth="1"/>
    <col min="7690" max="7690" width="22.5703125" customWidth="1"/>
    <col min="7691" max="7691" width="15.140625" bestFit="1" customWidth="1"/>
    <col min="7692" max="7692" width="20.42578125" bestFit="1" customWidth="1"/>
    <col min="7693" max="7693" width="23.5703125" bestFit="1" customWidth="1"/>
    <col min="7699" max="7699" width="11.28515625" bestFit="1" customWidth="1"/>
    <col min="7700" max="7700" width="11" bestFit="1" customWidth="1"/>
    <col min="7701" max="7701" width="14.140625" bestFit="1" customWidth="1"/>
    <col min="7937" max="7937" width="11.85546875" bestFit="1" customWidth="1"/>
    <col min="7938" max="7938" width="15.85546875" bestFit="1" customWidth="1"/>
    <col min="7939" max="7939" width="13.7109375" bestFit="1" customWidth="1"/>
    <col min="7940" max="7940" width="14.7109375" bestFit="1" customWidth="1"/>
    <col min="7941" max="7941" width="13.7109375" bestFit="1" customWidth="1"/>
    <col min="7942" max="7942" width="12.42578125" bestFit="1" customWidth="1"/>
    <col min="7943" max="7943" width="15.5703125" bestFit="1" customWidth="1"/>
    <col min="7944" max="7944" width="17.140625" bestFit="1" customWidth="1"/>
    <col min="7945" max="7945" width="22.5703125" bestFit="1" customWidth="1"/>
    <col min="7946" max="7946" width="22.5703125" customWidth="1"/>
    <col min="7947" max="7947" width="15.140625" bestFit="1" customWidth="1"/>
    <col min="7948" max="7948" width="20.42578125" bestFit="1" customWidth="1"/>
    <col min="7949" max="7949" width="23.5703125" bestFit="1" customWidth="1"/>
    <col min="7955" max="7955" width="11.28515625" bestFit="1" customWidth="1"/>
    <col min="7956" max="7956" width="11" bestFit="1" customWidth="1"/>
    <col min="7957" max="7957" width="14.140625" bestFit="1" customWidth="1"/>
    <col min="8193" max="8193" width="11.85546875" bestFit="1" customWidth="1"/>
    <col min="8194" max="8194" width="15.85546875" bestFit="1" customWidth="1"/>
    <col min="8195" max="8195" width="13.7109375" bestFit="1" customWidth="1"/>
    <col min="8196" max="8196" width="14.7109375" bestFit="1" customWidth="1"/>
    <col min="8197" max="8197" width="13.7109375" bestFit="1" customWidth="1"/>
    <col min="8198" max="8198" width="12.42578125" bestFit="1" customWidth="1"/>
    <col min="8199" max="8199" width="15.5703125" bestFit="1" customWidth="1"/>
    <col min="8200" max="8200" width="17.140625" bestFit="1" customWidth="1"/>
    <col min="8201" max="8201" width="22.5703125" bestFit="1" customWidth="1"/>
    <col min="8202" max="8202" width="22.5703125" customWidth="1"/>
    <col min="8203" max="8203" width="15.140625" bestFit="1" customWidth="1"/>
    <col min="8204" max="8204" width="20.42578125" bestFit="1" customWidth="1"/>
    <col min="8205" max="8205" width="23.5703125" bestFit="1" customWidth="1"/>
    <col min="8211" max="8211" width="11.28515625" bestFit="1" customWidth="1"/>
    <col min="8212" max="8212" width="11" bestFit="1" customWidth="1"/>
    <col min="8213" max="8213" width="14.140625" bestFit="1" customWidth="1"/>
    <col min="8449" max="8449" width="11.85546875" bestFit="1" customWidth="1"/>
    <col min="8450" max="8450" width="15.85546875" bestFit="1" customWidth="1"/>
    <col min="8451" max="8451" width="13.7109375" bestFit="1" customWidth="1"/>
    <col min="8452" max="8452" width="14.7109375" bestFit="1" customWidth="1"/>
    <col min="8453" max="8453" width="13.7109375" bestFit="1" customWidth="1"/>
    <col min="8454" max="8454" width="12.42578125" bestFit="1" customWidth="1"/>
    <col min="8455" max="8455" width="15.5703125" bestFit="1" customWidth="1"/>
    <col min="8456" max="8456" width="17.140625" bestFit="1" customWidth="1"/>
    <col min="8457" max="8457" width="22.5703125" bestFit="1" customWidth="1"/>
    <col min="8458" max="8458" width="22.5703125" customWidth="1"/>
    <col min="8459" max="8459" width="15.140625" bestFit="1" customWidth="1"/>
    <col min="8460" max="8460" width="20.42578125" bestFit="1" customWidth="1"/>
    <col min="8461" max="8461" width="23.5703125" bestFit="1" customWidth="1"/>
    <col min="8467" max="8467" width="11.28515625" bestFit="1" customWidth="1"/>
    <col min="8468" max="8468" width="11" bestFit="1" customWidth="1"/>
    <col min="8469" max="8469" width="14.140625" bestFit="1" customWidth="1"/>
    <col min="8705" max="8705" width="11.85546875" bestFit="1" customWidth="1"/>
    <col min="8706" max="8706" width="15.85546875" bestFit="1" customWidth="1"/>
    <col min="8707" max="8707" width="13.7109375" bestFit="1" customWidth="1"/>
    <col min="8708" max="8708" width="14.7109375" bestFit="1" customWidth="1"/>
    <col min="8709" max="8709" width="13.7109375" bestFit="1" customWidth="1"/>
    <col min="8710" max="8710" width="12.42578125" bestFit="1" customWidth="1"/>
    <col min="8711" max="8711" width="15.5703125" bestFit="1" customWidth="1"/>
    <col min="8712" max="8712" width="17.140625" bestFit="1" customWidth="1"/>
    <col min="8713" max="8713" width="22.5703125" bestFit="1" customWidth="1"/>
    <col min="8714" max="8714" width="22.5703125" customWidth="1"/>
    <col min="8715" max="8715" width="15.140625" bestFit="1" customWidth="1"/>
    <col min="8716" max="8716" width="20.42578125" bestFit="1" customWidth="1"/>
    <col min="8717" max="8717" width="23.5703125" bestFit="1" customWidth="1"/>
    <col min="8723" max="8723" width="11.28515625" bestFit="1" customWidth="1"/>
    <col min="8724" max="8724" width="11" bestFit="1" customWidth="1"/>
    <col min="8725" max="8725" width="14.140625" bestFit="1" customWidth="1"/>
    <col min="8961" max="8961" width="11.85546875" bestFit="1" customWidth="1"/>
    <col min="8962" max="8962" width="15.85546875" bestFit="1" customWidth="1"/>
    <col min="8963" max="8963" width="13.7109375" bestFit="1" customWidth="1"/>
    <col min="8964" max="8964" width="14.7109375" bestFit="1" customWidth="1"/>
    <col min="8965" max="8965" width="13.7109375" bestFit="1" customWidth="1"/>
    <col min="8966" max="8966" width="12.42578125" bestFit="1" customWidth="1"/>
    <col min="8967" max="8967" width="15.5703125" bestFit="1" customWidth="1"/>
    <col min="8968" max="8968" width="17.140625" bestFit="1" customWidth="1"/>
    <col min="8969" max="8969" width="22.5703125" bestFit="1" customWidth="1"/>
    <col min="8970" max="8970" width="22.5703125" customWidth="1"/>
    <col min="8971" max="8971" width="15.140625" bestFit="1" customWidth="1"/>
    <col min="8972" max="8972" width="20.42578125" bestFit="1" customWidth="1"/>
    <col min="8973" max="8973" width="23.5703125" bestFit="1" customWidth="1"/>
    <col min="8979" max="8979" width="11.28515625" bestFit="1" customWidth="1"/>
    <col min="8980" max="8980" width="11" bestFit="1" customWidth="1"/>
    <col min="8981" max="8981" width="14.140625" bestFit="1" customWidth="1"/>
    <col min="9217" max="9217" width="11.85546875" bestFit="1" customWidth="1"/>
    <col min="9218" max="9218" width="15.85546875" bestFit="1" customWidth="1"/>
    <col min="9219" max="9219" width="13.7109375" bestFit="1" customWidth="1"/>
    <col min="9220" max="9220" width="14.7109375" bestFit="1" customWidth="1"/>
    <col min="9221" max="9221" width="13.7109375" bestFit="1" customWidth="1"/>
    <col min="9222" max="9222" width="12.42578125" bestFit="1" customWidth="1"/>
    <col min="9223" max="9223" width="15.5703125" bestFit="1" customWidth="1"/>
    <col min="9224" max="9224" width="17.140625" bestFit="1" customWidth="1"/>
    <col min="9225" max="9225" width="22.5703125" bestFit="1" customWidth="1"/>
    <col min="9226" max="9226" width="22.5703125" customWidth="1"/>
    <col min="9227" max="9227" width="15.140625" bestFit="1" customWidth="1"/>
    <col min="9228" max="9228" width="20.42578125" bestFit="1" customWidth="1"/>
    <col min="9229" max="9229" width="23.5703125" bestFit="1" customWidth="1"/>
    <col min="9235" max="9235" width="11.28515625" bestFit="1" customWidth="1"/>
    <col min="9236" max="9236" width="11" bestFit="1" customWidth="1"/>
    <col min="9237" max="9237" width="14.140625" bestFit="1" customWidth="1"/>
    <col min="9473" max="9473" width="11.85546875" bestFit="1" customWidth="1"/>
    <col min="9474" max="9474" width="15.85546875" bestFit="1" customWidth="1"/>
    <col min="9475" max="9475" width="13.7109375" bestFit="1" customWidth="1"/>
    <col min="9476" max="9476" width="14.7109375" bestFit="1" customWidth="1"/>
    <col min="9477" max="9477" width="13.7109375" bestFit="1" customWidth="1"/>
    <col min="9478" max="9478" width="12.42578125" bestFit="1" customWidth="1"/>
    <col min="9479" max="9479" width="15.5703125" bestFit="1" customWidth="1"/>
    <col min="9480" max="9480" width="17.140625" bestFit="1" customWidth="1"/>
    <col min="9481" max="9481" width="22.5703125" bestFit="1" customWidth="1"/>
    <col min="9482" max="9482" width="22.5703125" customWidth="1"/>
    <col min="9483" max="9483" width="15.140625" bestFit="1" customWidth="1"/>
    <col min="9484" max="9484" width="20.42578125" bestFit="1" customWidth="1"/>
    <col min="9485" max="9485" width="23.5703125" bestFit="1" customWidth="1"/>
    <col min="9491" max="9491" width="11.28515625" bestFit="1" customWidth="1"/>
    <col min="9492" max="9492" width="11" bestFit="1" customWidth="1"/>
    <col min="9493" max="9493" width="14.140625" bestFit="1" customWidth="1"/>
    <col min="9729" max="9729" width="11.85546875" bestFit="1" customWidth="1"/>
    <col min="9730" max="9730" width="15.85546875" bestFit="1" customWidth="1"/>
    <col min="9731" max="9731" width="13.7109375" bestFit="1" customWidth="1"/>
    <col min="9732" max="9732" width="14.7109375" bestFit="1" customWidth="1"/>
    <col min="9733" max="9733" width="13.7109375" bestFit="1" customWidth="1"/>
    <col min="9734" max="9734" width="12.42578125" bestFit="1" customWidth="1"/>
    <col min="9735" max="9735" width="15.5703125" bestFit="1" customWidth="1"/>
    <col min="9736" max="9736" width="17.140625" bestFit="1" customWidth="1"/>
    <col min="9737" max="9737" width="22.5703125" bestFit="1" customWidth="1"/>
    <col min="9738" max="9738" width="22.5703125" customWidth="1"/>
    <col min="9739" max="9739" width="15.140625" bestFit="1" customWidth="1"/>
    <col min="9740" max="9740" width="20.42578125" bestFit="1" customWidth="1"/>
    <col min="9741" max="9741" width="23.5703125" bestFit="1" customWidth="1"/>
    <col min="9747" max="9747" width="11.28515625" bestFit="1" customWidth="1"/>
    <col min="9748" max="9748" width="11" bestFit="1" customWidth="1"/>
    <col min="9749" max="9749" width="14.140625" bestFit="1" customWidth="1"/>
    <col min="9985" max="9985" width="11.85546875" bestFit="1" customWidth="1"/>
    <col min="9986" max="9986" width="15.85546875" bestFit="1" customWidth="1"/>
    <col min="9987" max="9987" width="13.7109375" bestFit="1" customWidth="1"/>
    <col min="9988" max="9988" width="14.7109375" bestFit="1" customWidth="1"/>
    <col min="9989" max="9989" width="13.7109375" bestFit="1" customWidth="1"/>
    <col min="9990" max="9990" width="12.42578125" bestFit="1" customWidth="1"/>
    <col min="9991" max="9991" width="15.5703125" bestFit="1" customWidth="1"/>
    <col min="9992" max="9992" width="17.140625" bestFit="1" customWidth="1"/>
    <col min="9993" max="9993" width="22.5703125" bestFit="1" customWidth="1"/>
    <col min="9994" max="9994" width="22.5703125" customWidth="1"/>
    <col min="9995" max="9995" width="15.140625" bestFit="1" customWidth="1"/>
    <col min="9996" max="9996" width="20.42578125" bestFit="1" customWidth="1"/>
    <col min="9997" max="9997" width="23.5703125" bestFit="1" customWidth="1"/>
    <col min="10003" max="10003" width="11.28515625" bestFit="1" customWidth="1"/>
    <col min="10004" max="10004" width="11" bestFit="1" customWidth="1"/>
    <col min="10005" max="10005" width="14.140625" bestFit="1" customWidth="1"/>
    <col min="10241" max="10241" width="11.85546875" bestFit="1" customWidth="1"/>
    <col min="10242" max="10242" width="15.85546875" bestFit="1" customWidth="1"/>
    <col min="10243" max="10243" width="13.7109375" bestFit="1" customWidth="1"/>
    <col min="10244" max="10244" width="14.7109375" bestFit="1" customWidth="1"/>
    <col min="10245" max="10245" width="13.7109375" bestFit="1" customWidth="1"/>
    <col min="10246" max="10246" width="12.42578125" bestFit="1" customWidth="1"/>
    <col min="10247" max="10247" width="15.5703125" bestFit="1" customWidth="1"/>
    <col min="10248" max="10248" width="17.140625" bestFit="1" customWidth="1"/>
    <col min="10249" max="10249" width="22.5703125" bestFit="1" customWidth="1"/>
    <col min="10250" max="10250" width="22.5703125" customWidth="1"/>
    <col min="10251" max="10251" width="15.140625" bestFit="1" customWidth="1"/>
    <col min="10252" max="10252" width="20.42578125" bestFit="1" customWidth="1"/>
    <col min="10253" max="10253" width="23.5703125" bestFit="1" customWidth="1"/>
    <col min="10259" max="10259" width="11.28515625" bestFit="1" customWidth="1"/>
    <col min="10260" max="10260" width="11" bestFit="1" customWidth="1"/>
    <col min="10261" max="10261" width="14.140625" bestFit="1" customWidth="1"/>
    <col min="10497" max="10497" width="11.85546875" bestFit="1" customWidth="1"/>
    <col min="10498" max="10498" width="15.85546875" bestFit="1" customWidth="1"/>
    <col min="10499" max="10499" width="13.7109375" bestFit="1" customWidth="1"/>
    <col min="10500" max="10500" width="14.7109375" bestFit="1" customWidth="1"/>
    <col min="10501" max="10501" width="13.7109375" bestFit="1" customWidth="1"/>
    <col min="10502" max="10502" width="12.42578125" bestFit="1" customWidth="1"/>
    <col min="10503" max="10503" width="15.5703125" bestFit="1" customWidth="1"/>
    <col min="10504" max="10504" width="17.140625" bestFit="1" customWidth="1"/>
    <col min="10505" max="10505" width="22.5703125" bestFit="1" customWidth="1"/>
    <col min="10506" max="10506" width="22.5703125" customWidth="1"/>
    <col min="10507" max="10507" width="15.140625" bestFit="1" customWidth="1"/>
    <col min="10508" max="10508" width="20.42578125" bestFit="1" customWidth="1"/>
    <col min="10509" max="10509" width="23.5703125" bestFit="1" customWidth="1"/>
    <col min="10515" max="10515" width="11.28515625" bestFit="1" customWidth="1"/>
    <col min="10516" max="10516" width="11" bestFit="1" customWidth="1"/>
    <col min="10517" max="10517" width="14.140625" bestFit="1" customWidth="1"/>
    <col min="10753" max="10753" width="11.85546875" bestFit="1" customWidth="1"/>
    <col min="10754" max="10754" width="15.85546875" bestFit="1" customWidth="1"/>
    <col min="10755" max="10755" width="13.7109375" bestFit="1" customWidth="1"/>
    <col min="10756" max="10756" width="14.7109375" bestFit="1" customWidth="1"/>
    <col min="10757" max="10757" width="13.7109375" bestFit="1" customWidth="1"/>
    <col min="10758" max="10758" width="12.42578125" bestFit="1" customWidth="1"/>
    <col min="10759" max="10759" width="15.5703125" bestFit="1" customWidth="1"/>
    <col min="10760" max="10760" width="17.140625" bestFit="1" customWidth="1"/>
    <col min="10761" max="10761" width="22.5703125" bestFit="1" customWidth="1"/>
    <col min="10762" max="10762" width="22.5703125" customWidth="1"/>
    <col min="10763" max="10763" width="15.140625" bestFit="1" customWidth="1"/>
    <col min="10764" max="10764" width="20.42578125" bestFit="1" customWidth="1"/>
    <col min="10765" max="10765" width="23.5703125" bestFit="1" customWidth="1"/>
    <col min="10771" max="10771" width="11.28515625" bestFit="1" customWidth="1"/>
    <col min="10772" max="10772" width="11" bestFit="1" customWidth="1"/>
    <col min="10773" max="10773" width="14.140625" bestFit="1" customWidth="1"/>
    <col min="11009" max="11009" width="11.85546875" bestFit="1" customWidth="1"/>
    <col min="11010" max="11010" width="15.85546875" bestFit="1" customWidth="1"/>
    <col min="11011" max="11011" width="13.7109375" bestFit="1" customWidth="1"/>
    <col min="11012" max="11012" width="14.7109375" bestFit="1" customWidth="1"/>
    <col min="11013" max="11013" width="13.7109375" bestFit="1" customWidth="1"/>
    <col min="11014" max="11014" width="12.42578125" bestFit="1" customWidth="1"/>
    <col min="11015" max="11015" width="15.5703125" bestFit="1" customWidth="1"/>
    <col min="11016" max="11016" width="17.140625" bestFit="1" customWidth="1"/>
    <col min="11017" max="11017" width="22.5703125" bestFit="1" customWidth="1"/>
    <col min="11018" max="11018" width="22.5703125" customWidth="1"/>
    <col min="11019" max="11019" width="15.140625" bestFit="1" customWidth="1"/>
    <col min="11020" max="11020" width="20.42578125" bestFit="1" customWidth="1"/>
    <col min="11021" max="11021" width="23.5703125" bestFit="1" customWidth="1"/>
    <col min="11027" max="11027" width="11.28515625" bestFit="1" customWidth="1"/>
    <col min="11028" max="11028" width="11" bestFit="1" customWidth="1"/>
    <col min="11029" max="11029" width="14.140625" bestFit="1" customWidth="1"/>
    <col min="11265" max="11265" width="11.85546875" bestFit="1" customWidth="1"/>
    <col min="11266" max="11266" width="15.85546875" bestFit="1" customWidth="1"/>
    <col min="11267" max="11267" width="13.7109375" bestFit="1" customWidth="1"/>
    <col min="11268" max="11268" width="14.7109375" bestFit="1" customWidth="1"/>
    <col min="11269" max="11269" width="13.7109375" bestFit="1" customWidth="1"/>
    <col min="11270" max="11270" width="12.42578125" bestFit="1" customWidth="1"/>
    <col min="11271" max="11271" width="15.5703125" bestFit="1" customWidth="1"/>
    <col min="11272" max="11272" width="17.140625" bestFit="1" customWidth="1"/>
    <col min="11273" max="11273" width="22.5703125" bestFit="1" customWidth="1"/>
    <col min="11274" max="11274" width="22.5703125" customWidth="1"/>
    <col min="11275" max="11275" width="15.140625" bestFit="1" customWidth="1"/>
    <col min="11276" max="11276" width="20.42578125" bestFit="1" customWidth="1"/>
    <col min="11277" max="11277" width="23.5703125" bestFit="1" customWidth="1"/>
    <col min="11283" max="11283" width="11.28515625" bestFit="1" customWidth="1"/>
    <col min="11284" max="11284" width="11" bestFit="1" customWidth="1"/>
    <col min="11285" max="11285" width="14.140625" bestFit="1" customWidth="1"/>
    <col min="11521" max="11521" width="11.85546875" bestFit="1" customWidth="1"/>
    <col min="11522" max="11522" width="15.85546875" bestFit="1" customWidth="1"/>
    <col min="11523" max="11523" width="13.7109375" bestFit="1" customWidth="1"/>
    <col min="11524" max="11524" width="14.7109375" bestFit="1" customWidth="1"/>
    <col min="11525" max="11525" width="13.7109375" bestFit="1" customWidth="1"/>
    <col min="11526" max="11526" width="12.42578125" bestFit="1" customWidth="1"/>
    <col min="11527" max="11527" width="15.5703125" bestFit="1" customWidth="1"/>
    <col min="11528" max="11528" width="17.140625" bestFit="1" customWidth="1"/>
    <col min="11529" max="11529" width="22.5703125" bestFit="1" customWidth="1"/>
    <col min="11530" max="11530" width="22.5703125" customWidth="1"/>
    <col min="11531" max="11531" width="15.140625" bestFit="1" customWidth="1"/>
    <col min="11532" max="11532" width="20.42578125" bestFit="1" customWidth="1"/>
    <col min="11533" max="11533" width="23.5703125" bestFit="1" customWidth="1"/>
    <col min="11539" max="11539" width="11.28515625" bestFit="1" customWidth="1"/>
    <col min="11540" max="11540" width="11" bestFit="1" customWidth="1"/>
    <col min="11541" max="11541" width="14.140625" bestFit="1" customWidth="1"/>
    <col min="11777" max="11777" width="11.85546875" bestFit="1" customWidth="1"/>
    <col min="11778" max="11778" width="15.85546875" bestFit="1" customWidth="1"/>
    <col min="11779" max="11779" width="13.7109375" bestFit="1" customWidth="1"/>
    <col min="11780" max="11780" width="14.7109375" bestFit="1" customWidth="1"/>
    <col min="11781" max="11781" width="13.7109375" bestFit="1" customWidth="1"/>
    <col min="11782" max="11782" width="12.42578125" bestFit="1" customWidth="1"/>
    <col min="11783" max="11783" width="15.5703125" bestFit="1" customWidth="1"/>
    <col min="11784" max="11784" width="17.140625" bestFit="1" customWidth="1"/>
    <col min="11785" max="11785" width="22.5703125" bestFit="1" customWidth="1"/>
    <col min="11786" max="11786" width="22.5703125" customWidth="1"/>
    <col min="11787" max="11787" width="15.140625" bestFit="1" customWidth="1"/>
    <col min="11788" max="11788" width="20.42578125" bestFit="1" customWidth="1"/>
    <col min="11789" max="11789" width="23.5703125" bestFit="1" customWidth="1"/>
    <col min="11795" max="11795" width="11.28515625" bestFit="1" customWidth="1"/>
    <col min="11796" max="11796" width="11" bestFit="1" customWidth="1"/>
    <col min="11797" max="11797" width="14.140625" bestFit="1" customWidth="1"/>
    <col min="12033" max="12033" width="11.85546875" bestFit="1" customWidth="1"/>
    <col min="12034" max="12034" width="15.85546875" bestFit="1" customWidth="1"/>
    <col min="12035" max="12035" width="13.7109375" bestFit="1" customWidth="1"/>
    <col min="12036" max="12036" width="14.7109375" bestFit="1" customWidth="1"/>
    <col min="12037" max="12037" width="13.7109375" bestFit="1" customWidth="1"/>
    <col min="12038" max="12038" width="12.42578125" bestFit="1" customWidth="1"/>
    <col min="12039" max="12039" width="15.5703125" bestFit="1" customWidth="1"/>
    <col min="12040" max="12040" width="17.140625" bestFit="1" customWidth="1"/>
    <col min="12041" max="12041" width="22.5703125" bestFit="1" customWidth="1"/>
    <col min="12042" max="12042" width="22.5703125" customWidth="1"/>
    <col min="12043" max="12043" width="15.140625" bestFit="1" customWidth="1"/>
    <col min="12044" max="12044" width="20.42578125" bestFit="1" customWidth="1"/>
    <col min="12045" max="12045" width="23.5703125" bestFit="1" customWidth="1"/>
    <col min="12051" max="12051" width="11.28515625" bestFit="1" customWidth="1"/>
    <col min="12052" max="12052" width="11" bestFit="1" customWidth="1"/>
    <col min="12053" max="12053" width="14.140625" bestFit="1" customWidth="1"/>
    <col min="12289" max="12289" width="11.85546875" bestFit="1" customWidth="1"/>
    <col min="12290" max="12290" width="15.85546875" bestFit="1" customWidth="1"/>
    <col min="12291" max="12291" width="13.7109375" bestFit="1" customWidth="1"/>
    <col min="12292" max="12292" width="14.7109375" bestFit="1" customWidth="1"/>
    <col min="12293" max="12293" width="13.7109375" bestFit="1" customWidth="1"/>
    <col min="12294" max="12294" width="12.42578125" bestFit="1" customWidth="1"/>
    <col min="12295" max="12295" width="15.5703125" bestFit="1" customWidth="1"/>
    <col min="12296" max="12296" width="17.140625" bestFit="1" customWidth="1"/>
    <col min="12297" max="12297" width="22.5703125" bestFit="1" customWidth="1"/>
    <col min="12298" max="12298" width="22.5703125" customWidth="1"/>
    <col min="12299" max="12299" width="15.140625" bestFit="1" customWidth="1"/>
    <col min="12300" max="12300" width="20.42578125" bestFit="1" customWidth="1"/>
    <col min="12301" max="12301" width="23.5703125" bestFit="1" customWidth="1"/>
    <col min="12307" max="12307" width="11.28515625" bestFit="1" customWidth="1"/>
    <col min="12308" max="12308" width="11" bestFit="1" customWidth="1"/>
    <col min="12309" max="12309" width="14.140625" bestFit="1" customWidth="1"/>
    <col min="12545" max="12545" width="11.85546875" bestFit="1" customWidth="1"/>
    <col min="12546" max="12546" width="15.85546875" bestFit="1" customWidth="1"/>
    <col min="12547" max="12547" width="13.7109375" bestFit="1" customWidth="1"/>
    <col min="12548" max="12548" width="14.7109375" bestFit="1" customWidth="1"/>
    <col min="12549" max="12549" width="13.7109375" bestFit="1" customWidth="1"/>
    <col min="12550" max="12550" width="12.42578125" bestFit="1" customWidth="1"/>
    <col min="12551" max="12551" width="15.5703125" bestFit="1" customWidth="1"/>
    <col min="12552" max="12552" width="17.140625" bestFit="1" customWidth="1"/>
    <col min="12553" max="12553" width="22.5703125" bestFit="1" customWidth="1"/>
    <col min="12554" max="12554" width="22.5703125" customWidth="1"/>
    <col min="12555" max="12555" width="15.140625" bestFit="1" customWidth="1"/>
    <col min="12556" max="12556" width="20.42578125" bestFit="1" customWidth="1"/>
    <col min="12557" max="12557" width="23.5703125" bestFit="1" customWidth="1"/>
    <col min="12563" max="12563" width="11.28515625" bestFit="1" customWidth="1"/>
    <col min="12564" max="12564" width="11" bestFit="1" customWidth="1"/>
    <col min="12565" max="12565" width="14.140625" bestFit="1" customWidth="1"/>
    <col min="12801" max="12801" width="11.85546875" bestFit="1" customWidth="1"/>
    <col min="12802" max="12802" width="15.85546875" bestFit="1" customWidth="1"/>
    <col min="12803" max="12803" width="13.7109375" bestFit="1" customWidth="1"/>
    <col min="12804" max="12804" width="14.7109375" bestFit="1" customWidth="1"/>
    <col min="12805" max="12805" width="13.7109375" bestFit="1" customWidth="1"/>
    <col min="12806" max="12806" width="12.42578125" bestFit="1" customWidth="1"/>
    <col min="12807" max="12807" width="15.5703125" bestFit="1" customWidth="1"/>
    <col min="12808" max="12808" width="17.140625" bestFit="1" customWidth="1"/>
    <col min="12809" max="12809" width="22.5703125" bestFit="1" customWidth="1"/>
    <col min="12810" max="12810" width="22.5703125" customWidth="1"/>
    <col min="12811" max="12811" width="15.140625" bestFit="1" customWidth="1"/>
    <col min="12812" max="12812" width="20.42578125" bestFit="1" customWidth="1"/>
    <col min="12813" max="12813" width="23.5703125" bestFit="1" customWidth="1"/>
    <col min="12819" max="12819" width="11.28515625" bestFit="1" customWidth="1"/>
    <col min="12820" max="12820" width="11" bestFit="1" customWidth="1"/>
    <col min="12821" max="12821" width="14.140625" bestFit="1" customWidth="1"/>
    <col min="13057" max="13057" width="11.85546875" bestFit="1" customWidth="1"/>
    <col min="13058" max="13058" width="15.85546875" bestFit="1" customWidth="1"/>
    <col min="13059" max="13059" width="13.7109375" bestFit="1" customWidth="1"/>
    <col min="13060" max="13060" width="14.7109375" bestFit="1" customWidth="1"/>
    <col min="13061" max="13061" width="13.7109375" bestFit="1" customWidth="1"/>
    <col min="13062" max="13062" width="12.42578125" bestFit="1" customWidth="1"/>
    <col min="13063" max="13063" width="15.5703125" bestFit="1" customWidth="1"/>
    <col min="13064" max="13064" width="17.140625" bestFit="1" customWidth="1"/>
    <col min="13065" max="13065" width="22.5703125" bestFit="1" customWidth="1"/>
    <col min="13066" max="13066" width="22.5703125" customWidth="1"/>
    <col min="13067" max="13067" width="15.140625" bestFit="1" customWidth="1"/>
    <col min="13068" max="13068" width="20.42578125" bestFit="1" customWidth="1"/>
    <col min="13069" max="13069" width="23.5703125" bestFit="1" customWidth="1"/>
    <col min="13075" max="13075" width="11.28515625" bestFit="1" customWidth="1"/>
    <col min="13076" max="13076" width="11" bestFit="1" customWidth="1"/>
    <col min="13077" max="13077" width="14.140625" bestFit="1" customWidth="1"/>
    <col min="13313" max="13313" width="11.85546875" bestFit="1" customWidth="1"/>
    <col min="13314" max="13314" width="15.85546875" bestFit="1" customWidth="1"/>
    <col min="13315" max="13315" width="13.7109375" bestFit="1" customWidth="1"/>
    <col min="13316" max="13316" width="14.7109375" bestFit="1" customWidth="1"/>
    <col min="13317" max="13317" width="13.7109375" bestFit="1" customWidth="1"/>
    <col min="13318" max="13318" width="12.42578125" bestFit="1" customWidth="1"/>
    <col min="13319" max="13319" width="15.5703125" bestFit="1" customWidth="1"/>
    <col min="13320" max="13320" width="17.140625" bestFit="1" customWidth="1"/>
    <col min="13321" max="13321" width="22.5703125" bestFit="1" customWidth="1"/>
    <col min="13322" max="13322" width="22.5703125" customWidth="1"/>
    <col min="13323" max="13323" width="15.140625" bestFit="1" customWidth="1"/>
    <col min="13324" max="13324" width="20.42578125" bestFit="1" customWidth="1"/>
    <col min="13325" max="13325" width="23.5703125" bestFit="1" customWidth="1"/>
    <col min="13331" max="13331" width="11.28515625" bestFit="1" customWidth="1"/>
    <col min="13332" max="13332" width="11" bestFit="1" customWidth="1"/>
    <col min="13333" max="13333" width="14.140625" bestFit="1" customWidth="1"/>
    <col min="13569" max="13569" width="11.85546875" bestFit="1" customWidth="1"/>
    <col min="13570" max="13570" width="15.85546875" bestFit="1" customWidth="1"/>
    <col min="13571" max="13571" width="13.7109375" bestFit="1" customWidth="1"/>
    <col min="13572" max="13572" width="14.7109375" bestFit="1" customWidth="1"/>
    <col min="13573" max="13573" width="13.7109375" bestFit="1" customWidth="1"/>
    <col min="13574" max="13574" width="12.42578125" bestFit="1" customWidth="1"/>
    <col min="13575" max="13575" width="15.5703125" bestFit="1" customWidth="1"/>
    <col min="13576" max="13576" width="17.140625" bestFit="1" customWidth="1"/>
    <col min="13577" max="13577" width="22.5703125" bestFit="1" customWidth="1"/>
    <col min="13578" max="13578" width="22.5703125" customWidth="1"/>
    <col min="13579" max="13579" width="15.140625" bestFit="1" customWidth="1"/>
    <col min="13580" max="13580" width="20.42578125" bestFit="1" customWidth="1"/>
    <col min="13581" max="13581" width="23.5703125" bestFit="1" customWidth="1"/>
    <col min="13587" max="13587" width="11.28515625" bestFit="1" customWidth="1"/>
    <col min="13588" max="13588" width="11" bestFit="1" customWidth="1"/>
    <col min="13589" max="13589" width="14.140625" bestFit="1" customWidth="1"/>
    <col min="13825" max="13825" width="11.85546875" bestFit="1" customWidth="1"/>
    <col min="13826" max="13826" width="15.85546875" bestFit="1" customWidth="1"/>
    <col min="13827" max="13827" width="13.7109375" bestFit="1" customWidth="1"/>
    <col min="13828" max="13828" width="14.7109375" bestFit="1" customWidth="1"/>
    <col min="13829" max="13829" width="13.7109375" bestFit="1" customWidth="1"/>
    <col min="13830" max="13830" width="12.42578125" bestFit="1" customWidth="1"/>
    <col min="13831" max="13831" width="15.5703125" bestFit="1" customWidth="1"/>
    <col min="13832" max="13832" width="17.140625" bestFit="1" customWidth="1"/>
    <col min="13833" max="13833" width="22.5703125" bestFit="1" customWidth="1"/>
    <col min="13834" max="13834" width="22.5703125" customWidth="1"/>
    <col min="13835" max="13835" width="15.140625" bestFit="1" customWidth="1"/>
    <col min="13836" max="13836" width="20.42578125" bestFit="1" customWidth="1"/>
    <col min="13837" max="13837" width="23.5703125" bestFit="1" customWidth="1"/>
    <col min="13843" max="13843" width="11.28515625" bestFit="1" customWidth="1"/>
    <col min="13844" max="13844" width="11" bestFit="1" customWidth="1"/>
    <col min="13845" max="13845" width="14.140625" bestFit="1" customWidth="1"/>
    <col min="14081" max="14081" width="11.85546875" bestFit="1" customWidth="1"/>
    <col min="14082" max="14082" width="15.85546875" bestFit="1" customWidth="1"/>
    <col min="14083" max="14083" width="13.7109375" bestFit="1" customWidth="1"/>
    <col min="14084" max="14084" width="14.7109375" bestFit="1" customWidth="1"/>
    <col min="14085" max="14085" width="13.7109375" bestFit="1" customWidth="1"/>
    <col min="14086" max="14086" width="12.42578125" bestFit="1" customWidth="1"/>
    <col min="14087" max="14087" width="15.5703125" bestFit="1" customWidth="1"/>
    <col min="14088" max="14088" width="17.140625" bestFit="1" customWidth="1"/>
    <col min="14089" max="14089" width="22.5703125" bestFit="1" customWidth="1"/>
    <col min="14090" max="14090" width="22.5703125" customWidth="1"/>
    <col min="14091" max="14091" width="15.140625" bestFit="1" customWidth="1"/>
    <col min="14092" max="14092" width="20.42578125" bestFit="1" customWidth="1"/>
    <col min="14093" max="14093" width="23.5703125" bestFit="1" customWidth="1"/>
    <col min="14099" max="14099" width="11.28515625" bestFit="1" customWidth="1"/>
    <col min="14100" max="14100" width="11" bestFit="1" customWidth="1"/>
    <col min="14101" max="14101" width="14.140625" bestFit="1" customWidth="1"/>
    <col min="14337" max="14337" width="11.85546875" bestFit="1" customWidth="1"/>
    <col min="14338" max="14338" width="15.85546875" bestFit="1" customWidth="1"/>
    <col min="14339" max="14339" width="13.7109375" bestFit="1" customWidth="1"/>
    <col min="14340" max="14340" width="14.7109375" bestFit="1" customWidth="1"/>
    <col min="14341" max="14341" width="13.7109375" bestFit="1" customWidth="1"/>
    <col min="14342" max="14342" width="12.42578125" bestFit="1" customWidth="1"/>
    <col min="14343" max="14343" width="15.5703125" bestFit="1" customWidth="1"/>
    <col min="14344" max="14344" width="17.140625" bestFit="1" customWidth="1"/>
    <col min="14345" max="14345" width="22.5703125" bestFit="1" customWidth="1"/>
    <col min="14346" max="14346" width="22.5703125" customWidth="1"/>
    <col min="14347" max="14347" width="15.140625" bestFit="1" customWidth="1"/>
    <col min="14348" max="14348" width="20.42578125" bestFit="1" customWidth="1"/>
    <col min="14349" max="14349" width="23.5703125" bestFit="1" customWidth="1"/>
    <col min="14355" max="14355" width="11.28515625" bestFit="1" customWidth="1"/>
    <col min="14356" max="14356" width="11" bestFit="1" customWidth="1"/>
    <col min="14357" max="14357" width="14.140625" bestFit="1" customWidth="1"/>
    <col min="14593" max="14593" width="11.85546875" bestFit="1" customWidth="1"/>
    <col min="14594" max="14594" width="15.85546875" bestFit="1" customWidth="1"/>
    <col min="14595" max="14595" width="13.7109375" bestFit="1" customWidth="1"/>
    <col min="14596" max="14596" width="14.7109375" bestFit="1" customWidth="1"/>
    <col min="14597" max="14597" width="13.7109375" bestFit="1" customWidth="1"/>
    <col min="14598" max="14598" width="12.42578125" bestFit="1" customWidth="1"/>
    <col min="14599" max="14599" width="15.5703125" bestFit="1" customWidth="1"/>
    <col min="14600" max="14600" width="17.140625" bestFit="1" customWidth="1"/>
    <col min="14601" max="14601" width="22.5703125" bestFit="1" customWidth="1"/>
    <col min="14602" max="14602" width="22.5703125" customWidth="1"/>
    <col min="14603" max="14603" width="15.140625" bestFit="1" customWidth="1"/>
    <col min="14604" max="14604" width="20.42578125" bestFit="1" customWidth="1"/>
    <col min="14605" max="14605" width="23.5703125" bestFit="1" customWidth="1"/>
    <col min="14611" max="14611" width="11.28515625" bestFit="1" customWidth="1"/>
    <col min="14612" max="14612" width="11" bestFit="1" customWidth="1"/>
    <col min="14613" max="14613" width="14.140625" bestFit="1" customWidth="1"/>
    <col min="14849" max="14849" width="11.85546875" bestFit="1" customWidth="1"/>
    <col min="14850" max="14850" width="15.85546875" bestFit="1" customWidth="1"/>
    <col min="14851" max="14851" width="13.7109375" bestFit="1" customWidth="1"/>
    <col min="14852" max="14852" width="14.7109375" bestFit="1" customWidth="1"/>
    <col min="14853" max="14853" width="13.7109375" bestFit="1" customWidth="1"/>
    <col min="14854" max="14854" width="12.42578125" bestFit="1" customWidth="1"/>
    <col min="14855" max="14855" width="15.5703125" bestFit="1" customWidth="1"/>
    <col min="14856" max="14856" width="17.140625" bestFit="1" customWidth="1"/>
    <col min="14857" max="14857" width="22.5703125" bestFit="1" customWidth="1"/>
    <col min="14858" max="14858" width="22.5703125" customWidth="1"/>
    <col min="14859" max="14859" width="15.140625" bestFit="1" customWidth="1"/>
    <col min="14860" max="14860" width="20.42578125" bestFit="1" customWidth="1"/>
    <col min="14861" max="14861" width="23.5703125" bestFit="1" customWidth="1"/>
    <col min="14867" max="14867" width="11.28515625" bestFit="1" customWidth="1"/>
    <col min="14868" max="14868" width="11" bestFit="1" customWidth="1"/>
    <col min="14869" max="14869" width="14.140625" bestFit="1" customWidth="1"/>
    <col min="15105" max="15105" width="11.85546875" bestFit="1" customWidth="1"/>
    <col min="15106" max="15106" width="15.85546875" bestFit="1" customWidth="1"/>
    <col min="15107" max="15107" width="13.7109375" bestFit="1" customWidth="1"/>
    <col min="15108" max="15108" width="14.7109375" bestFit="1" customWidth="1"/>
    <col min="15109" max="15109" width="13.7109375" bestFit="1" customWidth="1"/>
    <col min="15110" max="15110" width="12.42578125" bestFit="1" customWidth="1"/>
    <col min="15111" max="15111" width="15.5703125" bestFit="1" customWidth="1"/>
    <col min="15112" max="15112" width="17.140625" bestFit="1" customWidth="1"/>
    <col min="15113" max="15113" width="22.5703125" bestFit="1" customWidth="1"/>
    <col min="15114" max="15114" width="22.5703125" customWidth="1"/>
    <col min="15115" max="15115" width="15.140625" bestFit="1" customWidth="1"/>
    <col min="15116" max="15116" width="20.42578125" bestFit="1" customWidth="1"/>
    <col min="15117" max="15117" width="23.5703125" bestFit="1" customWidth="1"/>
    <col min="15123" max="15123" width="11.28515625" bestFit="1" customWidth="1"/>
    <col min="15124" max="15124" width="11" bestFit="1" customWidth="1"/>
    <col min="15125" max="15125" width="14.140625" bestFit="1" customWidth="1"/>
    <col min="15361" max="15361" width="11.85546875" bestFit="1" customWidth="1"/>
    <col min="15362" max="15362" width="15.85546875" bestFit="1" customWidth="1"/>
    <col min="15363" max="15363" width="13.7109375" bestFit="1" customWidth="1"/>
    <col min="15364" max="15364" width="14.7109375" bestFit="1" customWidth="1"/>
    <col min="15365" max="15365" width="13.7109375" bestFit="1" customWidth="1"/>
    <col min="15366" max="15366" width="12.42578125" bestFit="1" customWidth="1"/>
    <col min="15367" max="15367" width="15.5703125" bestFit="1" customWidth="1"/>
    <col min="15368" max="15368" width="17.140625" bestFit="1" customWidth="1"/>
    <col min="15369" max="15369" width="22.5703125" bestFit="1" customWidth="1"/>
    <col min="15370" max="15370" width="22.5703125" customWidth="1"/>
    <col min="15371" max="15371" width="15.140625" bestFit="1" customWidth="1"/>
    <col min="15372" max="15372" width="20.42578125" bestFit="1" customWidth="1"/>
    <col min="15373" max="15373" width="23.5703125" bestFit="1" customWidth="1"/>
    <col min="15379" max="15379" width="11.28515625" bestFit="1" customWidth="1"/>
    <col min="15380" max="15380" width="11" bestFit="1" customWidth="1"/>
    <col min="15381" max="15381" width="14.140625" bestFit="1" customWidth="1"/>
    <col min="15617" max="15617" width="11.85546875" bestFit="1" customWidth="1"/>
    <col min="15618" max="15618" width="15.85546875" bestFit="1" customWidth="1"/>
    <col min="15619" max="15619" width="13.7109375" bestFit="1" customWidth="1"/>
    <col min="15620" max="15620" width="14.7109375" bestFit="1" customWidth="1"/>
    <col min="15621" max="15621" width="13.7109375" bestFit="1" customWidth="1"/>
    <col min="15622" max="15622" width="12.42578125" bestFit="1" customWidth="1"/>
    <col min="15623" max="15623" width="15.5703125" bestFit="1" customWidth="1"/>
    <col min="15624" max="15624" width="17.140625" bestFit="1" customWidth="1"/>
    <col min="15625" max="15625" width="22.5703125" bestFit="1" customWidth="1"/>
    <col min="15626" max="15626" width="22.5703125" customWidth="1"/>
    <col min="15627" max="15627" width="15.140625" bestFit="1" customWidth="1"/>
    <col min="15628" max="15628" width="20.42578125" bestFit="1" customWidth="1"/>
    <col min="15629" max="15629" width="23.5703125" bestFit="1" customWidth="1"/>
    <col min="15635" max="15635" width="11.28515625" bestFit="1" customWidth="1"/>
    <col min="15636" max="15636" width="11" bestFit="1" customWidth="1"/>
    <col min="15637" max="15637" width="14.140625" bestFit="1" customWidth="1"/>
    <col min="15873" max="15873" width="11.85546875" bestFit="1" customWidth="1"/>
    <col min="15874" max="15874" width="15.85546875" bestFit="1" customWidth="1"/>
    <col min="15875" max="15875" width="13.7109375" bestFit="1" customWidth="1"/>
    <col min="15876" max="15876" width="14.7109375" bestFit="1" customWidth="1"/>
    <col min="15877" max="15877" width="13.7109375" bestFit="1" customWidth="1"/>
    <col min="15878" max="15878" width="12.42578125" bestFit="1" customWidth="1"/>
    <col min="15879" max="15879" width="15.5703125" bestFit="1" customWidth="1"/>
    <col min="15880" max="15880" width="17.140625" bestFit="1" customWidth="1"/>
    <col min="15881" max="15881" width="22.5703125" bestFit="1" customWidth="1"/>
    <col min="15882" max="15882" width="22.5703125" customWidth="1"/>
    <col min="15883" max="15883" width="15.140625" bestFit="1" customWidth="1"/>
    <col min="15884" max="15884" width="20.42578125" bestFit="1" customWidth="1"/>
    <col min="15885" max="15885" width="23.5703125" bestFit="1" customWidth="1"/>
    <col min="15891" max="15891" width="11.28515625" bestFit="1" customWidth="1"/>
    <col min="15892" max="15892" width="11" bestFit="1" customWidth="1"/>
    <col min="15893" max="15893" width="14.140625" bestFit="1" customWidth="1"/>
    <col min="16129" max="16129" width="11.85546875" bestFit="1" customWidth="1"/>
    <col min="16130" max="16130" width="15.85546875" bestFit="1" customWidth="1"/>
    <col min="16131" max="16131" width="13.7109375" bestFit="1" customWidth="1"/>
    <col min="16132" max="16132" width="14.7109375" bestFit="1" customWidth="1"/>
    <col min="16133" max="16133" width="13.7109375" bestFit="1" customWidth="1"/>
    <col min="16134" max="16134" width="12.42578125" bestFit="1" customWidth="1"/>
    <col min="16135" max="16135" width="15.5703125" bestFit="1" customWidth="1"/>
    <col min="16136" max="16136" width="17.140625" bestFit="1" customWidth="1"/>
    <col min="16137" max="16137" width="22.5703125" bestFit="1" customWidth="1"/>
    <col min="16138" max="16138" width="22.5703125" customWidth="1"/>
    <col min="16139" max="16139" width="15.140625" bestFit="1" customWidth="1"/>
    <col min="16140" max="16140" width="20.42578125" bestFit="1" customWidth="1"/>
    <col min="16141" max="16141" width="23.5703125" bestFit="1" customWidth="1"/>
    <col min="16147" max="16147" width="11.28515625" bestFit="1" customWidth="1"/>
    <col min="16148" max="16148" width="11" bestFit="1" customWidth="1"/>
    <col min="16149" max="16149" width="14.140625" bestFit="1" customWidth="1"/>
  </cols>
  <sheetData>
    <row r="1" spans="1:23" s="38" customFormat="1" x14ac:dyDescent="0.2">
      <c r="A1" s="30" t="s">
        <v>0</v>
      </c>
      <c r="B1" s="31" t="s">
        <v>1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2" t="s">
        <v>43</v>
      </c>
      <c r="I1" s="33" t="s">
        <v>74</v>
      </c>
      <c r="J1" s="35" t="s">
        <v>76</v>
      </c>
      <c r="K1" s="33" t="s">
        <v>78</v>
      </c>
      <c r="L1" s="32" t="s">
        <v>44</v>
      </c>
      <c r="M1" s="33" t="s">
        <v>75</v>
      </c>
      <c r="N1" s="35" t="s">
        <v>77</v>
      </c>
      <c r="O1" s="33" t="s">
        <v>79</v>
      </c>
      <c r="P1" s="37" t="s">
        <v>45</v>
      </c>
      <c r="Q1" s="37" t="s">
        <v>46</v>
      </c>
      <c r="R1" s="37" t="s">
        <v>47</v>
      </c>
      <c r="S1" s="37" t="s">
        <v>48</v>
      </c>
      <c r="T1" s="37" t="s">
        <v>49</v>
      </c>
      <c r="U1" s="37" t="s">
        <v>50</v>
      </c>
      <c r="V1" s="35" t="s">
        <v>73</v>
      </c>
      <c r="W1" s="35" t="s">
        <v>80</v>
      </c>
    </row>
    <row r="2" spans="1:23" s="38" customFormat="1" ht="15" customHeight="1" x14ac:dyDescent="0.2">
      <c r="A2" s="42" t="s">
        <v>8</v>
      </c>
      <c r="B2" s="9" t="s">
        <v>9</v>
      </c>
      <c r="C2" s="9">
        <v>397</v>
      </c>
      <c r="D2" s="9">
        <v>311</v>
      </c>
      <c r="E2" s="9">
        <f>SUM(C2:D2)</f>
        <v>708</v>
      </c>
      <c r="F2" s="9">
        <v>774</v>
      </c>
      <c r="G2" s="9">
        <f>F2-E2</f>
        <v>66</v>
      </c>
      <c r="H2" s="9">
        <v>82</v>
      </c>
      <c r="I2" s="9">
        <v>51</v>
      </c>
      <c r="J2" s="9">
        <v>60</v>
      </c>
      <c r="K2" s="17">
        <f t="shared" ref="K2:K18" si="0">I2-H2</f>
        <v>-31</v>
      </c>
      <c r="L2" s="9">
        <v>66</v>
      </c>
      <c r="M2" s="9">
        <v>51</v>
      </c>
      <c r="N2" s="9">
        <v>60</v>
      </c>
      <c r="O2" s="17">
        <f t="shared" ref="O2:O18" si="1">M2-L2</f>
        <v>-15</v>
      </c>
      <c r="P2" s="9">
        <v>53</v>
      </c>
      <c r="Q2" s="9">
        <v>0</v>
      </c>
      <c r="R2" s="9">
        <v>4</v>
      </c>
      <c r="S2" s="9">
        <v>473</v>
      </c>
      <c r="T2" s="9">
        <v>5</v>
      </c>
      <c r="U2" s="9">
        <f>SUM(P2:T2)</f>
        <v>535</v>
      </c>
      <c r="V2" s="9">
        <v>428</v>
      </c>
      <c r="W2" s="17">
        <f>V2-U2</f>
        <v>-107</v>
      </c>
    </row>
    <row r="3" spans="1:23" s="38" customFormat="1" ht="15" customHeight="1" x14ac:dyDescent="0.2">
      <c r="A3" s="42"/>
      <c r="B3" s="9" t="s">
        <v>10</v>
      </c>
      <c r="C3" s="9">
        <v>145</v>
      </c>
      <c r="D3" s="9">
        <v>374</v>
      </c>
      <c r="E3" s="9">
        <f t="shared" ref="E3:E4" si="2">SUM(C3:D3)</f>
        <v>519</v>
      </c>
      <c r="F3" s="9">
        <v>774</v>
      </c>
      <c r="G3" s="9">
        <f t="shared" ref="G3:G4" si="3">F3-E3</f>
        <v>255</v>
      </c>
      <c r="H3" s="9">
        <v>78</v>
      </c>
      <c r="I3" s="9">
        <v>51</v>
      </c>
      <c r="J3" s="9">
        <v>60</v>
      </c>
      <c r="K3" s="17">
        <f t="shared" si="0"/>
        <v>-27</v>
      </c>
      <c r="L3" s="9">
        <v>71</v>
      </c>
      <c r="M3" s="9">
        <v>51</v>
      </c>
      <c r="N3" s="9">
        <v>60</v>
      </c>
      <c r="O3" s="17">
        <f t="shared" si="1"/>
        <v>-20</v>
      </c>
      <c r="P3" s="9">
        <v>51</v>
      </c>
      <c r="Q3" s="9">
        <v>0</v>
      </c>
      <c r="R3" s="9">
        <v>2</v>
      </c>
      <c r="S3" s="9">
        <v>423</v>
      </c>
      <c r="T3" s="9">
        <v>7</v>
      </c>
      <c r="U3" s="9">
        <f t="shared" ref="U3:U4" si="4">SUM(P3:T3)</f>
        <v>483</v>
      </c>
      <c r="V3" s="9">
        <v>428</v>
      </c>
      <c r="W3" s="17">
        <f t="shared" ref="W3:W18" si="5">V3-U3</f>
        <v>-55</v>
      </c>
    </row>
    <row r="4" spans="1:23" s="38" customFormat="1" ht="15.75" customHeight="1" thickBot="1" x14ac:dyDescent="0.25">
      <c r="A4" s="43"/>
      <c r="B4" s="10" t="s">
        <v>11</v>
      </c>
      <c r="C4" s="10">
        <v>422</v>
      </c>
      <c r="D4" s="10">
        <v>369</v>
      </c>
      <c r="E4" s="9">
        <f t="shared" si="2"/>
        <v>791</v>
      </c>
      <c r="F4" s="10">
        <v>774</v>
      </c>
      <c r="G4" s="9">
        <f t="shared" si="3"/>
        <v>-17</v>
      </c>
      <c r="H4" s="10">
        <v>83</v>
      </c>
      <c r="I4" s="10">
        <v>51</v>
      </c>
      <c r="J4" s="10">
        <v>60</v>
      </c>
      <c r="K4" s="17">
        <f t="shared" si="0"/>
        <v>-32</v>
      </c>
      <c r="L4" s="10">
        <v>64</v>
      </c>
      <c r="M4" s="10">
        <v>51</v>
      </c>
      <c r="N4" s="10">
        <v>60</v>
      </c>
      <c r="O4" s="17">
        <f t="shared" si="1"/>
        <v>-13</v>
      </c>
      <c r="P4" s="10">
        <v>52</v>
      </c>
      <c r="Q4" s="10">
        <v>0</v>
      </c>
      <c r="R4" s="10">
        <v>0</v>
      </c>
      <c r="S4" s="10">
        <v>453</v>
      </c>
      <c r="T4" s="10">
        <v>10</v>
      </c>
      <c r="U4" s="9">
        <f t="shared" si="4"/>
        <v>515</v>
      </c>
      <c r="V4" s="9">
        <v>428</v>
      </c>
      <c r="W4" s="17">
        <f t="shared" si="5"/>
        <v>-87</v>
      </c>
    </row>
    <row r="5" spans="1:23" s="38" customFormat="1" ht="13.5" thickBot="1" x14ac:dyDescent="0.25">
      <c r="A5" s="18"/>
      <c r="B5" s="11" t="s">
        <v>12</v>
      </c>
      <c r="C5" s="11">
        <f>SUM(C2:C4)</f>
        <v>964</v>
      </c>
      <c r="D5" s="11">
        <f t="shared" ref="D5:I5" si="6">SUM(D2:D4)</f>
        <v>1054</v>
      </c>
      <c r="E5" s="11">
        <f t="shared" si="6"/>
        <v>2018</v>
      </c>
      <c r="F5" s="11">
        <f t="shared" si="6"/>
        <v>2322</v>
      </c>
      <c r="G5" s="11">
        <f t="shared" si="6"/>
        <v>304</v>
      </c>
      <c r="H5" s="11">
        <f t="shared" si="6"/>
        <v>243</v>
      </c>
      <c r="I5" s="11">
        <f t="shared" si="6"/>
        <v>153</v>
      </c>
      <c r="J5" s="11">
        <f>SUM(J2:J4)</f>
        <v>180</v>
      </c>
      <c r="K5" s="17">
        <f t="shared" si="0"/>
        <v>-90</v>
      </c>
      <c r="L5" s="11">
        <f t="shared" ref="L5:M5" si="7">SUM(L2:L4)</f>
        <v>201</v>
      </c>
      <c r="M5" s="11">
        <f t="shared" si="7"/>
        <v>153</v>
      </c>
      <c r="N5" s="11">
        <f>SUM(N2:N4)</f>
        <v>180</v>
      </c>
      <c r="O5" s="17">
        <f t="shared" si="1"/>
        <v>-48</v>
      </c>
      <c r="P5" s="11">
        <f t="shared" ref="P5:V5" si="8">SUM(P2:P4)</f>
        <v>156</v>
      </c>
      <c r="Q5" s="11">
        <f t="shared" si="8"/>
        <v>0</v>
      </c>
      <c r="R5" s="11">
        <f t="shared" si="8"/>
        <v>6</v>
      </c>
      <c r="S5" s="11">
        <f t="shared" si="8"/>
        <v>1349</v>
      </c>
      <c r="T5" s="11">
        <f t="shared" si="8"/>
        <v>22</v>
      </c>
      <c r="U5" s="11">
        <f t="shared" si="8"/>
        <v>1533</v>
      </c>
      <c r="V5" s="11">
        <f t="shared" si="8"/>
        <v>1284</v>
      </c>
      <c r="W5" s="17">
        <f t="shared" si="5"/>
        <v>-249</v>
      </c>
    </row>
    <row r="6" spans="1:23" s="38" customFormat="1" ht="15" customHeight="1" x14ac:dyDescent="0.2">
      <c r="A6" s="44" t="s">
        <v>13</v>
      </c>
      <c r="B6" s="19" t="s">
        <v>14</v>
      </c>
      <c r="C6" s="19">
        <v>373</v>
      </c>
      <c r="D6" s="19">
        <v>300</v>
      </c>
      <c r="E6" s="39">
        <f t="shared" ref="E6:E8" si="9">SUM(C6:D6)</f>
        <v>673</v>
      </c>
      <c r="F6" s="19">
        <v>774</v>
      </c>
      <c r="G6" s="9">
        <f t="shared" ref="G6:G8" si="10">F6-E6</f>
        <v>101</v>
      </c>
      <c r="H6" s="19">
        <v>88</v>
      </c>
      <c r="I6" s="9">
        <v>51</v>
      </c>
      <c r="J6" s="9">
        <v>60</v>
      </c>
      <c r="K6" s="17">
        <f t="shared" si="0"/>
        <v>-37</v>
      </c>
      <c r="L6" s="19">
        <v>64</v>
      </c>
      <c r="M6" s="9">
        <v>51</v>
      </c>
      <c r="N6" s="9">
        <v>60</v>
      </c>
      <c r="O6" s="17">
        <f t="shared" si="1"/>
        <v>-13</v>
      </c>
      <c r="P6" s="19">
        <v>50</v>
      </c>
      <c r="Q6" s="19">
        <v>0</v>
      </c>
      <c r="R6" s="19">
        <v>0</v>
      </c>
      <c r="S6" s="19">
        <v>354</v>
      </c>
      <c r="T6" s="19">
        <v>10</v>
      </c>
      <c r="U6" s="9">
        <f t="shared" ref="U6:U8" si="11">SUM(P6:T6)</f>
        <v>414</v>
      </c>
      <c r="V6" s="9">
        <v>364</v>
      </c>
      <c r="W6" s="17">
        <f t="shared" si="5"/>
        <v>-50</v>
      </c>
    </row>
    <row r="7" spans="1:23" s="38" customFormat="1" ht="15" customHeight="1" x14ac:dyDescent="0.2">
      <c r="A7" s="42"/>
      <c r="B7" s="9" t="s">
        <v>15</v>
      </c>
      <c r="C7" s="9">
        <v>348</v>
      </c>
      <c r="D7" s="9">
        <v>352</v>
      </c>
      <c r="E7" s="9">
        <f t="shared" si="9"/>
        <v>700</v>
      </c>
      <c r="F7" s="9">
        <v>774</v>
      </c>
      <c r="G7" s="9">
        <f t="shared" si="10"/>
        <v>74</v>
      </c>
      <c r="H7" s="9">
        <v>59</v>
      </c>
      <c r="I7" s="9">
        <v>51</v>
      </c>
      <c r="J7" s="9">
        <v>60</v>
      </c>
      <c r="K7" s="17">
        <f t="shared" si="0"/>
        <v>-8</v>
      </c>
      <c r="L7" s="9">
        <v>51</v>
      </c>
      <c r="M7" s="9">
        <v>51</v>
      </c>
      <c r="N7" s="9">
        <v>60</v>
      </c>
      <c r="O7" s="17">
        <f t="shared" si="1"/>
        <v>0</v>
      </c>
      <c r="P7" s="9">
        <v>146</v>
      </c>
      <c r="Q7" s="9">
        <v>0</v>
      </c>
      <c r="R7" s="9">
        <v>4</v>
      </c>
      <c r="S7" s="9">
        <v>451</v>
      </c>
      <c r="T7" s="9">
        <v>12</v>
      </c>
      <c r="U7" s="9">
        <f t="shared" si="11"/>
        <v>613</v>
      </c>
      <c r="V7" s="9">
        <v>428</v>
      </c>
      <c r="W7" s="17">
        <f t="shared" si="5"/>
        <v>-185</v>
      </c>
    </row>
    <row r="8" spans="1:23" s="38" customFormat="1" ht="15.75" customHeight="1" thickBot="1" x14ac:dyDescent="0.25">
      <c r="A8" s="43"/>
      <c r="B8" s="20" t="s">
        <v>52</v>
      </c>
      <c r="C8" s="10">
        <v>480</v>
      </c>
      <c r="D8" s="10">
        <v>375</v>
      </c>
      <c r="E8" s="39">
        <f t="shared" si="9"/>
        <v>855</v>
      </c>
      <c r="F8" s="10">
        <v>774</v>
      </c>
      <c r="G8" s="9">
        <f t="shared" si="10"/>
        <v>-81</v>
      </c>
      <c r="H8" s="10">
        <v>59</v>
      </c>
      <c r="I8" s="9">
        <v>51</v>
      </c>
      <c r="J8" s="10">
        <v>60</v>
      </c>
      <c r="K8" s="17">
        <f t="shared" si="0"/>
        <v>-8</v>
      </c>
      <c r="L8" s="10">
        <v>47</v>
      </c>
      <c r="M8" s="9">
        <v>51</v>
      </c>
      <c r="N8" s="10">
        <v>60</v>
      </c>
      <c r="O8" s="17">
        <f t="shared" si="1"/>
        <v>4</v>
      </c>
      <c r="P8" s="10">
        <v>91</v>
      </c>
      <c r="Q8" s="10">
        <v>0</v>
      </c>
      <c r="R8" s="10">
        <v>7</v>
      </c>
      <c r="S8" s="10">
        <v>459</v>
      </c>
      <c r="T8" s="10">
        <v>14</v>
      </c>
      <c r="U8" s="9">
        <f t="shared" si="11"/>
        <v>571</v>
      </c>
      <c r="V8" s="9">
        <v>428</v>
      </c>
      <c r="W8" s="17">
        <f t="shared" si="5"/>
        <v>-143</v>
      </c>
    </row>
    <row r="9" spans="1:23" s="38" customFormat="1" ht="13.5" thickBot="1" x14ac:dyDescent="0.25">
      <c r="A9" s="21"/>
      <c r="B9" s="22" t="s">
        <v>16</v>
      </c>
      <c r="C9" s="11">
        <f>SUM(C6:C8)</f>
        <v>1201</v>
      </c>
      <c r="D9" s="11">
        <f t="shared" ref="D9:I9" si="12">SUM(D6:D8)</f>
        <v>1027</v>
      </c>
      <c r="E9" s="11">
        <f t="shared" si="12"/>
        <v>2228</v>
      </c>
      <c r="F9" s="11">
        <f t="shared" si="12"/>
        <v>2322</v>
      </c>
      <c r="G9" s="11">
        <f t="shared" si="12"/>
        <v>94</v>
      </c>
      <c r="H9" s="11">
        <f t="shared" si="12"/>
        <v>206</v>
      </c>
      <c r="I9" s="11">
        <f t="shared" si="12"/>
        <v>153</v>
      </c>
      <c r="J9" s="11">
        <f>SUM(J6:J8)</f>
        <v>180</v>
      </c>
      <c r="K9" s="17">
        <f t="shared" si="0"/>
        <v>-53</v>
      </c>
      <c r="L9" s="11">
        <f t="shared" ref="L9:M9" si="13">SUM(L6:L8)</f>
        <v>162</v>
      </c>
      <c r="M9" s="11">
        <f t="shared" si="13"/>
        <v>153</v>
      </c>
      <c r="N9" s="11">
        <f>SUM(N6:N8)</f>
        <v>180</v>
      </c>
      <c r="O9" s="17">
        <f t="shared" si="1"/>
        <v>-9</v>
      </c>
      <c r="P9" s="11">
        <f t="shared" ref="P9:V9" si="14">SUM(P6:P8)</f>
        <v>287</v>
      </c>
      <c r="Q9" s="11">
        <f t="shared" si="14"/>
        <v>0</v>
      </c>
      <c r="R9" s="11">
        <f t="shared" si="14"/>
        <v>11</v>
      </c>
      <c r="S9" s="11">
        <f t="shared" si="14"/>
        <v>1264</v>
      </c>
      <c r="T9" s="11">
        <f t="shared" si="14"/>
        <v>36</v>
      </c>
      <c r="U9" s="11">
        <f t="shared" si="14"/>
        <v>1598</v>
      </c>
      <c r="V9" s="11">
        <f t="shared" si="14"/>
        <v>1220</v>
      </c>
      <c r="W9" s="17">
        <f t="shared" si="5"/>
        <v>-378</v>
      </c>
    </row>
    <row r="10" spans="1:23" s="38" customFormat="1" ht="15" customHeight="1" x14ac:dyDescent="0.2">
      <c r="A10" s="44" t="s">
        <v>17</v>
      </c>
      <c r="B10" s="34">
        <v>42209</v>
      </c>
      <c r="C10" s="19">
        <v>642</v>
      </c>
      <c r="D10" s="19">
        <v>371</v>
      </c>
      <c r="E10" s="9">
        <f t="shared" ref="E10:E12" si="15">SUM(C10:D10)</f>
        <v>1013</v>
      </c>
      <c r="F10" s="19">
        <v>774</v>
      </c>
      <c r="G10" s="9">
        <f>E10-F10</f>
        <v>239</v>
      </c>
      <c r="H10" s="19">
        <v>58</v>
      </c>
      <c r="I10" s="9">
        <v>51</v>
      </c>
      <c r="J10" s="9">
        <v>60</v>
      </c>
      <c r="K10" s="17">
        <f t="shared" si="0"/>
        <v>-7</v>
      </c>
      <c r="L10" s="19">
        <v>48</v>
      </c>
      <c r="M10" s="9">
        <v>51</v>
      </c>
      <c r="N10" s="9">
        <v>60</v>
      </c>
      <c r="O10" s="17">
        <f t="shared" si="1"/>
        <v>3</v>
      </c>
      <c r="P10" s="19">
        <v>42</v>
      </c>
      <c r="Q10" s="19">
        <v>0</v>
      </c>
      <c r="R10" s="19">
        <v>0</v>
      </c>
      <c r="S10" s="19">
        <v>383</v>
      </c>
      <c r="T10" s="19">
        <v>9</v>
      </c>
      <c r="U10" s="19">
        <f>SUM(P10:T10)</f>
        <v>434</v>
      </c>
      <c r="V10" s="19">
        <v>428</v>
      </c>
      <c r="W10" s="17">
        <f t="shared" si="5"/>
        <v>-6</v>
      </c>
    </row>
    <row r="11" spans="1:23" s="38" customFormat="1" ht="15" customHeight="1" x14ac:dyDescent="0.2">
      <c r="A11" s="42"/>
      <c r="B11" s="9" t="s">
        <v>18</v>
      </c>
      <c r="C11" s="9"/>
      <c r="D11" s="9"/>
      <c r="E11" s="9">
        <f t="shared" si="15"/>
        <v>0</v>
      </c>
      <c r="F11" s="9">
        <v>774</v>
      </c>
      <c r="G11" s="9"/>
      <c r="H11" s="9"/>
      <c r="I11" s="9">
        <v>51</v>
      </c>
      <c r="J11" s="9">
        <v>60</v>
      </c>
      <c r="K11" s="17">
        <f t="shared" si="0"/>
        <v>51</v>
      </c>
      <c r="L11" s="9"/>
      <c r="M11" s="9">
        <v>51</v>
      </c>
      <c r="N11" s="9">
        <v>60</v>
      </c>
      <c r="O11" s="17">
        <f t="shared" si="1"/>
        <v>51</v>
      </c>
      <c r="P11" s="9"/>
      <c r="Q11" s="9"/>
      <c r="R11" s="9"/>
      <c r="S11" s="9"/>
      <c r="T11" s="9"/>
      <c r="U11" s="9"/>
      <c r="V11" s="19">
        <v>428</v>
      </c>
      <c r="W11" s="17">
        <f t="shared" si="5"/>
        <v>428</v>
      </c>
    </row>
    <row r="12" spans="1:23" s="38" customFormat="1" ht="15.75" customHeight="1" thickBot="1" x14ac:dyDescent="0.25">
      <c r="A12" s="43"/>
      <c r="B12" s="10" t="s">
        <v>19</v>
      </c>
      <c r="C12" s="10"/>
      <c r="D12" s="10"/>
      <c r="E12" s="9">
        <f t="shared" si="15"/>
        <v>0</v>
      </c>
      <c r="F12" s="10">
        <v>774</v>
      </c>
      <c r="G12" s="9"/>
      <c r="H12" s="10"/>
      <c r="I12" s="9">
        <v>51</v>
      </c>
      <c r="J12" s="10">
        <v>60</v>
      </c>
      <c r="K12" s="17">
        <f t="shared" si="0"/>
        <v>51</v>
      </c>
      <c r="L12" s="10"/>
      <c r="M12" s="9">
        <v>51</v>
      </c>
      <c r="N12" s="10">
        <v>60</v>
      </c>
      <c r="O12" s="17">
        <f t="shared" si="1"/>
        <v>51</v>
      </c>
      <c r="P12" s="10"/>
      <c r="Q12" s="10"/>
      <c r="R12" s="10"/>
      <c r="S12" s="10"/>
      <c r="T12" s="10"/>
      <c r="U12" s="10"/>
      <c r="V12" s="19">
        <v>428</v>
      </c>
      <c r="W12" s="17">
        <f t="shared" si="5"/>
        <v>428</v>
      </c>
    </row>
    <row r="13" spans="1:23" s="38" customFormat="1" ht="13.5" thickBot="1" x14ac:dyDescent="0.25">
      <c r="A13" s="24"/>
      <c r="B13" s="25" t="s">
        <v>20</v>
      </c>
      <c r="C13" s="11">
        <f>SUM(C10:C12)</f>
        <v>642</v>
      </c>
      <c r="D13" s="11">
        <f t="shared" ref="D13:I13" si="16">SUM(D10:D12)</f>
        <v>371</v>
      </c>
      <c r="E13" s="11">
        <f t="shared" si="16"/>
        <v>1013</v>
      </c>
      <c r="F13" s="11">
        <f t="shared" si="16"/>
        <v>2322</v>
      </c>
      <c r="G13" s="11">
        <f t="shared" si="16"/>
        <v>239</v>
      </c>
      <c r="H13" s="11">
        <f t="shared" si="16"/>
        <v>58</v>
      </c>
      <c r="I13" s="11">
        <f t="shared" si="16"/>
        <v>153</v>
      </c>
      <c r="J13" s="11">
        <f>SUM(J10:J12)</f>
        <v>180</v>
      </c>
      <c r="K13" s="17">
        <f t="shared" si="0"/>
        <v>95</v>
      </c>
      <c r="L13" s="11">
        <f t="shared" ref="L13:M13" si="17">SUM(L10:L12)</f>
        <v>48</v>
      </c>
      <c r="M13" s="11">
        <f t="shared" si="17"/>
        <v>153</v>
      </c>
      <c r="N13" s="11">
        <f>SUM(N10:N12)</f>
        <v>180</v>
      </c>
      <c r="O13" s="17">
        <f t="shared" si="1"/>
        <v>105</v>
      </c>
      <c r="P13" s="11">
        <f t="shared" ref="P13:V13" si="18">SUM(P10:P12)</f>
        <v>42</v>
      </c>
      <c r="Q13" s="11">
        <f t="shared" si="18"/>
        <v>0</v>
      </c>
      <c r="R13" s="11">
        <f t="shared" si="18"/>
        <v>0</v>
      </c>
      <c r="S13" s="11">
        <f t="shared" si="18"/>
        <v>383</v>
      </c>
      <c r="T13" s="11">
        <f t="shared" si="18"/>
        <v>9</v>
      </c>
      <c r="U13" s="11">
        <f t="shared" si="18"/>
        <v>434</v>
      </c>
      <c r="V13" s="11">
        <f t="shared" si="18"/>
        <v>1284</v>
      </c>
      <c r="W13" s="17">
        <f t="shared" si="5"/>
        <v>850</v>
      </c>
    </row>
    <row r="14" spans="1:23" s="38" customFormat="1" ht="15" customHeight="1" x14ac:dyDescent="0.2">
      <c r="A14" s="44" t="s">
        <v>21</v>
      </c>
      <c r="B14" s="19" t="s">
        <v>22</v>
      </c>
      <c r="C14" s="19"/>
      <c r="D14" s="19"/>
      <c r="E14" s="9">
        <f t="shared" ref="E14:E16" si="19">SUM(C14:D14)</f>
        <v>0</v>
      </c>
      <c r="F14" s="19">
        <v>774</v>
      </c>
      <c r="G14" s="9"/>
      <c r="H14" s="19"/>
      <c r="I14" s="9">
        <v>51</v>
      </c>
      <c r="J14" s="9">
        <v>60</v>
      </c>
      <c r="K14" s="17">
        <f t="shared" si="0"/>
        <v>51</v>
      </c>
      <c r="L14" s="19"/>
      <c r="M14" s="9">
        <v>51</v>
      </c>
      <c r="N14" s="9">
        <v>60</v>
      </c>
      <c r="O14" s="17">
        <f t="shared" si="1"/>
        <v>51</v>
      </c>
      <c r="P14" s="19"/>
      <c r="Q14" s="19"/>
      <c r="R14" s="19"/>
      <c r="S14" s="19"/>
      <c r="T14" s="19"/>
      <c r="U14" s="19"/>
      <c r="V14" s="19">
        <v>428</v>
      </c>
      <c r="W14" s="17">
        <f t="shared" si="5"/>
        <v>428</v>
      </c>
    </row>
    <row r="15" spans="1:23" s="38" customFormat="1" ht="15" customHeight="1" x14ac:dyDescent="0.2">
      <c r="A15" s="42"/>
      <c r="B15" s="9" t="s">
        <v>23</v>
      </c>
      <c r="C15" s="9"/>
      <c r="D15" s="9"/>
      <c r="E15" s="9">
        <f t="shared" si="19"/>
        <v>0</v>
      </c>
      <c r="F15" s="9">
        <v>774</v>
      </c>
      <c r="G15" s="9"/>
      <c r="H15" s="9"/>
      <c r="I15" s="9">
        <v>51</v>
      </c>
      <c r="J15" s="9">
        <v>60</v>
      </c>
      <c r="K15" s="17">
        <f t="shared" si="0"/>
        <v>51</v>
      </c>
      <c r="L15" s="9"/>
      <c r="M15" s="9">
        <v>51</v>
      </c>
      <c r="N15" s="9">
        <v>60</v>
      </c>
      <c r="O15" s="17">
        <f t="shared" si="1"/>
        <v>51</v>
      </c>
      <c r="P15" s="9"/>
      <c r="Q15" s="9"/>
      <c r="R15" s="9"/>
      <c r="S15" s="9"/>
      <c r="T15" s="9"/>
      <c r="U15" s="9"/>
      <c r="V15" s="9">
        <v>428</v>
      </c>
      <c r="W15" s="17">
        <f t="shared" si="5"/>
        <v>428</v>
      </c>
    </row>
    <row r="16" spans="1:23" s="38" customFormat="1" ht="15.75" customHeight="1" thickBot="1" x14ac:dyDescent="0.25">
      <c r="A16" s="43"/>
      <c r="B16" s="10" t="s">
        <v>24</v>
      </c>
      <c r="C16" s="10"/>
      <c r="D16" s="10"/>
      <c r="E16" s="9">
        <f t="shared" si="19"/>
        <v>0</v>
      </c>
      <c r="F16" s="10">
        <v>774</v>
      </c>
      <c r="G16" s="9"/>
      <c r="H16" s="10"/>
      <c r="I16" s="9">
        <v>51</v>
      </c>
      <c r="J16" s="10">
        <v>60</v>
      </c>
      <c r="K16" s="17">
        <f t="shared" si="0"/>
        <v>51</v>
      </c>
      <c r="L16" s="10"/>
      <c r="M16" s="9">
        <v>51</v>
      </c>
      <c r="N16" s="10">
        <v>60</v>
      </c>
      <c r="O16" s="17">
        <f t="shared" si="1"/>
        <v>51</v>
      </c>
      <c r="P16" s="10"/>
      <c r="Q16" s="10"/>
      <c r="R16" s="10"/>
      <c r="S16" s="10"/>
      <c r="T16" s="10"/>
      <c r="U16" s="10"/>
      <c r="V16" s="10">
        <v>428</v>
      </c>
      <c r="W16" s="17">
        <f t="shared" si="5"/>
        <v>428</v>
      </c>
    </row>
    <row r="17" spans="1:23" s="38" customFormat="1" ht="13.5" thickBot="1" x14ac:dyDescent="0.25">
      <c r="A17" s="24"/>
      <c r="B17" s="25" t="s">
        <v>25</v>
      </c>
      <c r="C17" s="11">
        <f>SUM(C14:C16)</f>
        <v>0</v>
      </c>
      <c r="D17" s="11">
        <f t="shared" ref="D17:I17" si="20">SUM(D14:D16)</f>
        <v>0</v>
      </c>
      <c r="E17" s="11">
        <f t="shared" si="20"/>
        <v>0</v>
      </c>
      <c r="F17" s="11">
        <f t="shared" si="20"/>
        <v>2322</v>
      </c>
      <c r="G17" s="11">
        <f t="shared" si="20"/>
        <v>0</v>
      </c>
      <c r="H17" s="11">
        <f t="shared" si="20"/>
        <v>0</v>
      </c>
      <c r="I17" s="11">
        <f t="shared" si="20"/>
        <v>153</v>
      </c>
      <c r="J17" s="11">
        <f>SUM(J14:J16)</f>
        <v>180</v>
      </c>
      <c r="K17" s="17">
        <f t="shared" si="0"/>
        <v>153</v>
      </c>
      <c r="L17" s="11">
        <f>SUM(L14:L16)</f>
        <v>0</v>
      </c>
      <c r="M17" s="11">
        <f>SUM(M14:M16)</f>
        <v>153</v>
      </c>
      <c r="N17" s="11">
        <f>SUM(N14:N16)</f>
        <v>180</v>
      </c>
      <c r="O17" s="17">
        <f t="shared" si="1"/>
        <v>153</v>
      </c>
      <c r="P17" s="11">
        <f t="shared" ref="P17:V17" si="21">SUM(P14:P16)</f>
        <v>0</v>
      </c>
      <c r="Q17" s="11">
        <f t="shared" si="21"/>
        <v>0</v>
      </c>
      <c r="R17" s="11">
        <f t="shared" si="21"/>
        <v>0</v>
      </c>
      <c r="S17" s="11">
        <f t="shared" si="21"/>
        <v>0</v>
      </c>
      <c r="T17" s="11">
        <f t="shared" si="21"/>
        <v>0</v>
      </c>
      <c r="U17" s="11">
        <f t="shared" si="21"/>
        <v>0</v>
      </c>
      <c r="V17" s="11">
        <f t="shared" si="21"/>
        <v>1284</v>
      </c>
      <c r="W17" s="17">
        <f t="shared" si="5"/>
        <v>1284</v>
      </c>
    </row>
    <row r="18" spans="1:23" s="38" customFormat="1" ht="13.5" thickBot="1" x14ac:dyDescent="0.25">
      <c r="A18" s="24"/>
      <c r="B18" s="25" t="s">
        <v>26</v>
      </c>
      <c r="C18" s="11">
        <f>SUM(C5+C9+C13+C17)</f>
        <v>2807</v>
      </c>
      <c r="D18" s="11">
        <f t="shared" ref="D18:I18" si="22">SUM(D5+D9+D13+D17)</f>
        <v>2452</v>
      </c>
      <c r="E18" s="11">
        <f t="shared" si="22"/>
        <v>5259</v>
      </c>
      <c r="F18" s="11">
        <f t="shared" si="22"/>
        <v>9288</v>
      </c>
      <c r="G18" s="11">
        <f t="shared" si="22"/>
        <v>637</v>
      </c>
      <c r="H18" s="11">
        <f t="shared" si="22"/>
        <v>507</v>
      </c>
      <c r="I18" s="11">
        <f t="shared" si="22"/>
        <v>612</v>
      </c>
      <c r="J18" s="11">
        <f>SUM(J17,J13,J9,J5)</f>
        <v>720</v>
      </c>
      <c r="K18" s="17">
        <f t="shared" si="0"/>
        <v>105</v>
      </c>
      <c r="L18" s="11">
        <f>SUM(L5+L9+L13+L17)</f>
        <v>411</v>
      </c>
      <c r="M18" s="11">
        <f>SUM(M5+M9+M13+M17)</f>
        <v>612</v>
      </c>
      <c r="N18" s="11">
        <f>SUM(N17,N13,N9,N5)</f>
        <v>720</v>
      </c>
      <c r="O18" s="17">
        <f t="shared" si="1"/>
        <v>201</v>
      </c>
      <c r="P18" s="11">
        <f t="shared" ref="P18:V18" si="23">SUM(P5+P9+P13+P17)</f>
        <v>485</v>
      </c>
      <c r="Q18" s="11">
        <f t="shared" si="23"/>
        <v>0</v>
      </c>
      <c r="R18" s="11">
        <f t="shared" si="23"/>
        <v>17</v>
      </c>
      <c r="S18" s="11">
        <f t="shared" si="23"/>
        <v>2996</v>
      </c>
      <c r="T18" s="11">
        <f t="shared" si="23"/>
        <v>67</v>
      </c>
      <c r="U18" s="11">
        <f t="shared" si="23"/>
        <v>3565</v>
      </c>
      <c r="V18" s="11">
        <f t="shared" si="23"/>
        <v>5072</v>
      </c>
      <c r="W18" s="17">
        <f t="shared" si="5"/>
        <v>1507</v>
      </c>
    </row>
  </sheetData>
  <mergeCells count="4">
    <mergeCell ref="A2:A4"/>
    <mergeCell ref="A6:A8"/>
    <mergeCell ref="A10:A12"/>
    <mergeCell ref="A14:A16"/>
  </mergeCells>
  <conditionalFormatting sqref="W2:W18">
    <cfRule type="cellIs" dxfId="17" priority="13" operator="equal">
      <formula>428</formula>
    </cfRule>
    <cfRule type="cellIs" dxfId="16" priority="14" operator="equal">
      <formula>1284</formula>
    </cfRule>
    <cfRule type="cellIs" dxfId="15" priority="17" operator="greaterThanOrEqual">
      <formula>0</formula>
    </cfRule>
    <cfRule type="cellIs" dxfId="14" priority="18" operator="lessThanOrEqual">
      <formula>0</formula>
    </cfRule>
  </conditionalFormatting>
  <conditionalFormatting sqref="W2:W18">
    <cfRule type="cellIs" dxfId="13" priority="16" operator="equal">
      <formula>0</formula>
    </cfRule>
  </conditionalFormatting>
  <conditionalFormatting sqref="W2:W18">
    <cfRule type="cellIs" dxfId="12" priority="15" operator="equal">
      <formula>5072</formula>
    </cfRule>
  </conditionalFormatting>
  <conditionalFormatting sqref="K2:K18">
    <cfRule type="cellIs" dxfId="11" priority="7" operator="equal">
      <formula>51</formula>
    </cfRule>
    <cfRule type="cellIs" dxfId="10" priority="8" operator="equal">
      <formula>153</formula>
    </cfRule>
    <cfRule type="cellIs" dxfId="9" priority="11" operator="greaterThanOrEqual">
      <formula>0</formula>
    </cfRule>
    <cfRule type="cellIs" dxfId="8" priority="12" operator="lessThanOrEqual">
      <formula>0</formula>
    </cfRule>
  </conditionalFormatting>
  <conditionalFormatting sqref="K2:K18">
    <cfRule type="cellIs" dxfId="7" priority="10" operator="equal">
      <formula>0</formula>
    </cfRule>
  </conditionalFormatting>
  <conditionalFormatting sqref="K2:K18">
    <cfRule type="cellIs" dxfId="6" priority="9" operator="equal">
      <formula>612</formula>
    </cfRule>
  </conditionalFormatting>
  <conditionalFormatting sqref="O2:O18">
    <cfRule type="cellIs" dxfId="5" priority="1" operator="equal">
      <formula>51</formula>
    </cfRule>
    <cfRule type="cellIs" dxfId="4" priority="2" operator="equal">
      <formula>153</formula>
    </cfRule>
    <cfRule type="cellIs" dxfId="3" priority="5" operator="greaterThanOrEqual">
      <formula>0</formula>
    </cfRule>
    <cfRule type="cellIs" dxfId="2" priority="6" operator="lessThanOrEqual">
      <formula>0</formula>
    </cfRule>
  </conditionalFormatting>
  <conditionalFormatting sqref="O2:O18">
    <cfRule type="cellIs" dxfId="1" priority="4" operator="equal">
      <formula>0</formula>
    </cfRule>
  </conditionalFormatting>
  <conditionalFormatting sqref="O2:O18">
    <cfRule type="cellIs" dxfId="0" priority="3" operator="equal">
      <formula>612</formula>
    </cfRule>
  </conditionalFormatting>
  <pageMargins left="0.511811024" right="0.511811024" top="0.78740157499999996" bottom="0.78740157499999996" header="0.31496062000000002" footer="0.31496062000000002"/>
  <pageSetup paperSize="9" scale="43" orientation="landscape" r:id="rId1"/>
  <rowBreaks count="1" manualBreakCount="1">
    <brk id="53" max="16383" man="1"/>
  </rowBreaks>
  <ignoredErrors>
    <ignoredError sqref="K5 K9 K13 K17 O5 O9 O13 O1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Consultas</vt:lpstr>
      <vt:lpstr>Exames</vt:lpstr>
      <vt:lpstr>Consultas!Area_de_impressao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Vanessa Theodoro</dc:creator>
  <cp:lastModifiedBy>Flavia Vanessa Theodoro</cp:lastModifiedBy>
  <cp:lastPrinted>2015-07-07T13:36:50Z</cp:lastPrinted>
  <dcterms:created xsi:type="dcterms:W3CDTF">2015-06-30T18:26:27Z</dcterms:created>
  <dcterms:modified xsi:type="dcterms:W3CDTF">2015-08-03T14:13:53Z</dcterms:modified>
</cp:coreProperties>
</file>