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ipt-my.sharepoint.com/personal/tiago_afonso_ubi_pt1/Documents/Economia - Aulas/9_ 2s2021/Laboratório de Economia Aplicada/Aula 9 - cenários + folha de caixa/"/>
    </mc:Choice>
  </mc:AlternateContent>
  <xr:revisionPtr revIDLastSave="72" documentId="8_{92B37CF6-8A8E-4F41-9350-E4A0EF196D35}" xr6:coauthVersionLast="46" xr6:coauthVersionMax="46" xr10:uidLastSave="{98790E9B-254A-4498-8779-DAC18784DB8E}"/>
  <bookViews>
    <workbookView xWindow="42900" yWindow="5535" windowWidth="17490" windowHeight="14610" xr2:uid="{3E892BDE-A420-44BE-89A5-5278F57369BC}"/>
  </bookViews>
  <sheets>
    <sheet name="Sumário do cenário" sheetId="5" r:id="rId1"/>
    <sheet name="Fo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3" i="1" s="1"/>
  <c r="E11" i="1"/>
  <c r="E13" i="1" s="1"/>
  <c r="F11" i="1"/>
  <c r="F13" i="1" s="1"/>
  <c r="G11" i="1"/>
  <c r="G13" i="1" s="1"/>
  <c r="H11" i="1"/>
  <c r="H13" i="1" s="1"/>
  <c r="I11" i="1"/>
  <c r="I13" i="1" s="1"/>
  <c r="J11" i="1"/>
  <c r="J13" i="1" s="1"/>
  <c r="K11" i="1"/>
  <c r="K13" i="1" s="1"/>
  <c r="L11" i="1"/>
  <c r="L13" i="1" s="1"/>
  <c r="M11" i="1"/>
  <c r="M13" i="1" s="1"/>
  <c r="N11" i="1"/>
  <c r="N13" i="1" s="1"/>
  <c r="C11" i="1"/>
  <c r="C13" i="1" s="1"/>
  <c r="C12" i="1" l="1"/>
  <c r="K12" i="1"/>
  <c r="G12" i="1"/>
  <c r="N12" i="1"/>
  <c r="J12" i="1"/>
  <c r="F12" i="1"/>
  <c r="M12" i="1"/>
  <c r="I12" i="1"/>
  <c r="E12" i="1"/>
  <c r="L12" i="1"/>
  <c r="H12" i="1"/>
  <c r="D12" i="1"/>
  <c r="C18" i="1" l="1"/>
  <c r="D14" i="1"/>
  <c r="D15" i="1"/>
  <c r="I14" i="1"/>
  <c r="I15" i="1"/>
  <c r="N14" i="1"/>
  <c r="N15" i="1"/>
  <c r="H14" i="1"/>
  <c r="H15" i="1"/>
  <c r="M14" i="1"/>
  <c r="M15" i="1"/>
  <c r="G15" i="1"/>
  <c r="G14" i="1"/>
  <c r="L14" i="1"/>
  <c r="L15" i="1"/>
  <c r="F14" i="1"/>
  <c r="F15" i="1"/>
  <c r="K14" i="1"/>
  <c r="K15" i="1"/>
  <c r="E14" i="1"/>
  <c r="E15" i="1"/>
  <c r="J14" i="1"/>
  <c r="J15" i="1"/>
  <c r="C15" i="1"/>
  <c r="C14" i="1"/>
  <c r="G16" i="1" l="1"/>
  <c r="E16" i="1"/>
  <c r="H16" i="1"/>
  <c r="I16" i="1"/>
  <c r="J16" i="1"/>
  <c r="C16" i="1"/>
  <c r="L16" i="1"/>
  <c r="M16" i="1"/>
  <c r="N16" i="1"/>
  <c r="K16" i="1"/>
  <c r="F16" i="1"/>
  <c r="D16" i="1"/>
  <c r="C19" i="1" l="1"/>
  <c r="C20" i="1" s="1"/>
</calcChain>
</file>

<file path=xl/sharedStrings.xml><?xml version="1.0" encoding="utf-8"?>
<sst xmlns="http://schemas.openxmlformats.org/spreadsheetml/2006/main" count="44" uniqueCount="38">
  <si>
    <t>Impostos</t>
  </si>
  <si>
    <t>Quantidade</t>
  </si>
  <si>
    <t>Preço Unitário</t>
  </si>
  <si>
    <t>Lucro</t>
  </si>
  <si>
    <t>Receita Bruta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</si>
  <si>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</si>
  <si>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</si>
  <si>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</si>
  <si>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</si>
  <si>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</si>
  <si>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</si>
  <si>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</si>
  <si>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</si>
  <si>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</si>
  <si>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</si>
  <si>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</si>
  <si>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</si>
  <si>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Custo</t>
  </si>
  <si>
    <t>Custo Unitário</t>
  </si>
  <si>
    <t>Sazonalidade</t>
  </si>
  <si>
    <t>Meses</t>
  </si>
  <si>
    <t>Receita Total</t>
  </si>
  <si>
    <t>Lucro Total</t>
  </si>
  <si>
    <t>Transporte</t>
  </si>
  <si>
    <t>margem de Lucro</t>
  </si>
  <si>
    <t>$C$20</t>
  </si>
  <si>
    <t>Cenário A</t>
  </si>
  <si>
    <t>Criado por Tiago Afonso em 23/03/2021</t>
  </si>
  <si>
    <t>Cenário B</t>
  </si>
  <si>
    <t>Criado por Tiago Afonso em 23/03/2021
Alterado por Tiago Afonso em 23/03/2021</t>
  </si>
  <si>
    <t>Cenário C</t>
  </si>
  <si>
    <t>Sumário do cenário</t>
  </si>
  <si>
    <t>Células variáveis:</t>
  </si>
  <si>
    <t>Valores atuais:</t>
  </si>
  <si>
    <t>Células de resultado:</t>
  </si>
  <si>
    <t>Notas: A coluna 'Valores atuais' representa os valores das células</t>
  </si>
  <si>
    <t>no momento em que o Relatório de sumário do cenário foi criado.</t>
  </si>
  <si>
    <t>Alterações de células para cada cenário aparecem destacadas a cinzento.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</si>
</sst>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9" fontId="2" fillId="0" borderId="0" xfId="0" applyNumberFormat="1" applyFont="1"/>
    <xf numFmtId="0" fontId="2" fillId="0" borderId="0" xfId="0" applyFont="1" applyBorder="1"/>
    <xf numFmtId="0" fontId="0" fillId="0" borderId="0" xfId="0" applyBorder="1"/>
    <xf numFmtId="0" fontId="3" fillId="0" borderId="0" xfId="0" applyFont="1" applyBorder="1" applyAlignment="1">
      <alignment vertical="center"/>
    </xf>
    <xf numFmtId="9" fontId="3" fillId="0" borderId="0" xfId="0" applyNumberFormat="1" applyFont="1" applyBorder="1" applyAlignment="1">
      <alignment vertical="center"/>
    </xf>
    <xf numFmtId="0" fontId="4" fillId="0" borderId="0" xfId="0" applyFont="1"/>
    <xf numFmtId="9" fontId="0" fillId="0" borderId="0" xfId="0" applyNumberFormat="1"/>
    <xf numFmtId="15" fontId="0" fillId="0" borderId="0" xfId="0" applyNumberFormat="1"/>
    <xf numFmtId="9" fontId="0" fillId="0" borderId="0" xfId="1" applyFont="1"/>
    <xf numFmtId="0" fontId="0" fillId="0" borderId="0" xfId="0" applyFill="1" applyBorder="1" applyAlignment="1"/>
    <xf numFmtId="9" fontId="0" fillId="0" borderId="2" xfId="0" applyNumberFormat="1" applyFill="1" applyBorder="1" applyAlignment="1"/>
    <xf numFmtId="0" fontId="5" fillId="2" borderId="3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right"/>
    </xf>
    <xf numFmtId="0" fontId="8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0" fontId="9" fillId="0" borderId="0" xfId="0" applyFont="1" applyFill="1" applyBorder="1" applyAlignment="1">
      <alignment vertical="top" wrapText="1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colors>
    <mruColors>
      <color rgb="FF3366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3704-E284-4CA8-9B41-D29E29F7CA64}">
  <sheetPr>
    <outlinePr summaryBelow="0"/>
  </sheetPr>
  <dimension ref="B1:G13"/>
  <sheetViews>
    <sheetView showGridLines="0" tabSelected="1" zoomScale="150" zoomScaleNormal="150" workbookViewId="0">
      <selection activeCell="G10" sqref="G10"/>
    </sheetView>
  </sheetViews>
  <sheetFormatPr defaultRowHeight="15" outlineLevelRow="1" outlineLevelCol="1" x14ac:dyDescent="0.25"/>
  <cols>
    <col min="3" max="3" width="13.85546875" bestFit="1" customWidth="1"/>
    <col min="4" max="7" width="12.85546875" bestFit="1" customWidth="1" outlineLevel="1"/>
  </cols>
  <sheetData>
    <row r="1" spans="2:7" ht="15.75" thickBot="1" x14ac:dyDescent="0.3"/>
    <row r="2" spans="2:7" ht="15.75" x14ac:dyDescent="0.25">
      <c r="B2" s="15" t="s">
        <v>31</v>
      </c>
      <c r="C2" s="15"/>
      <c r="D2" s="20"/>
      <c r="E2" s="20"/>
      <c r="F2" s="20"/>
      <c r="G2" s="20"/>
    </row>
    <row r="3" spans="2:7" ht="15.75" collapsed="1" x14ac:dyDescent="0.25">
      <c r="B3" s="14"/>
      <c r="C3" s="14"/>
      <c r="D3" s="21" t="s">
        <v>33</v>
      </c>
      <c r="E3" s="21" t="s">
        <v>26</v>
      </c>
      <c r="F3" s="21" t="s">
        <v>28</v>
      </c>
      <c r="G3" s="21" t="s">
        <v>30</v>
      </c>
    </row>
    <row r="4" spans="2:7" ht="67.5" hidden="1" outlineLevel="1" x14ac:dyDescent="0.25">
      <c r="B4" s="17"/>
      <c r="C4" s="17"/>
      <c r="D4" s="12"/>
      <c r="E4" s="23" t="s">
        <v>27</v>
      </c>
      <c r="F4" s="23" t="s">
        <v>29</v>
      </c>
      <c r="G4" s="23" t="s">
        <v>29</v>
      </c>
    </row>
    <row r="5" spans="2:7" x14ac:dyDescent="0.25">
      <c r="B5" s="18" t="s">
        <v>32</v>
      </c>
      <c r="C5" s="18"/>
      <c r="D5" s="16"/>
      <c r="E5" s="16"/>
      <c r="F5" s="16"/>
      <c r="G5" s="16"/>
    </row>
    <row r="6" spans="2:7" outlineLevel="1" x14ac:dyDescent="0.25">
      <c r="B6" s="17"/>
      <c r="C6" s="17" t="s">
        <v>1</v>
      </c>
      <c r="D6" s="12">
        <v>4000</v>
      </c>
      <c r="E6" s="22">
        <v>1000</v>
      </c>
      <c r="F6" s="22">
        <v>4000</v>
      </c>
      <c r="G6" s="22">
        <v>15000</v>
      </c>
    </row>
    <row r="7" spans="2:7" outlineLevel="1" x14ac:dyDescent="0.25">
      <c r="B7" s="17"/>
      <c r="C7" s="17" t="s">
        <v>2</v>
      </c>
      <c r="D7" s="12">
        <v>28.9</v>
      </c>
      <c r="E7" s="22">
        <v>27.5</v>
      </c>
      <c r="F7" s="22">
        <v>28.9</v>
      </c>
      <c r="G7" s="22">
        <v>25.3</v>
      </c>
    </row>
    <row r="8" spans="2:7" outlineLevel="1" x14ac:dyDescent="0.25">
      <c r="B8" s="17"/>
      <c r="C8" s="17" t="s">
        <v>18</v>
      </c>
      <c r="D8" s="12">
        <v>7.6</v>
      </c>
      <c r="E8" s="22">
        <v>10.52</v>
      </c>
      <c r="F8" s="22">
        <v>7.6</v>
      </c>
      <c r="G8" s="22">
        <v>6.1</v>
      </c>
    </row>
    <row r="9" spans="2:7" x14ac:dyDescent="0.25">
      <c r="B9" s="18" t="s">
        <v>34</v>
      </c>
      <c r="C9" s="18"/>
      <c r="D9" s="16"/>
      <c r="E9" s="16"/>
      <c r="F9" s="16"/>
      <c r="G9" s="16"/>
    </row>
    <row r="10" spans="2:7" ht="15.75" outlineLevel="1" thickBot="1" x14ac:dyDescent="0.3">
      <c r="B10" s="19"/>
      <c r="C10" s="19" t="s">
        <v>25</v>
      </c>
      <c r="D10" s="13">
        <v>0.46702422145328698</v>
      </c>
      <c r="E10" s="13">
        <v>0.34745454545454502</v>
      </c>
      <c r="F10" s="13">
        <v>0.46702422145328698</v>
      </c>
      <c r="G10" s="13">
        <v>0.488893280632411</v>
      </c>
    </row>
    <row r="11" spans="2:7" x14ac:dyDescent="0.25">
      <c r="B11" t="s">
        <v>35</v>
      </c>
    </row>
    <row r="12" spans="2:7" x14ac:dyDescent="0.25">
      <c r="B12" t="s">
        <v>36</v>
      </c>
    </row>
    <row r="13" spans="2:7" x14ac:dyDescent="0.25">
      <c r="B13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E0AB-3433-428C-9553-253B2732E6E3}">
  <dimension ref="B1:P22"/>
  <sheetViews>
    <sheetView zoomScale="140" zoomScaleNormal="140" workbookViewId="0">
      <selection activeCell="B4" sqref="B4:B6"/>
    </sheetView>
  </sheetViews>
  <sheetFormatPr defaultColWidth="9.140625" defaultRowHeight="16.5" x14ac:dyDescent="0.3"/>
  <cols>
    <col min="1" max="1" width="2.85546875" style="1" customWidth="1"/>
    <col min="2" max="2" width="15.28515625" style="1" bestFit="1" customWidth="1"/>
    <col min="3" max="14" width="8.5703125" style="1" customWidth="1"/>
    <col min="15" max="16384" width="9.140625" style="1"/>
  </cols>
  <sheetData>
    <row r="1" spans="2:16" x14ac:dyDescent="0.3"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2:16" x14ac:dyDescent="0.3">
      <c r="C2"/>
    </row>
    <row r="3" spans="2:16" x14ac:dyDescent="0.3">
      <c r="B3" s="4"/>
      <c r="C3" s="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6" s="2" customFormat="1" x14ac:dyDescent="0.25">
      <c r="B4" s="8" t="s">
        <v>1</v>
      </c>
      <c r="C4">
        <v>4000</v>
      </c>
      <c r="D4"/>
      <c r="E4"/>
      <c r="F4"/>
      <c r="G4"/>
      <c r="H4"/>
      <c r="I4"/>
      <c r="J4"/>
      <c r="K4"/>
      <c r="L4"/>
      <c r="M4"/>
      <c r="N4"/>
      <c r="O4" s="6"/>
    </row>
    <row r="5" spans="2:16" s="2" customFormat="1" x14ac:dyDescent="0.25">
      <c r="B5" s="8" t="s">
        <v>2</v>
      </c>
      <c r="C5">
        <v>28.9</v>
      </c>
      <c r="D5"/>
      <c r="E5"/>
      <c r="F5"/>
      <c r="G5"/>
      <c r="H5"/>
      <c r="I5"/>
      <c r="J5"/>
      <c r="K5"/>
      <c r="L5"/>
      <c r="M5"/>
      <c r="N5"/>
      <c r="O5" s="6"/>
    </row>
    <row r="6" spans="2:16" s="2" customFormat="1" x14ac:dyDescent="0.25">
      <c r="B6" s="8" t="s">
        <v>18</v>
      </c>
      <c r="C6">
        <v>7.6</v>
      </c>
      <c r="D6"/>
      <c r="E6"/>
      <c r="F6"/>
      <c r="G6"/>
      <c r="H6"/>
      <c r="I6"/>
      <c r="J6"/>
      <c r="K6"/>
      <c r="L6"/>
      <c r="M6"/>
      <c r="N6"/>
      <c r="O6" s="6"/>
    </row>
    <row r="7" spans="2:16" s="2" customFormat="1" x14ac:dyDescent="0.25">
      <c r="B7" s="8" t="s">
        <v>23</v>
      </c>
      <c r="C7" s="11">
        <v>0.15</v>
      </c>
      <c r="D7"/>
      <c r="E7"/>
      <c r="F7"/>
      <c r="G7"/>
      <c r="H7"/>
      <c r="I7"/>
      <c r="J7"/>
      <c r="K7"/>
      <c r="L7"/>
      <c r="M7"/>
      <c r="N7"/>
      <c r="O7" s="6"/>
    </row>
    <row r="8" spans="2:16" customFormat="1" ht="15" x14ac:dyDescent="0.25">
      <c r="O8" s="5"/>
    </row>
    <row r="9" spans="2:16" s="2" customFormat="1" x14ac:dyDescent="0.25">
      <c r="B9" s="8" t="s">
        <v>19</v>
      </c>
      <c r="C9" s="11">
        <v>0.08</v>
      </c>
      <c r="D9" s="11">
        <v>7.0000000000000007E-2</v>
      </c>
      <c r="E9" s="11">
        <v>0.09</v>
      </c>
      <c r="F9" s="11">
        <v>0.09</v>
      </c>
      <c r="G9" s="11">
        <v>0.08</v>
      </c>
      <c r="H9" s="11">
        <v>7.0000000000000007E-2</v>
      </c>
      <c r="I9" s="11">
        <v>0.06</v>
      </c>
      <c r="J9" s="11">
        <v>0.1</v>
      </c>
      <c r="K9" s="11">
        <v>0.11</v>
      </c>
      <c r="L9" s="11">
        <v>0.1</v>
      </c>
      <c r="M9" s="11">
        <v>0.09</v>
      </c>
      <c r="N9" s="11">
        <v>0.06</v>
      </c>
      <c r="O9" s="7"/>
    </row>
    <row r="10" spans="2:16" x14ac:dyDescent="0.3">
      <c r="B10" s="8" t="s">
        <v>20</v>
      </c>
      <c r="C10" s="10" t="s">
        <v>5</v>
      </c>
      <c r="D10" s="10" t="s">
        <v>6</v>
      </c>
      <c r="E10" s="10" t="s">
        <v>7</v>
      </c>
      <c r="F10" s="10" t="s">
        <v>8</v>
      </c>
      <c r="G10" s="10" t="s">
        <v>9</v>
      </c>
      <c r="H10" s="10" t="s">
        <v>10</v>
      </c>
      <c r="I10" s="10" t="s">
        <v>11</v>
      </c>
      <c r="J10" s="10" t="s">
        <v>12</v>
      </c>
      <c r="K10" s="10" t="s">
        <v>13</v>
      </c>
      <c r="L10" s="10" t="s">
        <v>14</v>
      </c>
      <c r="M10" s="10" t="s">
        <v>15</v>
      </c>
      <c r="N10" s="10" t="s">
        <v>16</v>
      </c>
      <c r="O10" s="4"/>
    </row>
    <row r="11" spans="2:16" x14ac:dyDescent="0.3">
      <c r="B11" s="8" t="s">
        <v>1</v>
      </c>
      <c r="C11">
        <f>$C$4*C9</f>
        <v>320</v>
      </c>
      <c r="D11">
        <f t="shared" ref="D11:N11" si="0">$C$4*D9</f>
        <v>280</v>
      </c>
      <c r="E11">
        <f t="shared" si="0"/>
        <v>360</v>
      </c>
      <c r="F11">
        <f t="shared" si="0"/>
        <v>360</v>
      </c>
      <c r="G11">
        <f t="shared" si="0"/>
        <v>320</v>
      </c>
      <c r="H11">
        <f t="shared" si="0"/>
        <v>280</v>
      </c>
      <c r="I11">
        <f t="shared" si="0"/>
        <v>240</v>
      </c>
      <c r="J11">
        <f t="shared" si="0"/>
        <v>400</v>
      </c>
      <c r="K11">
        <f t="shared" si="0"/>
        <v>440</v>
      </c>
      <c r="L11">
        <f t="shared" si="0"/>
        <v>400</v>
      </c>
      <c r="M11">
        <f t="shared" si="0"/>
        <v>360</v>
      </c>
      <c r="N11">
        <f t="shared" si="0"/>
        <v>240</v>
      </c>
      <c r="O11" s="4"/>
    </row>
    <row r="12" spans="2:16" x14ac:dyDescent="0.3">
      <c r="B12" s="8" t="s">
        <v>4</v>
      </c>
      <c r="C12">
        <f>C11*$C$5</f>
        <v>9248</v>
      </c>
      <c r="D12">
        <f t="shared" ref="D12:N12" si="1">D11*$C$5</f>
        <v>8092</v>
      </c>
      <c r="E12">
        <f t="shared" si="1"/>
        <v>10404</v>
      </c>
      <c r="F12">
        <f t="shared" si="1"/>
        <v>10404</v>
      </c>
      <c r="G12">
        <f t="shared" si="1"/>
        <v>9248</v>
      </c>
      <c r="H12">
        <f t="shared" si="1"/>
        <v>8092</v>
      </c>
      <c r="I12">
        <f t="shared" si="1"/>
        <v>6936</v>
      </c>
      <c r="J12">
        <f t="shared" si="1"/>
        <v>11560</v>
      </c>
      <c r="K12">
        <f t="shared" si="1"/>
        <v>12716</v>
      </c>
      <c r="L12">
        <f t="shared" si="1"/>
        <v>11560</v>
      </c>
      <c r="M12">
        <f t="shared" si="1"/>
        <v>10404</v>
      </c>
      <c r="N12">
        <f t="shared" si="1"/>
        <v>6936</v>
      </c>
      <c r="O12" s="4"/>
    </row>
    <row r="13" spans="2:16" x14ac:dyDescent="0.3">
      <c r="B13" s="8" t="s">
        <v>17</v>
      </c>
      <c r="C13">
        <f>C11*$C$6</f>
        <v>2432</v>
      </c>
      <c r="D13">
        <f t="shared" ref="D13:N13" si="2">D11*$C$6</f>
        <v>2128</v>
      </c>
      <c r="E13">
        <f t="shared" si="2"/>
        <v>2736</v>
      </c>
      <c r="F13">
        <f t="shared" si="2"/>
        <v>2736</v>
      </c>
      <c r="G13">
        <f t="shared" si="2"/>
        <v>2432</v>
      </c>
      <c r="H13">
        <f t="shared" si="2"/>
        <v>2128</v>
      </c>
      <c r="I13">
        <f t="shared" si="2"/>
        <v>1824</v>
      </c>
      <c r="J13">
        <f t="shared" si="2"/>
        <v>3040</v>
      </c>
      <c r="K13">
        <f t="shared" si="2"/>
        <v>3344</v>
      </c>
      <c r="L13">
        <f t="shared" si="2"/>
        <v>3040</v>
      </c>
      <c r="M13">
        <f t="shared" si="2"/>
        <v>2736</v>
      </c>
      <c r="N13">
        <f t="shared" si="2"/>
        <v>1824</v>
      </c>
      <c r="O13" s="4"/>
    </row>
    <row r="14" spans="2:16" x14ac:dyDescent="0.3">
      <c r="B14" s="8" t="s">
        <v>23</v>
      </c>
      <c r="C14">
        <f>C12*$C$7</f>
        <v>1387.2</v>
      </c>
      <c r="D14">
        <f t="shared" ref="D14:N14" si="3">D12*$C$7</f>
        <v>1213.8</v>
      </c>
      <c r="E14">
        <f t="shared" si="3"/>
        <v>1560.6</v>
      </c>
      <c r="F14">
        <f t="shared" si="3"/>
        <v>1560.6</v>
      </c>
      <c r="G14">
        <f t="shared" si="3"/>
        <v>1387.2</v>
      </c>
      <c r="H14">
        <f t="shared" si="3"/>
        <v>1213.8</v>
      </c>
      <c r="I14">
        <f t="shared" si="3"/>
        <v>1040.3999999999999</v>
      </c>
      <c r="J14">
        <f t="shared" si="3"/>
        <v>1734</v>
      </c>
      <c r="K14">
        <f t="shared" si="3"/>
        <v>1907.3999999999999</v>
      </c>
      <c r="L14">
        <f t="shared" si="3"/>
        <v>1734</v>
      </c>
      <c r="M14">
        <f t="shared" si="3"/>
        <v>1560.6</v>
      </c>
      <c r="N14">
        <f t="shared" si="3"/>
        <v>1040.3999999999999</v>
      </c>
      <c r="O14" s="4"/>
    </row>
    <row r="15" spans="2:16" x14ac:dyDescent="0.3">
      <c r="B15" s="8" t="s">
        <v>0</v>
      </c>
      <c r="C15">
        <f>C12*12%</f>
        <v>1109.76</v>
      </c>
      <c r="D15">
        <f t="shared" ref="D15:N15" si="4">D12*12%</f>
        <v>971.04</v>
      </c>
      <c r="E15">
        <f t="shared" si="4"/>
        <v>1248.48</v>
      </c>
      <c r="F15">
        <f t="shared" si="4"/>
        <v>1248.48</v>
      </c>
      <c r="G15">
        <f t="shared" si="4"/>
        <v>1109.76</v>
      </c>
      <c r="H15">
        <f t="shared" si="4"/>
        <v>971.04</v>
      </c>
      <c r="I15">
        <f t="shared" si="4"/>
        <v>832.31999999999994</v>
      </c>
      <c r="J15">
        <f t="shared" si="4"/>
        <v>1387.2</v>
      </c>
      <c r="K15">
        <f t="shared" si="4"/>
        <v>1525.9199999999998</v>
      </c>
      <c r="L15">
        <f t="shared" si="4"/>
        <v>1387.2</v>
      </c>
      <c r="M15">
        <f t="shared" si="4"/>
        <v>1248.48</v>
      </c>
      <c r="N15">
        <f t="shared" si="4"/>
        <v>832.31999999999994</v>
      </c>
      <c r="O15" s="4"/>
    </row>
    <row r="16" spans="2:16" x14ac:dyDescent="0.3">
      <c r="B16" s="8" t="s">
        <v>3</v>
      </c>
      <c r="C16">
        <f>C12-(C13+C14+C15)</f>
        <v>4319.04</v>
      </c>
      <c r="D16">
        <f t="shared" ref="D16:N16" si="5">D12-(D13+D14+D15)</f>
        <v>3779.16</v>
      </c>
      <c r="E16">
        <f t="shared" si="5"/>
        <v>4858.92</v>
      </c>
      <c r="F16">
        <f t="shared" si="5"/>
        <v>4858.92</v>
      </c>
      <c r="G16">
        <f t="shared" si="5"/>
        <v>4319.04</v>
      </c>
      <c r="H16">
        <f t="shared" si="5"/>
        <v>3779.16</v>
      </c>
      <c r="I16">
        <f t="shared" si="5"/>
        <v>3239.2800000000007</v>
      </c>
      <c r="J16">
        <f t="shared" si="5"/>
        <v>5398.8</v>
      </c>
      <c r="K16">
        <f t="shared" si="5"/>
        <v>5938.68</v>
      </c>
      <c r="L16">
        <f t="shared" si="5"/>
        <v>5398.8</v>
      </c>
      <c r="M16">
        <f t="shared" si="5"/>
        <v>4858.92</v>
      </c>
      <c r="N16">
        <f t="shared" si="5"/>
        <v>3239.2800000000007</v>
      </c>
      <c r="O16" s="4"/>
    </row>
    <row r="17" spans="2:15" x14ac:dyDescent="0.3">
      <c r="B17" s="8"/>
      <c r="C17"/>
      <c r="D17"/>
      <c r="E17"/>
      <c r="F17"/>
      <c r="G17"/>
      <c r="H17"/>
      <c r="I17"/>
      <c r="J17"/>
      <c r="K17"/>
      <c r="L17"/>
      <c r="M17"/>
      <c r="N17"/>
      <c r="O17" s="4"/>
    </row>
    <row r="18" spans="2:15" x14ac:dyDescent="0.3">
      <c r="B18" s="8" t="s">
        <v>21</v>
      </c>
      <c r="C18">
        <f>SUM(C12:N12)</f>
        <v>115600</v>
      </c>
      <c r="D18"/>
      <c r="E18"/>
      <c r="F18"/>
      <c r="G18"/>
      <c r="H18"/>
      <c r="I18"/>
      <c r="J18"/>
      <c r="K18"/>
      <c r="L18"/>
      <c r="M18"/>
      <c r="N18"/>
      <c r="O18" s="4"/>
    </row>
    <row r="19" spans="2:15" x14ac:dyDescent="0.3">
      <c r="B19" s="8" t="s">
        <v>22</v>
      </c>
      <c r="C19">
        <f>SUM(C16:N16)</f>
        <v>53988.000000000007</v>
      </c>
      <c r="D19"/>
      <c r="E19"/>
      <c r="F19"/>
      <c r="G19"/>
      <c r="H19"/>
      <c r="I19"/>
      <c r="J19"/>
      <c r="K19"/>
      <c r="L19"/>
      <c r="M19"/>
      <c r="N19"/>
      <c r="O19" s="4"/>
    </row>
    <row r="20" spans="2:15" x14ac:dyDescent="0.3">
      <c r="B20" s="8" t="s">
        <v>24</v>
      </c>
      <c r="C20" s="9">
        <f>C19/C18</f>
        <v>0.46702422145328726</v>
      </c>
      <c r="D20"/>
      <c r="E20"/>
      <c r="F20"/>
      <c r="G20"/>
      <c r="H20"/>
      <c r="I20"/>
      <c r="J20"/>
      <c r="K20"/>
      <c r="L20"/>
      <c r="M20"/>
      <c r="N20"/>
      <c r="O20" s="4"/>
    </row>
    <row r="21" spans="2:15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2:15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</sheetData>
  <scenarios current="1" show="1" sqref="C20">
    <scenario name="Cenário A" locked="1" count="3" user="Tiago Afonso" comment="Criado por Tiago Afonso em 23/03/2021">
      <inputCells r="C4" val="1000"/>
      <inputCells r="C5" val="27.5"/>
      <inputCells r="C6" val="10.52"/>
    </scenario>
    <scenario name="Cenário B" locked="1" count="3" user="Tiago Afonso" comment="Criado por Tiago Afonso em 23/03/2021_x000a_Alterado por Tiago Afonso em 23/03/2021">
      <inputCells r="C4" val="4000"/>
      <inputCells r="C5" val="28.9"/>
      <inputCells r="C6" val="7.6"/>
    </scenario>
    <scenario name="Cenário C" locked="1" count="3" user="Tiago Afonso" comment="Criado por Tiago Afonso em 23/03/2021_x000a_Alterado por Tiago Afonso em 23/03/2021">
      <inputCells r="C4" val="15000"/>
      <inputCells r="C5" val="25.3"/>
      <inputCells r="C6" val="6.1"/>
    </scenario>
  </scenario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Sumário do cenário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Marge</dc:creator>
  <cp:lastModifiedBy>Tiago Afonso</cp:lastModifiedBy>
  <dcterms:created xsi:type="dcterms:W3CDTF">2018-09-07T13:46:06Z</dcterms:created>
  <dcterms:modified xsi:type="dcterms:W3CDTF">2021-03-23T09:28:18Z</dcterms:modified>
</cp:coreProperties>
</file>