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dividual Functions" sheetId="1" state="visible" r:id="rId2"/>
    <sheet name="Whole Application" sheetId="2" state="visible" r:id="rId3"/>
    <sheet name="Sheet1" sheetId="3" state="visible" r:id="rId4"/>
    <sheet name="AlveoResults" sheetId="4" state="visible" r:id="rId5"/>
    <sheet name="ComLatencyMode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<sst xmlns="http://schemas.openxmlformats.org/spreadsheetml/2006/main" count="137" uniqueCount="56">
  <si>
    <t xml:space="preserve">Optimizations</t>
  </si>
  <si>
    <t xml:space="preserve">Version</t>
  </si>
  <si>
    <t xml:space="preserve">Task</t>
  </si>
  <si>
    <t xml:space="preserve">Exec Time</t>
  </si>
  <si>
    <t xml:space="preserve">Latency</t>
  </si>
  <si>
    <t xml:space="preserve">Fmax</t>
  </si>
  <si>
    <t xml:space="preserve">FF</t>
  </si>
  <si>
    <t xml:space="preserve">LUT</t>
  </si>
  <si>
    <t xml:space="preserve">BRAM</t>
  </si>
  <si>
    <t xml:space="preserve">DSP</t>
  </si>
  <si>
    <t xml:space="preserve">None</t>
  </si>
  <si>
    <t xml:space="preserve">v0</t>
  </si>
  <si>
    <t xml:space="preserve">rgbToGrayscale</t>
  </si>
  <si>
    <t xml:space="preserve">convolve2d</t>
  </si>
  <si>
    <t xml:space="preserve">combthreshold</t>
  </si>
  <si>
    <t xml:space="preserve">v0c</t>
  </si>
  <si>
    <t xml:space="preserve">convolve2d_smooth</t>
  </si>
  <si>
    <t xml:space="preserve">convolve2d_vert</t>
  </si>
  <si>
    <t xml:space="preserve">convolve2d_horiz</t>
  </si>
  <si>
    <t xml:space="preserve">v1</t>
  </si>
  <si>
    <t xml:space="preserve">horizontal_and_vertical_filtering_task</t>
  </si>
  <si>
    <t xml:space="preserve">v1c</t>
  </si>
  <si>
    <t xml:space="preserve">v2</t>
  </si>
  <si>
    <t xml:space="preserve">convolve2d_parallel</t>
  </si>
  <si>
    <t xml:space="preserve">v2c</t>
  </si>
  <si>
    <t xml:space="preserve">convolve2d_vert_horiz</t>
  </si>
  <si>
    <t xml:space="preserve">Basic pipelining of width loop, full unroll of filter loops</t>
  </si>
  <si>
    <t xml:space="preserve">v0ce</t>
  </si>
  <si>
    <t xml:space="preserve">v0e</t>
  </si>
  <si>
    <t xml:space="preserve">v1ce</t>
  </si>
  <si>
    <t xml:space="preserve">v1e</t>
  </si>
  <si>
    <t xml:space="preserve">v2ce</t>
  </si>
  <si>
    <t xml:space="preserve">v2e</t>
  </si>
  <si>
    <t xml:space="preserve">ExecTimes (us)</t>
  </si>
  <si>
    <t xml:space="preserve">Avg ExecTime (ms)</t>
  </si>
  <si>
    <t xml:space="preserve">Freq (MHz)</t>
  </si>
  <si>
    <t xml:space="preserve">Cycles</t>
  </si>
  <si>
    <t xml:space="preserve">FPGA time (theoretical, ms)</t>
  </si>
  <si>
    <t xml:space="preserve">CPU</t>
  </si>
  <si>
    <t xml:space="preserve">V0, optimized</t>
  </si>
  <si>
    <t xml:space="preserve">V0CE, optimized</t>
  </si>
  <si>
    <t xml:space="preserve">V0CE, optimized, only grayscale and combthreshold in HW</t>
  </si>
  <si>
    <t xml:space="preserve">V0CE, optimized, dataflow</t>
  </si>
  <si>
    <t xml:space="preserve">V0, optimized, all data in slices/BRAMs (no communication)</t>
  </si>
  <si>
    <t xml:space="preserve">Nbytes</t>
  </si>
  <si>
    <t xml:space="preserve">ExecTime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</si>
  <si>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</si>
  <si>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</si>
  <si>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</si>
  <si>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</si>
  <si>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</si>
  <si>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</si>
  <si>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 7</t>
  </si>
  <si>
    <t xml:space="preserve">Run 8</t>
  </si>
  <si>
    <t xml:space="preserve">Run 9</t>
  </si>
  <si>
    <t xml:space="preserve">Run 10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</si>
</sst>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0.000"/>
    <numFmt numFmtId="167" formatCode="0.00"/>
    <numFmt numFmtId="168" formatCode="0.0"/>
    <numFmt numFmtId="169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404040"/>
      <name val="Calibri"/>
      <family val="2"/>
    </font>
    <font>
      <sz val="14"/>
      <color rgb="FF000000"/>
      <name val="Calibri"/>
      <family val="2"/>
    </font>
    <font>
      <sz val="14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9D18E"/>
        <bgColor rgb="FFC5E0B4"/>
      </patternFill>
    </fill>
    <fill>
      <patternFill patternType="solid">
        <fgColor rgb="FFF8F8F8"/>
        <bgColor rgb="FFFFFFCC"/>
      </patternFill>
    </fill>
    <fill>
      <patternFill patternType="solid">
        <fgColor rgb="FFC5E0B4"/>
        <bgColor rgb="FFD9D9D9"/>
      </patternFill>
    </fill>
    <fill>
      <patternFill patternType="solid">
        <fgColor rgb="FFFFDE59"/>
        <bgColor rgb="FFFFCC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8F8F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9D18E"/>
      <rgbColor rgb="FFFF99CC"/>
      <rgbColor rgb="FFCC99FF"/>
      <rgbColor rgb="FFFFDE5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ComLatencyModel!$B$1</c:f>
              <c:strCache>
                <c:ptCount val="1"/>
                <c:pt idx="0">
                  <c:v>ExecTime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5b9bd5"/>
                </a:solidFill>
              </c:spPr>
            </c:marker>
          </c:dPt>
          <c:dPt>
            <c:idx val="2"/>
            <c:marker>
              <c:symbol val="circle"/>
              <c:size val="5"/>
              <c:spPr>
                <a:solidFill>
                  <a:srgbClr val="5b9bd5"/>
                </a:solidFill>
              </c:spPr>
            </c:marker>
          </c:dPt>
          <c:dPt>
            <c:idx val="4"/>
            <c:marker>
              <c:symbol val="circle"/>
              <c:size val="5"/>
              <c:spPr>
                <a:solidFill>
                  <a:srgbClr val="5b9bd5"/>
                </a:solidFill>
              </c:spPr>
            </c:marker>
          </c:dPt>
          <c:dLbls>
            <c:numFmt formatCode="General" sourceLinked="1"/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4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sz="14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/>
                <a:lstStyle/>
                <a:p>
                  <a:pPr>
                    <a:defRPr b="0" sz="14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4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ComLatencyModel!$A$2:$A$7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</c:numCache>
            </c:numRef>
          </c:xVal>
          <c:yVal>
            <c:numRef>
              <c:f>ComLatencyModel!$B$2:$B$7</c:f>
              <c:numCache>
                <c:formatCode>General</c:formatCode>
                <c:ptCount val="6"/>
                <c:pt idx="0">
                  <c:v>792.9</c:v>
                </c:pt>
                <c:pt idx="1">
                  <c:v>573.7</c:v>
                </c:pt>
                <c:pt idx="2">
                  <c:v>937.5</c:v>
                </c:pt>
                <c:pt idx="3">
                  <c:v>1992.6</c:v>
                </c:pt>
                <c:pt idx="4">
                  <c:v>3225.6</c:v>
                </c:pt>
                <c:pt idx="5">
                  <c:v>22319.3</c:v>
                </c:pt>
              </c:numCache>
            </c:numRef>
          </c:yVal>
          <c:smooth val="0"/>
        </c:ser>
        <c:axId val="219756"/>
        <c:axId val="23373534"/>
      </c:scatterChart>
      <c:valAx>
        <c:axId val="219756"/>
        <c:scaling>
          <c:logBase val="10"/>
          <c:orientation val="minMax"/>
          <c:max val="5000000"/>
          <c:min val="1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400" spc="-1" strike="noStrike">
                    <a:solidFill>
                      <a:srgbClr val="595959"/>
                    </a:solidFill>
                    <a:latin typeface="Calibri"/>
                  </a:rPr>
                  <a:t>Bytes Communicated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373534"/>
        <c:crosses val="autoZero"/>
        <c:crossBetween val="midCat"/>
      </c:valAx>
      <c:valAx>
        <c:axId val="233735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400" spc="-1" strike="noStrike">
                    <a:solidFill>
                      <a:srgbClr val="595959"/>
                    </a:solidFill>
                    <a:latin typeface="Calibri"/>
                  </a:rPr>
                  <a:t>Exec Time (microseconds)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97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181080</xdr:colOff>
      <xdr:row>9</xdr:row>
      <xdr:rowOff>137880</xdr:rowOff>
    </xdr:from>
    <xdr:to>
      <xdr:col>15</xdr:col>
      <xdr:colOff>466920</xdr:colOff>
      <xdr:row>29</xdr:row>
      <xdr:rowOff>137160</xdr:rowOff>
    </xdr:to>
    <xdr:graphicFrame>
      <xdr:nvGraphicFramePr>
        <xdr:cNvPr id="0" name="Chart 1"/>
        <xdr:cNvGraphicFramePr/>
      </xdr:nvGraphicFramePr>
      <xdr:xfrm>
        <a:off x="181080" y="1715040"/>
        <a:ext cx="11677680" cy="350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I26" activeCellId="0" sqref="I26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2" width="7.85"/>
    <col collapsed="false" customWidth="true" hidden="false" outlineLevel="0" max="3" min="3" style="1" width="35.43"/>
    <col collapsed="false" customWidth="true" hidden="false" outlineLevel="0" max="4" min="4" style="3" width="9.14"/>
    <col collapsed="false" customWidth="true" hidden="false" outlineLevel="0" max="6" min="6" style="4" width="9.14"/>
    <col collapsed="false" customWidth="true" hidden="false" outlineLevel="0" max="7" min="7" style="5" width="9.14"/>
    <col collapsed="false" customWidth="true" hidden="false" outlineLevel="0" max="9" min="8" style="6" width="9.14"/>
    <col collapsed="false" customWidth="true" hidden="false" outlineLevel="0" max="10" min="10" style="7" width="9.14"/>
  </cols>
  <sheetData>
    <row r="1" s="16" customFormat="true" ht="13.8" hidden="false" customHeight="false" outlineLevel="0" collapsed="false">
      <c r="A1" s="8" t="s">
        <v>0</v>
      </c>
      <c r="B1" s="9" t="s">
        <v>1</v>
      </c>
      <c r="C1" s="8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4" t="s">
        <v>8</v>
      </c>
      <c r="J1" s="15" t="s">
        <v>9</v>
      </c>
    </row>
    <row r="2" customFormat="false" ht="13.8" hidden="false" customHeight="false" outlineLevel="0" collapsed="false">
      <c r="A2" s="17" t="s">
        <v>10</v>
      </c>
      <c r="B2" s="18" t="s">
        <v>11</v>
      </c>
      <c r="C2" s="19" t="s">
        <v>12</v>
      </c>
      <c r="D2" s="20" t="n">
        <v>0.00287107175</v>
      </c>
      <c r="E2" s="21" t="n">
        <v>786595</v>
      </c>
      <c r="F2" s="22" t="n">
        <v>273.972602739726</v>
      </c>
      <c r="G2" s="23" t="n">
        <v>0.00491698524182076</v>
      </c>
      <c r="H2" s="24" t="n">
        <v>0.0219616820768136</v>
      </c>
      <c r="I2" s="24" t="n">
        <v>0</v>
      </c>
      <c r="J2" s="25" t="n">
        <v>0.00304878048780487</v>
      </c>
    </row>
    <row r="3" customFormat="false" ht="13.8" hidden="false" customHeight="false" outlineLevel="0" collapsed="false">
      <c r="A3" s="17"/>
      <c r="B3" s="17"/>
      <c r="C3" s="1" t="s">
        <v>13</v>
      </c>
      <c r="D3" s="3" t="n">
        <v>0.01708946425</v>
      </c>
      <c r="E3" s="0" t="n">
        <v>4682045</v>
      </c>
      <c r="F3" s="4" t="n">
        <v>273.972602739726</v>
      </c>
      <c r="G3" s="5" t="n">
        <v>0.00300942389758179</v>
      </c>
      <c r="H3" s="6" t="n">
        <v>0.0230463193456614</v>
      </c>
      <c r="I3" s="6" t="n">
        <v>0</v>
      </c>
      <c r="J3" s="7" t="n">
        <v>0</v>
      </c>
    </row>
    <row r="4" customFormat="false" ht="13.8" hidden="false" customHeight="false" outlineLevel="0" collapsed="false">
      <c r="A4" s="17"/>
      <c r="B4" s="18"/>
      <c r="C4" s="26" t="s">
        <v>14</v>
      </c>
      <c r="D4" s="27" t="n">
        <v>0.00191418775</v>
      </c>
      <c r="E4" s="28" t="n">
        <v>524435</v>
      </c>
      <c r="F4" s="29" t="n">
        <v>273.972602739726</v>
      </c>
      <c r="G4" s="30" t="n">
        <v>0.0253322812944523</v>
      </c>
      <c r="H4" s="31" t="n">
        <v>0.0120743687766714</v>
      </c>
      <c r="I4" s="31" t="n">
        <v>0</v>
      </c>
      <c r="J4" s="32" t="n">
        <v>0</v>
      </c>
    </row>
    <row r="5" customFormat="false" ht="13.8" hidden="false" customHeight="false" outlineLevel="0" collapsed="false">
      <c r="A5" s="17"/>
      <c r="B5" s="18" t="s">
        <v>15</v>
      </c>
      <c r="C5" s="19" t="s">
        <v>12</v>
      </c>
      <c r="D5" s="20" t="n">
        <v>0.00287107175</v>
      </c>
      <c r="E5" s="21" t="n">
        <v>786595</v>
      </c>
      <c r="F5" s="22" t="n">
        <v>273.972602739726</v>
      </c>
      <c r="G5" s="23" t="n">
        <v>0.00491698524182076</v>
      </c>
      <c r="H5" s="24" t="n">
        <v>0.0219616820768136</v>
      </c>
      <c r="I5" s="24" t="n">
        <v>0</v>
      </c>
      <c r="J5" s="25" t="n">
        <v>0.00304878048780487</v>
      </c>
    </row>
    <row r="6" customFormat="false" ht="13.8" hidden="false" customHeight="false" outlineLevel="0" collapsed="false">
      <c r="A6" s="17"/>
      <c r="B6" s="17"/>
      <c r="C6" s="1" t="s">
        <v>16</v>
      </c>
      <c r="D6" s="3" t="n">
        <v>0.0085449128</v>
      </c>
      <c r="E6" s="0" t="n">
        <v>2341072</v>
      </c>
      <c r="F6" s="4" t="n">
        <v>273.972602739726</v>
      </c>
      <c r="G6" s="5" t="n">
        <v>0.00168807788051209</v>
      </c>
      <c r="H6" s="6" t="n">
        <v>0.00420852596017069</v>
      </c>
      <c r="I6" s="6" t="n">
        <v>0</v>
      </c>
      <c r="J6" s="7" t="n">
        <v>0</v>
      </c>
    </row>
    <row r="7" customFormat="false" ht="13.8" hidden="false" customHeight="false" outlineLevel="0" collapsed="false">
      <c r="A7" s="17"/>
      <c r="B7" s="17"/>
      <c r="C7" s="1" t="s">
        <v>17</v>
      </c>
      <c r="D7" s="3" t="n">
        <v>0.00854490915</v>
      </c>
      <c r="E7" s="0" t="n">
        <v>2341071</v>
      </c>
      <c r="F7" s="4" t="n">
        <v>273.972602739726</v>
      </c>
      <c r="G7" s="5" t="n">
        <v>0.00161584281650071</v>
      </c>
      <c r="H7" s="6" t="n">
        <v>0.0040251600284495</v>
      </c>
      <c r="I7" s="6" t="n">
        <v>0</v>
      </c>
      <c r="J7" s="7" t="n">
        <v>0</v>
      </c>
    </row>
    <row r="8" customFormat="false" ht="13.8" hidden="false" customHeight="false" outlineLevel="0" collapsed="false">
      <c r="A8" s="17"/>
      <c r="B8" s="17"/>
      <c r="C8" s="1" t="s">
        <v>18</v>
      </c>
      <c r="D8" s="3" t="n">
        <v>0.00854490915</v>
      </c>
      <c r="E8" s="0" t="n">
        <v>2341071</v>
      </c>
      <c r="F8" s="4" t="n">
        <v>273.972602739726</v>
      </c>
      <c r="G8" s="5" t="n">
        <v>0.00159806187766714</v>
      </c>
      <c r="H8" s="6" t="n">
        <v>0.0040251600284495</v>
      </c>
      <c r="I8" s="6" t="n">
        <v>0</v>
      </c>
      <c r="J8" s="7" t="n">
        <v>0</v>
      </c>
    </row>
    <row r="9" customFormat="false" ht="13.8" hidden="false" customHeight="false" outlineLevel="0" collapsed="false">
      <c r="A9" s="17"/>
      <c r="B9" s="18"/>
      <c r="C9" s="26" t="s">
        <v>14</v>
      </c>
      <c r="D9" s="27" t="n">
        <v>0.00191418775</v>
      </c>
      <c r="E9" s="28" t="n">
        <v>524435</v>
      </c>
      <c r="F9" s="29" t="n">
        <v>273.972602739726</v>
      </c>
      <c r="G9" s="30" t="n">
        <v>0.0253322812944523</v>
      </c>
      <c r="H9" s="31" t="n">
        <v>0.0120743687766714</v>
      </c>
      <c r="I9" s="31" t="n">
        <v>0</v>
      </c>
      <c r="J9" s="32" t="n">
        <v>0</v>
      </c>
    </row>
    <row r="10" customFormat="false" ht="13.8" hidden="false" customHeight="false" outlineLevel="0" collapsed="false">
      <c r="A10" s="17"/>
      <c r="B10" s="18" t="s">
        <v>19</v>
      </c>
      <c r="C10" s="19" t="s">
        <v>12</v>
      </c>
      <c r="D10" s="20" t="n">
        <v>0.00287107175</v>
      </c>
      <c r="E10" s="21" t="n">
        <v>786595</v>
      </c>
      <c r="F10" s="22" t="n">
        <v>273.972602739726</v>
      </c>
      <c r="G10" s="23" t="n">
        <v>0.00491698524182076</v>
      </c>
      <c r="H10" s="24" t="n">
        <v>0.0219616820768136</v>
      </c>
      <c r="I10" s="24" t="n">
        <v>0</v>
      </c>
      <c r="J10" s="25" t="n">
        <v>0.00304878048780487</v>
      </c>
    </row>
    <row r="11" customFormat="false" ht="13.8" hidden="false" customHeight="false" outlineLevel="0" collapsed="false">
      <c r="A11" s="17"/>
      <c r="B11" s="17"/>
      <c r="C11" s="1" t="s">
        <v>13</v>
      </c>
      <c r="D11" s="3" t="n">
        <v>0.01708946425</v>
      </c>
      <c r="E11" s="0" t="n">
        <v>4682045</v>
      </c>
      <c r="F11" s="4" t="n">
        <v>273.972602739726</v>
      </c>
      <c r="G11" s="5" t="n">
        <v>0.00300942389758179</v>
      </c>
      <c r="H11" s="6" t="n">
        <v>0.0230463193456614</v>
      </c>
      <c r="I11" s="6" t="n">
        <v>0</v>
      </c>
      <c r="J11" s="7" t="n">
        <v>0</v>
      </c>
    </row>
    <row r="12" customFormat="false" ht="13.8" hidden="false" customHeight="false" outlineLevel="0" collapsed="false">
      <c r="A12" s="17"/>
      <c r="B12" s="17"/>
      <c r="C12" s="1" t="s">
        <v>20</v>
      </c>
      <c r="D12" s="3" t="n">
        <v>0.3170896547</v>
      </c>
      <c r="E12" s="0" t="n">
        <v>86873878</v>
      </c>
      <c r="F12" s="4" t="n">
        <v>273.972602739726</v>
      </c>
      <c r="G12" s="5" t="n">
        <v>0.0109652827169274</v>
      </c>
      <c r="H12" s="6" t="n">
        <v>0.0834403894025604</v>
      </c>
      <c r="I12" s="6" t="n">
        <v>0</v>
      </c>
      <c r="J12" s="7" t="n">
        <v>0</v>
      </c>
    </row>
    <row r="13" customFormat="false" ht="13.8" hidden="false" customHeight="false" outlineLevel="0" collapsed="false">
      <c r="A13" s="17"/>
      <c r="B13" s="18"/>
      <c r="C13" s="26" t="s">
        <v>14</v>
      </c>
      <c r="D13" s="27" t="n">
        <v>0.00191418775</v>
      </c>
      <c r="E13" s="28" t="n">
        <v>524435</v>
      </c>
      <c r="F13" s="29" t="n">
        <v>273.972602739726</v>
      </c>
      <c r="G13" s="30" t="n">
        <v>0.0253322812944523</v>
      </c>
      <c r="H13" s="31" t="n">
        <v>0.0120743687766714</v>
      </c>
      <c r="I13" s="31" t="n">
        <v>0</v>
      </c>
      <c r="J13" s="32" t="n">
        <v>0</v>
      </c>
    </row>
    <row r="14" customFormat="false" ht="13.8" hidden="false" customHeight="false" outlineLevel="0" collapsed="false">
      <c r="A14" s="17"/>
      <c r="B14" s="18" t="s">
        <v>21</v>
      </c>
      <c r="C14" s="19" t="s">
        <v>12</v>
      </c>
      <c r="D14" s="20" t="n">
        <v>0.00287107175</v>
      </c>
      <c r="E14" s="21" t="n">
        <v>786595</v>
      </c>
      <c r="F14" s="22" t="n">
        <v>273.972602739726</v>
      </c>
      <c r="G14" s="23" t="n">
        <v>0.00491698524182076</v>
      </c>
      <c r="H14" s="24" t="n">
        <v>0.0219616820768136</v>
      </c>
      <c r="I14" s="24" t="n">
        <v>0</v>
      </c>
      <c r="J14" s="25" t="n">
        <v>0.00304878048780487</v>
      </c>
    </row>
    <row r="15" customFormat="false" ht="13.8" hidden="false" customHeight="false" outlineLevel="0" collapsed="false">
      <c r="A15" s="17"/>
      <c r="B15" s="17"/>
      <c r="C15" s="1" t="s">
        <v>16</v>
      </c>
      <c r="D15" s="3" t="n">
        <v>0.0085449128</v>
      </c>
      <c r="E15" s="0" t="n">
        <v>2341072</v>
      </c>
      <c r="F15" s="4" t="n">
        <v>273.972602739726</v>
      </c>
      <c r="G15" s="5" t="n">
        <v>0.00168807788051209</v>
      </c>
      <c r="H15" s="6" t="n">
        <v>0.00420852596017069</v>
      </c>
      <c r="I15" s="6" t="n">
        <v>0</v>
      </c>
      <c r="J15" s="7" t="n">
        <v>0</v>
      </c>
    </row>
    <row r="16" customFormat="false" ht="13.8" hidden="false" customHeight="false" outlineLevel="0" collapsed="false">
      <c r="A16" s="17"/>
      <c r="B16" s="17"/>
      <c r="C16" s="1" t="s">
        <v>20</v>
      </c>
      <c r="D16" s="3" t="n">
        <v>0.0170897745</v>
      </c>
      <c r="E16" s="0" t="n">
        <v>4682130</v>
      </c>
      <c r="F16" s="4" t="n">
        <v>273.972602739726</v>
      </c>
      <c r="G16" s="5" t="n">
        <v>0.00272937411095305</v>
      </c>
      <c r="H16" s="6" t="n">
        <v>0.00690122688477951</v>
      </c>
      <c r="I16" s="6" t="n">
        <v>0</v>
      </c>
      <c r="J16" s="7" t="n">
        <v>0</v>
      </c>
    </row>
    <row r="17" customFormat="false" ht="13.8" hidden="false" customHeight="false" outlineLevel="0" collapsed="false">
      <c r="A17" s="17"/>
      <c r="B17" s="18"/>
      <c r="C17" s="26" t="s">
        <v>14</v>
      </c>
      <c r="D17" s="27" t="n">
        <v>0.00191418775</v>
      </c>
      <c r="E17" s="28" t="n">
        <v>524435</v>
      </c>
      <c r="F17" s="29" t="n">
        <v>273.972602739726</v>
      </c>
      <c r="G17" s="30" t="n">
        <v>0.0253322812944523</v>
      </c>
      <c r="H17" s="31" t="n">
        <v>0.0120743687766714</v>
      </c>
      <c r="I17" s="31" t="n">
        <v>0</v>
      </c>
      <c r="J17" s="32" t="n">
        <v>0</v>
      </c>
    </row>
    <row r="18" customFormat="false" ht="13.8" hidden="false" customHeight="false" outlineLevel="0" collapsed="false">
      <c r="A18" s="17"/>
      <c r="B18" s="18" t="s">
        <v>22</v>
      </c>
      <c r="C18" s="19" t="s">
        <v>12</v>
      </c>
      <c r="D18" s="20" t="n">
        <v>0.00287107175</v>
      </c>
      <c r="E18" s="21" t="n">
        <v>786595</v>
      </c>
      <c r="F18" s="22" t="n">
        <v>273.972602739726</v>
      </c>
      <c r="G18" s="23" t="n">
        <v>0.00491698524182076</v>
      </c>
      <c r="H18" s="24" t="n">
        <v>0.0219616820768136</v>
      </c>
      <c r="I18" s="24" t="n">
        <v>0</v>
      </c>
      <c r="J18" s="25" t="n">
        <v>0.00304878048780487</v>
      </c>
    </row>
    <row r="19" customFormat="false" ht="13.8" hidden="false" customHeight="false" outlineLevel="0" collapsed="false">
      <c r="A19" s="17"/>
      <c r="B19" s="17"/>
      <c r="C19" s="1" t="s">
        <v>16</v>
      </c>
      <c r="D19" s="3" t="n">
        <v>0.0085449128</v>
      </c>
      <c r="E19" s="0" t="n">
        <v>2341072</v>
      </c>
      <c r="F19" s="4" t="n">
        <v>273.972602739726</v>
      </c>
      <c r="G19" s="5" t="n">
        <v>0.00168807788051209</v>
      </c>
      <c r="H19" s="6" t="n">
        <v>0.00420852596017069</v>
      </c>
      <c r="I19" s="6" t="n">
        <v>0</v>
      </c>
      <c r="J19" s="7" t="n">
        <v>0</v>
      </c>
    </row>
    <row r="20" customFormat="false" ht="13.8" hidden="false" customHeight="false" outlineLevel="0" collapsed="false">
      <c r="A20" s="17"/>
      <c r="B20" s="17"/>
      <c r="C20" s="1" t="s">
        <v>23</v>
      </c>
      <c r="D20" s="3" t="n">
        <v>0.0085455333</v>
      </c>
      <c r="E20" s="0" t="n">
        <v>2341242</v>
      </c>
      <c r="F20" s="4" t="n">
        <v>273.972602739726</v>
      </c>
      <c r="G20" s="5" t="n">
        <v>0.00445245821479374</v>
      </c>
      <c r="H20" s="6" t="n">
        <v>0.0433499288762446</v>
      </c>
      <c r="I20" s="6" t="n">
        <v>0</v>
      </c>
      <c r="J20" s="7" t="n">
        <v>0</v>
      </c>
    </row>
    <row r="21" customFormat="false" ht="13.8" hidden="false" customHeight="false" outlineLevel="0" collapsed="false">
      <c r="A21" s="17"/>
      <c r="B21" s="18"/>
      <c r="C21" s="26" t="s">
        <v>14</v>
      </c>
      <c r="D21" s="27" t="n">
        <v>0.00191418775</v>
      </c>
      <c r="E21" s="28" t="n">
        <v>524435</v>
      </c>
      <c r="F21" s="29" t="n">
        <v>273.972602739726</v>
      </c>
      <c r="G21" s="30" t="n">
        <v>0.0253322812944523</v>
      </c>
      <c r="H21" s="31" t="n">
        <v>0.0120743687766714</v>
      </c>
      <c r="I21" s="31" t="n">
        <v>0</v>
      </c>
      <c r="J21" s="32" t="n">
        <v>0</v>
      </c>
    </row>
    <row r="22" customFormat="false" ht="13.8" hidden="false" customHeight="false" outlineLevel="0" collapsed="false">
      <c r="A22" s="17"/>
      <c r="B22" s="17" t="s">
        <v>24</v>
      </c>
      <c r="C22" s="1" t="s">
        <v>12</v>
      </c>
      <c r="D22" s="3" t="n">
        <v>0.00287107175</v>
      </c>
      <c r="E22" s="0" t="n">
        <v>786595</v>
      </c>
      <c r="F22" s="4" t="n">
        <v>273.972602739726</v>
      </c>
      <c r="G22" s="5" t="n">
        <v>0.00491698524182076</v>
      </c>
      <c r="H22" s="6" t="n">
        <v>0.0219616820768136</v>
      </c>
      <c r="I22" s="6" t="n">
        <v>0</v>
      </c>
      <c r="J22" s="7" t="n">
        <v>0.00304878048780487</v>
      </c>
    </row>
    <row r="23" customFormat="false" ht="13.8" hidden="false" customHeight="false" outlineLevel="0" collapsed="false">
      <c r="A23" s="17"/>
      <c r="B23" s="17"/>
      <c r="C23" s="1" t="s">
        <v>16</v>
      </c>
      <c r="D23" s="3" t="n">
        <v>0.0085449128</v>
      </c>
      <c r="E23" s="0" t="n">
        <v>2341072</v>
      </c>
      <c r="F23" s="4" t="n">
        <v>273.972602739726</v>
      </c>
      <c r="G23" s="5" t="n">
        <v>0.00168807788051209</v>
      </c>
      <c r="H23" s="6" t="n">
        <v>0.00420852596017069</v>
      </c>
      <c r="I23" s="6" t="n">
        <v>0</v>
      </c>
      <c r="J23" s="7" t="n">
        <v>0</v>
      </c>
    </row>
    <row r="24" customFormat="false" ht="13.8" hidden="false" customHeight="false" outlineLevel="0" collapsed="false">
      <c r="A24" s="17"/>
      <c r="B24" s="17"/>
      <c r="C24" s="1" t="s">
        <v>25</v>
      </c>
      <c r="D24" s="3" t="n">
        <v>0.0085449128</v>
      </c>
      <c r="E24" s="0" t="n">
        <v>2341072</v>
      </c>
      <c r="F24" s="4" t="n">
        <v>273.972602739726</v>
      </c>
      <c r="G24" s="5" t="n">
        <v>0.00252656027738264</v>
      </c>
      <c r="H24" s="6" t="n">
        <v>0.00614775960170697</v>
      </c>
      <c r="I24" s="6" t="n">
        <v>0</v>
      </c>
      <c r="J24" s="7" t="n">
        <v>0</v>
      </c>
    </row>
    <row r="25" customFormat="false" ht="13.8" hidden="false" customHeight="false" outlineLevel="0" collapsed="false">
      <c r="A25" s="17"/>
      <c r="B25" s="17"/>
      <c r="C25" s="26" t="s">
        <v>14</v>
      </c>
      <c r="D25" s="27" t="n">
        <v>0.00191418775</v>
      </c>
      <c r="E25" s="28" t="n">
        <v>524435</v>
      </c>
      <c r="F25" s="29" t="n">
        <v>273.972602739726</v>
      </c>
      <c r="G25" s="30" t="n">
        <v>0.0253322812944523</v>
      </c>
      <c r="H25" s="31" t="n">
        <v>0.0120743687766714</v>
      </c>
      <c r="I25" s="31" t="n">
        <v>0</v>
      </c>
      <c r="J25" s="32" t="n">
        <v>0</v>
      </c>
    </row>
    <row r="26" s="42" customFormat="true" ht="13.8" hidden="false" customHeight="true" outlineLevel="0" collapsed="false">
      <c r="A26" s="33" t="s">
        <v>26</v>
      </c>
      <c r="B26" s="34" t="s">
        <v>11</v>
      </c>
      <c r="C26" s="35" t="s">
        <v>12</v>
      </c>
      <c r="D26" s="36" t="n">
        <v>0.00287107175</v>
      </c>
      <c r="E26" s="37" t="n">
        <v>786595</v>
      </c>
      <c r="F26" s="38" t="n">
        <v>273.972602739726</v>
      </c>
      <c r="G26" s="39" t="n">
        <v>0.00491698524182076</v>
      </c>
      <c r="H26" s="40" t="n">
        <v>0.0219616820768136</v>
      </c>
      <c r="I26" s="40" t="n">
        <v>0</v>
      </c>
      <c r="J26" s="41" t="n">
        <v>0.00304878048780487</v>
      </c>
    </row>
    <row r="27" s="42" customFormat="true" ht="13.8" hidden="false" customHeight="false" outlineLevel="0" collapsed="false">
      <c r="A27" s="33"/>
      <c r="B27" s="34"/>
      <c r="C27" s="43" t="s">
        <v>13</v>
      </c>
      <c r="D27" s="44" t="n">
        <v>0.00854599685</v>
      </c>
      <c r="E27" s="42" t="n">
        <v>2341369</v>
      </c>
      <c r="F27" s="45" t="n">
        <v>273.972602739726</v>
      </c>
      <c r="G27" s="46" t="n">
        <v>0.00876878111664295</v>
      </c>
      <c r="H27" s="47" t="n">
        <v>0.0645692567567567</v>
      </c>
      <c r="I27" s="47" t="n">
        <v>0</v>
      </c>
      <c r="J27" s="48" t="n">
        <v>0</v>
      </c>
    </row>
    <row r="28" s="42" customFormat="true" ht="13.8" hidden="false" customHeight="false" outlineLevel="0" collapsed="false">
      <c r="A28" s="33"/>
      <c r="B28" s="34"/>
      <c r="C28" s="49" t="s">
        <v>14</v>
      </c>
      <c r="D28" s="44" t="n">
        <v>0.00191418775</v>
      </c>
      <c r="E28" s="42" t="n">
        <v>524435</v>
      </c>
      <c r="F28" s="45" t="n">
        <v>273.972602739726</v>
      </c>
      <c r="G28" s="46" t="n">
        <v>0.0253322812944523</v>
      </c>
      <c r="H28" s="47" t="n">
        <v>0.0120743687766714</v>
      </c>
      <c r="I28" s="47" t="n">
        <v>0</v>
      </c>
      <c r="J28" s="48" t="n">
        <v>0</v>
      </c>
    </row>
    <row r="29" s="42" customFormat="true" ht="13.8" hidden="false" customHeight="false" outlineLevel="0" collapsed="false">
      <c r="A29" s="33"/>
      <c r="B29" s="34" t="s">
        <v>15</v>
      </c>
      <c r="C29" s="35" t="s">
        <v>12</v>
      </c>
      <c r="D29" s="44" t="n">
        <v>0.00287107175</v>
      </c>
      <c r="E29" s="42" t="n">
        <v>786595</v>
      </c>
      <c r="F29" s="45" t="n">
        <v>273.972602739726</v>
      </c>
      <c r="G29" s="46" t="n">
        <v>0.00491698524182076</v>
      </c>
      <c r="H29" s="47" t="n">
        <v>0.0219616820768136</v>
      </c>
      <c r="I29" s="47" t="n">
        <v>0</v>
      </c>
      <c r="J29" s="48" t="n">
        <v>0.00304878048780487</v>
      </c>
    </row>
    <row r="30" s="42" customFormat="true" ht="13.8" hidden="false" customHeight="false" outlineLevel="0" collapsed="false">
      <c r="A30" s="33"/>
      <c r="B30" s="34"/>
      <c r="C30" s="43" t="s">
        <v>16</v>
      </c>
      <c r="D30" s="44" t="n">
        <v>0.00854480695</v>
      </c>
      <c r="E30" s="42" t="n">
        <v>2341043</v>
      </c>
      <c r="F30" s="45" t="n">
        <v>273.972602739726</v>
      </c>
      <c r="G30" s="46" t="n">
        <v>0.000961837660028449</v>
      </c>
      <c r="H30" s="47" t="n">
        <v>0.00294830192034139</v>
      </c>
      <c r="I30" s="47" t="n">
        <v>0</v>
      </c>
      <c r="J30" s="48" t="n">
        <v>0</v>
      </c>
    </row>
    <row r="31" s="42" customFormat="true" ht="13.8" hidden="false" customHeight="false" outlineLevel="0" collapsed="false">
      <c r="A31" s="33"/>
      <c r="B31" s="34"/>
      <c r="C31" s="43" t="s">
        <v>17</v>
      </c>
      <c r="D31" s="44" t="n">
        <v>0.0085448033</v>
      </c>
      <c r="E31" s="42" t="n">
        <v>2341042</v>
      </c>
      <c r="F31" s="45" t="n">
        <v>273.972602739726</v>
      </c>
      <c r="G31" s="46" t="n">
        <v>0.000895714793741109</v>
      </c>
      <c r="H31" s="47" t="n">
        <v>0.00270492532005689</v>
      </c>
      <c r="I31" s="47" t="n">
        <v>0</v>
      </c>
      <c r="J31" s="48" t="n">
        <v>0</v>
      </c>
    </row>
    <row r="32" s="42" customFormat="true" ht="13.8" hidden="false" customHeight="false" outlineLevel="0" collapsed="false">
      <c r="A32" s="33"/>
      <c r="B32" s="34"/>
      <c r="C32" s="43" t="s">
        <v>18</v>
      </c>
      <c r="D32" s="44" t="n">
        <v>0.0085448033</v>
      </c>
      <c r="E32" s="42" t="n">
        <v>2341042</v>
      </c>
      <c r="F32" s="45" t="n">
        <v>273.972602739726</v>
      </c>
      <c r="G32" s="46" t="n">
        <v>0.000877933854907539</v>
      </c>
      <c r="H32" s="47" t="n">
        <v>0.00277827169274537</v>
      </c>
      <c r="I32" s="47" t="n">
        <v>0</v>
      </c>
      <c r="J32" s="48" t="n">
        <v>0</v>
      </c>
    </row>
    <row r="33" s="42" customFormat="true" ht="13.8" hidden="false" customHeight="false" outlineLevel="0" collapsed="false">
      <c r="A33" s="33"/>
      <c r="B33" s="34"/>
      <c r="C33" s="49" t="s">
        <v>14</v>
      </c>
      <c r="D33" s="44" t="n">
        <v>0.00191418775</v>
      </c>
      <c r="E33" s="42" t="n">
        <v>524435</v>
      </c>
      <c r="F33" s="45" t="n">
        <v>273.972602739726</v>
      </c>
      <c r="G33" s="46" t="n">
        <v>0.0253322812944523</v>
      </c>
      <c r="H33" s="47" t="n">
        <v>0.0120743687766714</v>
      </c>
      <c r="I33" s="47" t="n">
        <v>0</v>
      </c>
      <c r="J33" s="48" t="n">
        <v>0</v>
      </c>
    </row>
    <row r="34" s="42" customFormat="true" ht="13.8" hidden="false" customHeight="false" outlineLevel="0" collapsed="false">
      <c r="A34" s="33"/>
      <c r="B34" s="34" t="s">
        <v>19</v>
      </c>
      <c r="C34" s="35" t="s">
        <v>12</v>
      </c>
      <c r="D34" s="44" t="n">
        <v>0.00287107175</v>
      </c>
      <c r="E34" s="42" t="n">
        <v>786595</v>
      </c>
      <c r="F34" s="45" t="n">
        <v>273.972602739726</v>
      </c>
      <c r="G34" s="46" t="n">
        <v>0.00491698524182076</v>
      </c>
      <c r="H34" s="47" t="n">
        <v>0.0219616820768136</v>
      </c>
      <c r="I34" s="47" t="n">
        <v>0</v>
      </c>
      <c r="J34" s="48" t="n">
        <v>0.00304878048780487</v>
      </c>
    </row>
    <row r="35" s="42" customFormat="true" ht="13.8" hidden="false" customHeight="false" outlineLevel="0" collapsed="false">
      <c r="A35" s="33"/>
      <c r="B35" s="34"/>
      <c r="C35" s="43" t="s">
        <v>13</v>
      </c>
      <c r="D35" s="44" t="n">
        <v>0.00854599685</v>
      </c>
      <c r="E35" s="42" t="n">
        <v>2341369</v>
      </c>
      <c r="F35" s="45" t="n">
        <v>273.972602739726</v>
      </c>
      <c r="G35" s="46" t="n">
        <v>0.00876878111664295</v>
      </c>
      <c r="H35" s="47" t="n">
        <v>0.0645692567567567</v>
      </c>
      <c r="I35" s="47" t="n">
        <v>0</v>
      </c>
      <c r="J35" s="48" t="n">
        <v>0</v>
      </c>
    </row>
    <row r="36" s="42" customFormat="true" ht="13.8" hidden="false" customHeight="false" outlineLevel="0" collapsed="false">
      <c r="A36" s="33"/>
      <c r="B36" s="34"/>
      <c r="C36" s="43" t="s">
        <v>20</v>
      </c>
      <c r="D36" s="44" t="n">
        <v>0.3170907059</v>
      </c>
      <c r="E36" s="42" t="n">
        <v>86874166</v>
      </c>
      <c r="F36" s="45" t="n">
        <v>273.972602739726</v>
      </c>
      <c r="G36" s="46" t="n">
        <v>0.00901826991465149</v>
      </c>
      <c r="H36" s="47" t="n">
        <v>0.065546097083926</v>
      </c>
      <c r="I36" s="47" t="n">
        <v>0</v>
      </c>
      <c r="J36" s="48" t="n">
        <v>0</v>
      </c>
    </row>
    <row r="37" s="42" customFormat="true" ht="13.8" hidden="false" customHeight="false" outlineLevel="0" collapsed="false">
      <c r="A37" s="33"/>
      <c r="B37" s="34"/>
      <c r="C37" s="49" t="s">
        <v>14</v>
      </c>
      <c r="D37" s="44" t="n">
        <v>0.00191418775</v>
      </c>
      <c r="E37" s="42" t="n">
        <v>524435</v>
      </c>
      <c r="F37" s="45" t="n">
        <v>273.972602739726</v>
      </c>
      <c r="G37" s="46" t="n">
        <v>0.0253322812944523</v>
      </c>
      <c r="H37" s="47" t="n">
        <v>0.0120743687766714</v>
      </c>
      <c r="I37" s="47" t="n">
        <v>0</v>
      </c>
      <c r="J37" s="48" t="n">
        <v>0</v>
      </c>
    </row>
    <row r="38" s="42" customFormat="true" ht="13.8" hidden="false" customHeight="false" outlineLevel="0" collapsed="false">
      <c r="A38" s="33"/>
      <c r="B38" s="34" t="s">
        <v>21</v>
      </c>
      <c r="C38" s="35" t="s">
        <v>12</v>
      </c>
      <c r="D38" s="44" t="n">
        <v>0.00287107175</v>
      </c>
      <c r="E38" s="42" t="n">
        <v>786595</v>
      </c>
      <c r="F38" s="45" t="n">
        <v>273.972602739726</v>
      </c>
      <c r="G38" s="46" t="n">
        <v>0.00491698524182076</v>
      </c>
      <c r="H38" s="47" t="n">
        <v>0.0219616820768136</v>
      </c>
      <c r="I38" s="47" t="n">
        <v>0</v>
      </c>
      <c r="J38" s="48" t="n">
        <v>0.00304878048780487</v>
      </c>
    </row>
    <row r="39" s="42" customFormat="true" ht="13.8" hidden="false" customHeight="false" outlineLevel="0" collapsed="false">
      <c r="A39" s="33"/>
      <c r="B39" s="34"/>
      <c r="C39" s="43" t="s">
        <v>16</v>
      </c>
      <c r="D39" s="44" t="n">
        <v>0.00854480695</v>
      </c>
      <c r="E39" s="42" t="n">
        <v>2341043</v>
      </c>
      <c r="F39" s="45" t="n">
        <v>273.972602739726</v>
      </c>
      <c r="G39" s="46" t="n">
        <v>0.000961837660028449</v>
      </c>
      <c r="H39" s="47" t="n">
        <v>0.00294830192034139</v>
      </c>
      <c r="I39" s="47" t="n">
        <v>0</v>
      </c>
      <c r="J39" s="48" t="n">
        <v>0</v>
      </c>
    </row>
    <row r="40" s="42" customFormat="true" ht="13.8" hidden="false" customHeight="false" outlineLevel="0" collapsed="false">
      <c r="A40" s="33"/>
      <c r="B40" s="34"/>
      <c r="C40" s="43" t="s">
        <v>20</v>
      </c>
      <c r="D40" s="44" t="n">
        <v>0.01708961755</v>
      </c>
      <c r="E40" s="42" t="n">
        <v>4682087</v>
      </c>
      <c r="F40" s="45" t="n">
        <v>273.972602739726</v>
      </c>
      <c r="G40" s="46" t="n">
        <v>0.00129578591749644</v>
      </c>
      <c r="H40" s="47" t="n">
        <v>0.00427853840682788</v>
      </c>
      <c r="I40" s="47" t="n">
        <v>0</v>
      </c>
      <c r="J40" s="48" t="n">
        <v>0</v>
      </c>
    </row>
    <row r="41" s="42" customFormat="true" ht="13.8" hidden="false" customHeight="false" outlineLevel="0" collapsed="false">
      <c r="A41" s="33"/>
      <c r="B41" s="34"/>
      <c r="C41" s="49" t="s">
        <v>14</v>
      </c>
      <c r="D41" s="44" t="n">
        <v>0.00191418775</v>
      </c>
      <c r="E41" s="42" t="n">
        <v>524435</v>
      </c>
      <c r="F41" s="45" t="n">
        <v>273.972602739726</v>
      </c>
      <c r="G41" s="46" t="n">
        <v>0.0253322812944523</v>
      </c>
      <c r="H41" s="47" t="n">
        <v>0.0120743687766714</v>
      </c>
      <c r="I41" s="47" t="n">
        <v>0</v>
      </c>
      <c r="J41" s="48" t="n">
        <v>0</v>
      </c>
    </row>
    <row r="42" s="42" customFormat="true" ht="13.8" hidden="false" customHeight="false" outlineLevel="0" collapsed="false">
      <c r="A42" s="33"/>
      <c r="B42" s="34" t="s">
        <v>22</v>
      </c>
      <c r="C42" s="35" t="s">
        <v>12</v>
      </c>
      <c r="D42" s="44" t="n">
        <v>0.00287107175</v>
      </c>
      <c r="E42" s="42" t="n">
        <v>786595</v>
      </c>
      <c r="F42" s="45" t="n">
        <v>273.972602739726</v>
      </c>
      <c r="G42" s="46" t="n">
        <v>0.00491698524182076</v>
      </c>
      <c r="H42" s="47" t="n">
        <v>0.0219616820768136</v>
      </c>
      <c r="I42" s="47" t="n">
        <v>0</v>
      </c>
      <c r="J42" s="48" t="n">
        <v>0.00304878048780487</v>
      </c>
    </row>
    <row r="43" s="42" customFormat="true" ht="13.8" hidden="false" customHeight="false" outlineLevel="0" collapsed="false">
      <c r="A43" s="33"/>
      <c r="B43" s="34"/>
      <c r="C43" s="43" t="s">
        <v>16</v>
      </c>
      <c r="D43" s="44" t="n">
        <v>0.00854480695</v>
      </c>
      <c r="E43" s="42" t="n">
        <v>2341043</v>
      </c>
      <c r="F43" s="45" t="n">
        <v>273.972602739726</v>
      </c>
      <c r="G43" s="46" t="n">
        <v>0.000961837660028449</v>
      </c>
      <c r="H43" s="47" t="n">
        <v>0.00294830192034139</v>
      </c>
      <c r="I43" s="47" t="n">
        <v>0</v>
      </c>
      <c r="J43" s="48" t="n">
        <v>0</v>
      </c>
    </row>
    <row r="44" s="42" customFormat="true" ht="13.8" hidden="false" customHeight="false" outlineLevel="0" collapsed="false">
      <c r="A44" s="33"/>
      <c r="B44" s="34"/>
      <c r="C44" s="43" t="s">
        <v>23</v>
      </c>
      <c r="D44" s="44" t="n">
        <v>0.0085460443</v>
      </c>
      <c r="E44" s="42" t="n">
        <v>2341382</v>
      </c>
      <c r="F44" s="45" t="n">
        <v>273.972602739726</v>
      </c>
      <c r="G44" s="46" t="n">
        <v>0.0113064544807965</v>
      </c>
      <c r="H44" s="47" t="n">
        <v>0.0955636557610241</v>
      </c>
      <c r="I44" s="47" t="n">
        <v>0</v>
      </c>
      <c r="J44" s="48" t="n">
        <v>0</v>
      </c>
    </row>
    <row r="45" s="42" customFormat="true" ht="13.8" hidden="false" customHeight="false" outlineLevel="0" collapsed="false">
      <c r="A45" s="33"/>
      <c r="B45" s="34"/>
      <c r="C45" s="49" t="s">
        <v>14</v>
      </c>
      <c r="D45" s="44" t="n">
        <v>0.00191418775</v>
      </c>
      <c r="E45" s="42" t="n">
        <v>524435</v>
      </c>
      <c r="F45" s="45" t="n">
        <v>273.972602739726</v>
      </c>
      <c r="G45" s="46" t="n">
        <v>0.0253322812944523</v>
      </c>
      <c r="H45" s="47" t="n">
        <v>0.0120743687766714</v>
      </c>
      <c r="I45" s="47" t="n">
        <v>0</v>
      </c>
      <c r="J45" s="48" t="n">
        <v>0</v>
      </c>
    </row>
    <row r="46" s="42" customFormat="true" ht="13.8" hidden="false" customHeight="false" outlineLevel="0" collapsed="false">
      <c r="A46" s="33"/>
      <c r="B46" s="50" t="s">
        <v>24</v>
      </c>
      <c r="C46" s="43" t="s">
        <v>12</v>
      </c>
      <c r="D46" s="44" t="n">
        <v>0.00287107175</v>
      </c>
      <c r="E46" s="42" t="n">
        <v>786595</v>
      </c>
      <c r="F46" s="45" t="n">
        <v>273.972602739726</v>
      </c>
      <c r="G46" s="46" t="n">
        <v>0.00491698524182076</v>
      </c>
      <c r="H46" s="47" t="n">
        <v>0.0219616820768136</v>
      </c>
      <c r="I46" s="47" t="n">
        <v>0</v>
      </c>
      <c r="J46" s="48" t="n">
        <v>0.00304878048780487</v>
      </c>
    </row>
    <row r="47" s="42" customFormat="true" ht="13.8" hidden="false" customHeight="false" outlineLevel="0" collapsed="false">
      <c r="A47" s="33"/>
      <c r="B47" s="50"/>
      <c r="C47" s="43" t="s">
        <v>16</v>
      </c>
      <c r="D47" s="44" t="n">
        <v>0.00854480695</v>
      </c>
      <c r="E47" s="42" t="n">
        <v>2341043</v>
      </c>
      <c r="F47" s="45" t="n">
        <v>273.972602739726</v>
      </c>
      <c r="G47" s="46" t="n">
        <v>0.000961837660028449</v>
      </c>
      <c r="H47" s="47" t="n">
        <v>0.00294830192034139</v>
      </c>
      <c r="I47" s="47" t="n">
        <v>0</v>
      </c>
      <c r="J47" s="48" t="n">
        <v>0</v>
      </c>
    </row>
    <row r="48" s="42" customFormat="true" ht="13.8" hidden="false" customHeight="false" outlineLevel="0" collapsed="false">
      <c r="A48" s="33"/>
      <c r="B48" s="50"/>
      <c r="C48" s="43" t="s">
        <v>25</v>
      </c>
      <c r="D48" s="44" t="n">
        <v>0.00854480695</v>
      </c>
      <c r="E48" s="42" t="n">
        <v>2341043</v>
      </c>
      <c r="F48" s="45" t="n">
        <v>273.972602739726</v>
      </c>
      <c r="G48" s="46" t="n">
        <v>0.00111742087482219</v>
      </c>
      <c r="H48" s="47" t="n">
        <v>0.00371732752489331</v>
      </c>
      <c r="I48" s="47" t="n">
        <v>0</v>
      </c>
      <c r="J48" s="48" t="n">
        <v>0</v>
      </c>
    </row>
    <row r="49" s="42" customFormat="true" ht="13.8" hidden="false" customHeight="false" outlineLevel="0" collapsed="false">
      <c r="A49" s="33"/>
      <c r="B49" s="50"/>
      <c r="C49" s="49" t="s">
        <v>14</v>
      </c>
      <c r="D49" s="51" t="n">
        <v>0.00191418775</v>
      </c>
      <c r="E49" s="52" t="n">
        <v>524435</v>
      </c>
      <c r="F49" s="53" t="n">
        <v>273.972602739726</v>
      </c>
      <c r="G49" s="54" t="n">
        <v>0.0253322812944523</v>
      </c>
      <c r="H49" s="55" t="n">
        <v>0.0120743687766714</v>
      </c>
      <c r="I49" s="55" t="n">
        <v>0</v>
      </c>
      <c r="J49" s="56" t="n">
        <v>0</v>
      </c>
    </row>
  </sheetData>
  <mergeCells count="14">
    <mergeCell ref="A2:A25"/>
    <mergeCell ref="B2:B4"/>
    <mergeCell ref="B5:B9"/>
    <mergeCell ref="B10:B13"/>
    <mergeCell ref="B14:B17"/>
    <mergeCell ref="B18:B21"/>
    <mergeCell ref="B22:B25"/>
    <mergeCell ref="A26:A49"/>
    <mergeCell ref="B26:B28"/>
    <mergeCell ref="B29:B33"/>
    <mergeCell ref="B34:B37"/>
    <mergeCell ref="B38:B41"/>
    <mergeCell ref="B42:B45"/>
    <mergeCell ref="B46:B4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O26" activeCellId="0" sqref="O2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7.85"/>
    <col collapsed="false" customWidth="true" hidden="false" outlineLevel="0" max="3" min="3" style="57" width="9.14"/>
    <col collapsed="false" customWidth="true" hidden="false" outlineLevel="0" max="5" min="5" style="58" width="9.14"/>
    <col collapsed="false" customWidth="true" hidden="false" outlineLevel="0" max="9" min="6" style="6" width="9.14"/>
  </cols>
  <sheetData>
    <row r="1" s="16" customFormat="true" ht="13.8" hidden="false" customHeight="false" outlineLevel="0" collapsed="false">
      <c r="A1" s="16" t="s">
        <v>0</v>
      </c>
      <c r="B1" s="16" t="s">
        <v>1</v>
      </c>
      <c r="C1" s="59" t="s">
        <v>3</v>
      </c>
      <c r="D1" s="16" t="s">
        <v>4</v>
      </c>
      <c r="E1" s="60" t="s">
        <v>5</v>
      </c>
      <c r="F1" s="61" t="s">
        <v>6</v>
      </c>
      <c r="G1" s="61" t="s">
        <v>7</v>
      </c>
      <c r="H1" s="61" t="s">
        <v>8</v>
      </c>
      <c r="I1" s="61" t="s">
        <v>9</v>
      </c>
    </row>
    <row r="2" customFormat="false" ht="13.8" hidden="false" customHeight="false" outlineLevel="0" collapsed="false">
      <c r="A2" s="62" t="s">
        <v>10</v>
      </c>
      <c r="B2" s="19" t="s">
        <v>11</v>
      </c>
      <c r="C2" s="63" t="n">
        <v>0.48041972695</v>
      </c>
      <c r="D2" s="21" t="n">
        <v>131621843</v>
      </c>
      <c r="E2" s="64" t="n">
        <v>273.972602739726</v>
      </c>
      <c r="F2" s="23" t="n">
        <f aca="false">3.59936210881934 / 100</f>
        <v>0.0359936210881934</v>
      </c>
      <c r="G2" s="24" t="n">
        <f aca="false">9.96288229018492 / 100</f>
        <v>0.0996288229018492</v>
      </c>
      <c r="H2" s="24" t="n">
        <v>0</v>
      </c>
      <c r="I2" s="25" t="n">
        <f aca="false">0.304878048780487 / 100</f>
        <v>0.00304878048780487</v>
      </c>
    </row>
    <row r="3" customFormat="false" ht="13.8" hidden="false" customHeight="false" outlineLevel="0" collapsed="false">
      <c r="A3" s="62"/>
      <c r="B3" s="1" t="s">
        <v>15</v>
      </c>
      <c r="C3" s="65" t="n">
        <v>0.02472368015</v>
      </c>
      <c r="D3" s="0" t="n">
        <v>6773611</v>
      </c>
      <c r="E3" s="66" t="n">
        <v>273.972602739726</v>
      </c>
      <c r="F3" s="5" t="n">
        <f aca="false">3.84912873399715 / 100</f>
        <v>0.0384912873399715</v>
      </c>
      <c r="G3" s="6" t="n">
        <f aca="false">9.78340593883357 / 100</f>
        <v>0.0978340593883357</v>
      </c>
      <c r="H3" s="6" t="n">
        <v>0</v>
      </c>
      <c r="I3" s="7" t="n">
        <f aca="false">0.304878048780487 / 100</f>
        <v>0.00304878048780487</v>
      </c>
    </row>
    <row r="4" customFormat="false" ht="13.8" hidden="false" customHeight="false" outlineLevel="0" collapsed="false">
      <c r="A4" s="62"/>
      <c r="B4" s="1" t="s">
        <v>27</v>
      </c>
      <c r="C4" s="65" t="n">
        <v>0.01712748265</v>
      </c>
      <c r="D4" s="0" t="n">
        <v>4692461</v>
      </c>
      <c r="E4" s="66" t="n">
        <v>273.972602739726</v>
      </c>
      <c r="F4" s="5" t="n">
        <v>0.0116943012091038</v>
      </c>
      <c r="G4" s="6" t="n">
        <v>0.0643836682076813</v>
      </c>
      <c r="H4" s="6" t="n">
        <v>0</v>
      </c>
      <c r="I4" s="7" t="n">
        <v>0.00304878048780487</v>
      </c>
    </row>
    <row r="5" customFormat="false" ht="13.8" hidden="false" customHeight="false" outlineLevel="0" collapsed="false">
      <c r="A5" s="62"/>
      <c r="B5" s="1" t="s">
        <v>28</v>
      </c>
      <c r="C5" s="65" t="n">
        <v>0.02662132975</v>
      </c>
      <c r="D5" s="0" t="n">
        <v>7293515</v>
      </c>
      <c r="E5" s="66" t="n">
        <v>273.972602739726</v>
      </c>
      <c r="F5" s="5" t="n">
        <v>0.0102390424964438</v>
      </c>
      <c r="G5" s="6" t="n">
        <v>0.0563966927453769</v>
      </c>
      <c r="H5" s="6" t="n">
        <v>0</v>
      </c>
      <c r="I5" s="7" t="n">
        <v>0.00304878048780487</v>
      </c>
    </row>
    <row r="6" customFormat="false" ht="13.8" hidden="false" customHeight="false" outlineLevel="0" collapsed="false">
      <c r="A6" s="62"/>
      <c r="B6" s="1" t="s">
        <v>19</v>
      </c>
      <c r="C6" s="65" t="n">
        <v>0.33896439305</v>
      </c>
      <c r="D6" s="0" t="n">
        <v>92866957</v>
      </c>
      <c r="E6" s="66" t="n">
        <v>273.972602739726</v>
      </c>
      <c r="F6" s="5" t="n">
        <f aca="false">4.42717594238975 / 100</f>
        <v>0.0442717594238975</v>
      </c>
      <c r="G6" s="6" t="n">
        <f aca="false">17.2768492176386 / 100</f>
        <v>0.172768492176386</v>
      </c>
      <c r="H6" s="6" t="n">
        <v>0</v>
      </c>
      <c r="I6" s="7" t="n">
        <f aca="false">0.304878048780487 / 100</f>
        <v>0.00304878048780487</v>
      </c>
    </row>
    <row r="7" customFormat="false" ht="13.8" hidden="false" customHeight="false" outlineLevel="0" collapsed="false">
      <c r="A7" s="62"/>
      <c r="B7" s="1" t="s">
        <v>21</v>
      </c>
      <c r="C7" s="65" t="n">
        <v>0.02472373125</v>
      </c>
      <c r="D7" s="0" t="n">
        <v>6773625</v>
      </c>
      <c r="E7" s="66" t="n">
        <v>273.972602739726</v>
      </c>
      <c r="F7" s="5" t="n">
        <f aca="false">3.85007334637268 / 100</f>
        <v>0.0385007334637268</v>
      </c>
      <c r="G7" s="6" t="n">
        <f aca="false">9.83452613798008 / 100</f>
        <v>0.0983452613798008</v>
      </c>
      <c r="H7" s="6" t="n">
        <v>0</v>
      </c>
      <c r="I7" s="7" t="n">
        <f aca="false">0.304878048780487 / 100</f>
        <v>0.00304878048780487</v>
      </c>
    </row>
    <row r="8" customFormat="false" ht="13.8" hidden="false" customHeight="false" outlineLevel="0" collapsed="false">
      <c r="A8" s="62"/>
      <c r="B8" s="1" t="s">
        <v>29</v>
      </c>
      <c r="C8" s="65" t="n">
        <v>0.01712753375</v>
      </c>
      <c r="D8" s="0" t="n">
        <v>4692475</v>
      </c>
      <c r="E8" s="66" t="n">
        <v>273.972602739726</v>
      </c>
      <c r="F8" s="5" t="n">
        <v>0.0117004134068278</v>
      </c>
      <c r="G8" s="6" t="n">
        <v>0.0645325835704125</v>
      </c>
      <c r="H8" s="6" t="n">
        <v>0</v>
      </c>
      <c r="I8" s="7" t="n">
        <v>0.00304878048780487</v>
      </c>
    </row>
    <row r="9" customFormat="false" ht="13.8" hidden="false" customHeight="false" outlineLevel="0" collapsed="false">
      <c r="A9" s="62"/>
      <c r="B9" s="1" t="s">
        <v>30</v>
      </c>
      <c r="C9" s="65" t="n">
        <v>0.02662132245</v>
      </c>
      <c r="D9" s="0" t="n">
        <v>7293513</v>
      </c>
      <c r="E9" s="66" t="n">
        <v>273.972602739726</v>
      </c>
      <c r="F9" s="5" t="n">
        <v>0.0102340416073968</v>
      </c>
      <c r="G9" s="6" t="n">
        <v>0.0563689100284495</v>
      </c>
      <c r="H9" s="6" t="n">
        <v>0</v>
      </c>
      <c r="I9" s="7" t="n">
        <v>0.00304878048780487</v>
      </c>
    </row>
    <row r="10" customFormat="false" ht="13.8" hidden="false" customHeight="false" outlineLevel="0" collapsed="false">
      <c r="A10" s="62"/>
      <c r="B10" s="1" t="s">
        <v>22</v>
      </c>
      <c r="C10" s="65" t="n">
        <v>0.0475087869</v>
      </c>
      <c r="D10" s="0" t="n">
        <v>13016106</v>
      </c>
      <c r="E10" s="66" t="n">
        <v>273.972602739726</v>
      </c>
      <c r="F10" s="5" t="n">
        <f aca="false">4.92481996799431 / 100</f>
        <v>0.0492481996799431</v>
      </c>
      <c r="G10" s="6" t="n">
        <f aca="false">22.0329169630156 / 100</f>
        <v>0.220329169630156</v>
      </c>
      <c r="H10" s="6" t="n">
        <v>0</v>
      </c>
      <c r="I10" s="7" t="n">
        <f aca="false">0.304878048780487 / 100</f>
        <v>0.00304878048780487</v>
      </c>
    </row>
    <row r="11" customFormat="false" ht="13.8" hidden="false" customHeight="false" outlineLevel="0" collapsed="false">
      <c r="A11" s="62"/>
      <c r="B11" s="1" t="s">
        <v>24</v>
      </c>
      <c r="C11" s="65" t="n">
        <v>0.0209256982</v>
      </c>
      <c r="D11" s="0" t="n">
        <v>5733068</v>
      </c>
      <c r="E11" s="66" t="n">
        <v>273.972602739726</v>
      </c>
      <c r="F11" s="5" t="n">
        <f aca="false">3.70999288762446 / 100</f>
        <v>0.0370999288762446</v>
      </c>
      <c r="G11" s="6" t="n">
        <f aca="false">8.70510312944523 / 100</f>
        <v>0.0870510312944523</v>
      </c>
      <c r="H11" s="6" t="n">
        <v>0</v>
      </c>
      <c r="I11" s="7" t="n">
        <f aca="false">0.304878048780487 / 100</f>
        <v>0.00304878048780487</v>
      </c>
    </row>
    <row r="12" customFormat="false" ht="13.8" hidden="false" customHeight="false" outlineLevel="0" collapsed="false">
      <c r="A12" s="62"/>
      <c r="B12" s="1" t="s">
        <v>31</v>
      </c>
      <c r="C12" s="65" t="n">
        <v>0.01332974525</v>
      </c>
      <c r="D12" s="0" t="n">
        <v>3651985</v>
      </c>
      <c r="E12" s="66" t="n">
        <v>273.972602739726</v>
      </c>
      <c r="F12" s="5" t="n">
        <v>0.0102907183499288</v>
      </c>
      <c r="G12" s="6" t="n">
        <v>0.0534372777382645</v>
      </c>
      <c r="H12" s="6" t="n">
        <v>0</v>
      </c>
      <c r="I12" s="7" t="n">
        <v>0.00304878048780487</v>
      </c>
    </row>
    <row r="13" customFormat="false" ht="13.8" hidden="false" customHeight="false" outlineLevel="0" collapsed="false">
      <c r="A13" s="62"/>
      <c r="B13" s="26" t="s">
        <v>32</v>
      </c>
      <c r="C13" s="67" t="n">
        <v>0.0133297489</v>
      </c>
      <c r="D13" s="28" t="n">
        <v>3651986</v>
      </c>
      <c r="E13" s="68" t="n">
        <v>273.972602739726</v>
      </c>
      <c r="F13" s="30" t="n">
        <v>0.0102990531650071</v>
      </c>
      <c r="G13" s="31" t="n">
        <v>0.0535428520625889</v>
      </c>
      <c r="H13" s="31" t="n">
        <v>0</v>
      </c>
      <c r="I13" s="32" t="n">
        <v>0.00304878048780487</v>
      </c>
    </row>
    <row r="14" s="42" customFormat="true" ht="13.8" hidden="false" customHeight="true" outlineLevel="0" collapsed="false">
      <c r="A14" s="69" t="s">
        <v>26</v>
      </c>
      <c r="B14" s="35" t="s">
        <v>11</v>
      </c>
      <c r="C14" s="70" t="n">
        <v>0.48042130375</v>
      </c>
      <c r="D14" s="37" t="n">
        <v>131622275</v>
      </c>
      <c r="E14" s="71" t="n">
        <v>273.972602739726</v>
      </c>
      <c r="F14" s="39" t="n">
        <v>0.0340466082859175</v>
      </c>
      <c r="G14" s="40" t="n">
        <v>0.0817345305832148</v>
      </c>
      <c r="H14" s="40" t="n">
        <v>0</v>
      </c>
      <c r="I14" s="41" t="n">
        <v>0.00304878048780487</v>
      </c>
    </row>
    <row r="15" s="42" customFormat="true" ht="13.8" hidden="false" customHeight="false" outlineLevel="0" collapsed="false">
      <c r="A15" s="69"/>
      <c r="B15" s="43" t="s">
        <v>15</v>
      </c>
      <c r="C15" s="72" t="n">
        <v>0.0247235305</v>
      </c>
      <c r="D15" s="42" t="n">
        <v>6773570</v>
      </c>
      <c r="E15" s="73" t="n">
        <v>273.972602739726</v>
      </c>
      <c r="F15" s="46" t="n">
        <v>0.0363464615931721</v>
      </c>
      <c r="G15" s="47" t="n">
        <v>0.0944512357752489</v>
      </c>
      <c r="H15" s="47" t="n">
        <v>0</v>
      </c>
      <c r="I15" s="48" t="n">
        <v>0.00304878048780487</v>
      </c>
    </row>
    <row r="16" s="42" customFormat="true" ht="13.8" hidden="false" customHeight="false" outlineLevel="0" collapsed="false">
      <c r="A16" s="69"/>
      <c r="B16" s="43" t="s">
        <v>27</v>
      </c>
      <c r="C16" s="72" t="n">
        <v>0.0171273841</v>
      </c>
      <c r="D16" s="42" t="n">
        <v>4692434</v>
      </c>
      <c r="E16" s="73" t="n">
        <v>273.972602739726</v>
      </c>
      <c r="F16" s="46" t="n">
        <v>0.0102418207681365</v>
      </c>
      <c r="G16" s="47" t="n">
        <v>0.0648826458036984</v>
      </c>
      <c r="H16" s="47" t="n">
        <v>0</v>
      </c>
      <c r="I16" s="48" t="n">
        <v>0.0127032520325203</v>
      </c>
    </row>
    <row r="17" s="42" customFormat="true" ht="13.8" hidden="false" customHeight="false" outlineLevel="0" collapsed="false">
      <c r="A17" s="69"/>
      <c r="B17" s="43" t="s">
        <v>28</v>
      </c>
      <c r="C17" s="72" t="n">
        <v>0.02282408145</v>
      </c>
      <c r="D17" s="42" t="n">
        <v>6253173</v>
      </c>
      <c r="E17" s="73" t="n">
        <v>273.972602739726</v>
      </c>
      <c r="F17" s="46" t="n">
        <v>0.0156005512091038</v>
      </c>
      <c r="G17" s="47" t="n">
        <v>0.0903249466571835</v>
      </c>
      <c r="H17" s="47" t="n">
        <v>0</v>
      </c>
      <c r="I17" s="48" t="n">
        <v>0.0127032520325203</v>
      </c>
    </row>
    <row r="18" s="42" customFormat="true" ht="13.8" hidden="false" customHeight="false" outlineLevel="0" collapsed="false">
      <c r="A18" s="69"/>
      <c r="B18" s="43" t="s">
        <v>19</v>
      </c>
      <c r="C18" s="72" t="n">
        <v>0.33042221045</v>
      </c>
      <c r="D18" s="42" t="n">
        <v>90526633</v>
      </c>
      <c r="E18" s="73" t="n">
        <v>273.972602739726</v>
      </c>
      <c r="F18" s="46" t="n">
        <v>0.0401404694167852</v>
      </c>
      <c r="G18" s="47" t="n">
        <v>0.137085481863442</v>
      </c>
      <c r="H18" s="47" t="n">
        <v>0</v>
      </c>
      <c r="I18" s="48" t="n">
        <v>0.00304878048780487</v>
      </c>
    </row>
    <row r="19" s="42" customFormat="true" ht="13.8" hidden="false" customHeight="false" outlineLevel="0" collapsed="false">
      <c r="A19" s="69"/>
      <c r="B19" s="43" t="s">
        <v>21</v>
      </c>
      <c r="C19" s="72" t="n">
        <v>0.0247235305</v>
      </c>
      <c r="D19" s="42" t="n">
        <v>6773570</v>
      </c>
      <c r="E19" s="73" t="n">
        <v>273.972602739726</v>
      </c>
      <c r="F19" s="46" t="n">
        <v>0.0363464615931721</v>
      </c>
      <c r="G19" s="47" t="n">
        <v>0.0944512357752489</v>
      </c>
      <c r="H19" s="47" t="n">
        <v>0</v>
      </c>
      <c r="I19" s="48" t="n">
        <v>0.00304878048780487</v>
      </c>
    </row>
    <row r="20" s="42" customFormat="true" ht="13.8" hidden="false" customHeight="false" outlineLevel="0" collapsed="false">
      <c r="A20" s="69"/>
      <c r="B20" s="43" t="s">
        <v>29</v>
      </c>
      <c r="C20" s="72" t="n">
        <v>0.0171273841</v>
      </c>
      <c r="D20" s="42" t="n">
        <v>4692434</v>
      </c>
      <c r="E20" s="73" t="n">
        <v>273.972602739726</v>
      </c>
      <c r="F20" s="46" t="n">
        <v>0.0102418207681365</v>
      </c>
      <c r="G20" s="47" t="n">
        <v>0.0648826458036984</v>
      </c>
      <c r="H20" s="47" t="n">
        <v>0</v>
      </c>
      <c r="I20" s="48" t="n">
        <v>0.0127032520325203</v>
      </c>
    </row>
    <row r="21" s="42" customFormat="true" ht="13.8" hidden="false" customHeight="false" outlineLevel="0" collapsed="false">
      <c r="A21" s="69"/>
      <c r="B21" s="43" t="s">
        <v>30</v>
      </c>
      <c r="C21" s="72" t="n">
        <v>0.0171277783</v>
      </c>
      <c r="D21" s="42" t="n">
        <v>4692542</v>
      </c>
      <c r="E21" s="73" t="n">
        <v>273.972602739726</v>
      </c>
      <c r="F21" s="46" t="n">
        <v>0.0125588993598862</v>
      </c>
      <c r="G21" s="47" t="n">
        <v>0.0707125711237553</v>
      </c>
      <c r="H21" s="47" t="n">
        <v>0</v>
      </c>
      <c r="I21" s="48" t="n">
        <v>0.0127032520325203</v>
      </c>
    </row>
    <row r="22" s="42" customFormat="true" ht="13.8" hidden="false" customHeight="false" outlineLevel="0" collapsed="false">
      <c r="A22" s="69"/>
      <c r="B22" s="43" t="s">
        <v>22</v>
      </c>
      <c r="C22" s="72" t="n">
        <v>0.0218778153</v>
      </c>
      <c r="D22" s="42" t="n">
        <v>5993922</v>
      </c>
      <c r="E22" s="73" t="n">
        <v>273.972602739726</v>
      </c>
      <c r="F22" s="46" t="n">
        <v>0.0425703458392603</v>
      </c>
      <c r="G22" s="47" t="n">
        <v>0.167673141891891</v>
      </c>
      <c r="H22" s="47" t="n">
        <v>0</v>
      </c>
      <c r="I22" s="48" t="n">
        <v>0.00304878048780487</v>
      </c>
    </row>
    <row r="23" s="42" customFormat="true" ht="13.8" hidden="false" customHeight="false" outlineLevel="0" collapsed="false">
      <c r="A23" s="69"/>
      <c r="B23" s="43" t="s">
        <v>24</v>
      </c>
      <c r="C23" s="72" t="n">
        <v>0.0209255376</v>
      </c>
      <c r="D23" s="42" t="n">
        <v>5733024</v>
      </c>
      <c r="E23" s="73" t="n">
        <v>273.972602739726</v>
      </c>
      <c r="F23" s="46" t="n">
        <v>0.0349173186344239</v>
      </c>
      <c r="G23" s="47" t="n">
        <v>0.0834403894025604</v>
      </c>
      <c r="H23" s="47" t="n">
        <v>0</v>
      </c>
      <c r="I23" s="48" t="n">
        <v>0.00304878048780487</v>
      </c>
    </row>
    <row r="24" s="42" customFormat="true" ht="13.8" hidden="false" customHeight="false" outlineLevel="0" collapsed="false">
      <c r="A24" s="69"/>
      <c r="B24" s="43" t="s">
        <v>31</v>
      </c>
      <c r="C24" s="72" t="n">
        <v>0.01332964305</v>
      </c>
      <c r="D24" s="42" t="n">
        <v>3651957</v>
      </c>
      <c r="E24" s="73" t="n">
        <v>273.972602739726</v>
      </c>
      <c r="F24" s="46" t="n">
        <v>0.00884768403271692</v>
      </c>
      <c r="G24" s="47" t="n">
        <v>0.05365731685633</v>
      </c>
      <c r="H24" s="47" t="n">
        <v>0</v>
      </c>
      <c r="I24" s="48" t="n">
        <v>0.0127032520325203</v>
      </c>
    </row>
    <row r="25" s="42" customFormat="true" ht="13.8" hidden="false" customHeight="false" outlineLevel="0" collapsed="false">
      <c r="A25" s="69"/>
      <c r="B25" s="49" t="s">
        <v>32</v>
      </c>
      <c r="C25" s="74" t="n">
        <v>0.01427934385</v>
      </c>
      <c r="D25" s="52" t="n">
        <v>3912149</v>
      </c>
      <c r="E25" s="75" t="n">
        <v>273.972602739726</v>
      </c>
      <c r="F25" s="54" t="n">
        <v>0.0113547964082503</v>
      </c>
      <c r="G25" s="55" t="n">
        <v>0.0625477862731152</v>
      </c>
      <c r="H25" s="55" t="n">
        <v>0</v>
      </c>
      <c r="I25" s="56" t="n">
        <v>0.0127032520325203</v>
      </c>
    </row>
    <row r="26" customFormat="false" ht="13.8" hidden="false" customHeight="false" outlineLevel="0" collapsed="false">
      <c r="A26" s="76"/>
    </row>
    <row r="27" customFormat="false" ht="13.8" hidden="false" customHeight="false" outlineLevel="0" collapsed="false">
      <c r="A27" s="76"/>
    </row>
  </sheetData>
  <mergeCells count="2">
    <mergeCell ref="A2:A13"/>
    <mergeCell ref="A14:A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12"/>
    <col collapsed="false" customWidth="true" hidden="false" outlineLevel="0" max="4" min="3" style="0" width="8.53"/>
    <col collapsed="false" customWidth="true" hidden="false" outlineLevel="0" max="6" min="5" style="0" width="12"/>
    <col collapsed="false" customWidth="true" hidden="false" outlineLevel="0" max="64" min="7" style="0" width="8.53"/>
  </cols>
  <sheetData>
    <row r="1" customFormat="false" ht="13.8" hidden="false" customHeight="false" outlineLevel="0" collapsed="false">
      <c r="A1" s="0" t="s">
        <v>27</v>
      </c>
      <c r="B1" s="0" t="n">
        <v>0.0171273841</v>
      </c>
      <c r="C1" s="0" t="n">
        <v>4692434</v>
      </c>
      <c r="D1" s="0" t="n">
        <v>273.972602739726</v>
      </c>
      <c r="E1" s="0" t="n">
        <v>0.0102418207681365</v>
      </c>
      <c r="F1" s="0" t="n">
        <v>0.0648826458036984</v>
      </c>
      <c r="G1" s="0" t="n">
        <v>0</v>
      </c>
      <c r="H1" s="0" t="n">
        <v>0.0127032520325203</v>
      </c>
    </row>
    <row r="2" customFormat="false" ht="13.8" hidden="false" customHeight="false" outlineLevel="0" collapsed="false">
      <c r="A2" s="0" t="s">
        <v>28</v>
      </c>
      <c r="B2" s="0" t="n">
        <v>0.02282408145</v>
      </c>
      <c r="C2" s="0" t="n">
        <v>6253173</v>
      </c>
      <c r="D2" s="0" t="n">
        <v>273.972602739726</v>
      </c>
      <c r="E2" s="0" t="n">
        <v>0.0156005512091038</v>
      </c>
      <c r="F2" s="0" t="n">
        <v>0.0903249466571835</v>
      </c>
      <c r="G2" s="0" t="n">
        <v>0</v>
      </c>
      <c r="H2" s="0" t="n">
        <v>0.0127032520325203</v>
      </c>
    </row>
    <row r="3" customFormat="false" ht="13.8" hidden="false" customHeight="false" outlineLevel="0" collapsed="false">
      <c r="A3" s="0" t="s">
        <v>29</v>
      </c>
      <c r="B3" s="0" t="n">
        <v>0.0171273841</v>
      </c>
      <c r="C3" s="0" t="n">
        <v>4692434</v>
      </c>
      <c r="D3" s="0" t="n">
        <v>273.972602739726</v>
      </c>
      <c r="E3" s="0" t="n">
        <v>0.0102418207681365</v>
      </c>
      <c r="F3" s="0" t="n">
        <v>0.0648826458036984</v>
      </c>
      <c r="G3" s="0" t="n">
        <v>0</v>
      </c>
      <c r="H3" s="0" t="n">
        <v>0.0127032520325203</v>
      </c>
    </row>
    <row r="4" customFormat="false" ht="13.8" hidden="false" customHeight="false" outlineLevel="0" collapsed="false">
      <c r="A4" s="0" t="s">
        <v>30</v>
      </c>
      <c r="B4" s="0" t="n">
        <v>0.0171277783</v>
      </c>
      <c r="C4" s="0" t="n">
        <v>4692542</v>
      </c>
      <c r="D4" s="0" t="n">
        <v>273.972602739726</v>
      </c>
      <c r="E4" s="0" t="n">
        <v>0.0125588993598862</v>
      </c>
      <c r="F4" s="0" t="n">
        <v>0.0707125711237553</v>
      </c>
      <c r="G4" s="0" t="n">
        <v>0</v>
      </c>
      <c r="H4" s="0" t="n">
        <v>0.0127032520325203</v>
      </c>
    </row>
    <row r="5" customFormat="false" ht="13.8" hidden="false" customHeight="false" outlineLevel="0" collapsed="false">
      <c r="A5" s="0" t="s">
        <v>31</v>
      </c>
      <c r="B5" s="0" t="n">
        <v>0.01332964305</v>
      </c>
      <c r="C5" s="0" t="n">
        <v>3651957</v>
      </c>
      <c r="D5" s="0" t="n">
        <v>273.972602739726</v>
      </c>
      <c r="E5" s="0" t="n">
        <v>0.00884768403271692</v>
      </c>
      <c r="F5" s="0" t="n">
        <v>0.05365731685633</v>
      </c>
      <c r="G5" s="0" t="n">
        <v>0</v>
      </c>
      <c r="H5" s="0" t="n">
        <v>0.0127032520325203</v>
      </c>
    </row>
    <row r="6" customFormat="false" ht="13.8" hidden="false" customHeight="false" outlineLevel="0" collapsed="false">
      <c r="A6" s="0" t="s">
        <v>32</v>
      </c>
      <c r="B6" s="0" t="n">
        <v>0.01427934385</v>
      </c>
      <c r="C6" s="0" t="n">
        <v>3912149</v>
      </c>
      <c r="D6" s="0" t="n">
        <v>273.972602739726</v>
      </c>
      <c r="E6" s="0" t="n">
        <v>0.0113547964082503</v>
      </c>
      <c r="F6" s="0" t="n">
        <v>0.0625477862731152</v>
      </c>
      <c r="G6" s="0" t="n">
        <v>0</v>
      </c>
      <c r="H6" s="0" t="n">
        <v>0.0127032520325203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5" activeCellId="0" sqref="E15"/>
    </sheetView>
  </sheetViews>
  <sheetFormatPr defaultColWidth="8.54296875" defaultRowHeight="13.8" zeroHeight="false" outlineLevelRow="0" outlineLevelCol="0"/>
  <cols>
    <col collapsed="false" customWidth="true" hidden="false" outlineLevel="0" max="1" min="1" style="77" width="15.57"/>
    <col collapsed="false" customWidth="true" hidden="false" outlineLevel="0" max="2" min="2" style="0" width="15.36"/>
    <col collapsed="false" customWidth="true" hidden="false" outlineLevel="0" max="3" min="3" style="78" width="19"/>
    <col collapsed="false" customWidth="true" hidden="false" outlineLevel="0" max="4" min="4" style="0" width="11.5"/>
    <col collapsed="false" customWidth="true" hidden="false" outlineLevel="0" max="6" min="6" style="79" width="27.04"/>
  </cols>
  <sheetData>
    <row r="1" s="81" customFormat="true" ht="14.9" hidden="false" customHeight="false" outlineLevel="0" collapsed="false">
      <c r="A1" s="80" t="s">
        <v>1</v>
      </c>
      <c r="B1" s="81" t="s">
        <v>33</v>
      </c>
      <c r="C1" s="82" t="s">
        <v>34</v>
      </c>
      <c r="D1" s="83" t="s">
        <v>35</v>
      </c>
      <c r="E1" s="83" t="s">
        <v>36</v>
      </c>
      <c r="F1" s="84" t="s">
        <v>37</v>
      </c>
    </row>
    <row r="2" s="88" customFormat="true" ht="13.8" hidden="false" customHeight="true" outlineLevel="0" collapsed="false">
      <c r="A2" s="85" t="s">
        <v>38</v>
      </c>
      <c r="B2" s="86" t="n">
        <v>27097</v>
      </c>
      <c r="C2" s="87" t="n">
        <f aca="false">AVERAGE(B2:B6) / 1000</f>
        <v>27.248</v>
      </c>
      <c r="F2" s="89"/>
    </row>
    <row r="3" s="88" customFormat="true" ht="13.8" hidden="false" customHeight="false" outlineLevel="0" collapsed="false">
      <c r="A3" s="85"/>
      <c r="B3" s="90" t="n">
        <v>26809</v>
      </c>
      <c r="C3" s="87"/>
      <c r="F3" s="89"/>
    </row>
    <row r="4" s="88" customFormat="true" ht="13.8" hidden="false" customHeight="false" outlineLevel="0" collapsed="false">
      <c r="A4" s="85"/>
      <c r="B4" s="90" t="n">
        <v>27958</v>
      </c>
      <c r="C4" s="87"/>
      <c r="F4" s="89"/>
    </row>
    <row r="5" s="88" customFormat="true" ht="13.8" hidden="false" customHeight="false" outlineLevel="0" collapsed="false">
      <c r="A5" s="85"/>
      <c r="B5" s="90" t="n">
        <v>26719</v>
      </c>
      <c r="C5" s="87"/>
      <c r="F5" s="89"/>
    </row>
    <row r="6" s="88" customFormat="true" ht="13.8" hidden="false" customHeight="false" outlineLevel="0" collapsed="false">
      <c r="A6" s="85"/>
      <c r="B6" s="91" t="n">
        <v>27657</v>
      </c>
      <c r="C6" s="87"/>
      <c r="F6" s="89"/>
    </row>
    <row r="7" customFormat="false" ht="13.8" hidden="false" customHeight="true" outlineLevel="0" collapsed="false">
      <c r="A7" s="85" t="s">
        <v>39</v>
      </c>
      <c r="B7" s="21" t="n">
        <v>393408</v>
      </c>
      <c r="C7" s="87" t="n">
        <f aca="false">AVERAGE(B7:B11) / 1000</f>
        <v>393.7358</v>
      </c>
    </row>
    <row r="8" customFormat="false" ht="13.8" hidden="false" customHeight="false" outlineLevel="0" collapsed="false">
      <c r="A8" s="85"/>
      <c r="B8" s="0" t="n">
        <v>393693</v>
      </c>
      <c r="C8" s="87"/>
    </row>
    <row r="9" customFormat="false" ht="13.8" hidden="false" customHeight="false" outlineLevel="0" collapsed="false">
      <c r="A9" s="85"/>
      <c r="B9" s="0" t="n">
        <v>393577</v>
      </c>
      <c r="C9" s="87"/>
    </row>
    <row r="10" customFormat="false" ht="13.8" hidden="false" customHeight="false" outlineLevel="0" collapsed="false">
      <c r="A10" s="85"/>
      <c r="B10" s="0" t="n">
        <v>393681</v>
      </c>
      <c r="C10" s="87"/>
    </row>
    <row r="11" customFormat="false" ht="13.8" hidden="false" customHeight="false" outlineLevel="0" collapsed="false">
      <c r="A11" s="85"/>
      <c r="B11" s="28" t="n">
        <v>394320</v>
      </c>
      <c r="C11" s="87"/>
    </row>
    <row r="12" customFormat="false" ht="13.8" hidden="false" customHeight="true" outlineLevel="0" collapsed="false">
      <c r="A12" s="85" t="s">
        <v>40</v>
      </c>
      <c r="B12" s="21" t="n">
        <v>154045</v>
      </c>
      <c r="C12" s="87" t="n">
        <f aca="false">AVERAGE(B12:B16) / 1000</f>
        <v>153.7374</v>
      </c>
    </row>
    <row r="13" customFormat="false" ht="13.8" hidden="false" customHeight="false" outlineLevel="0" collapsed="false">
      <c r="A13" s="85"/>
      <c r="B13" s="0" t="n">
        <v>153470</v>
      </c>
      <c r="C13" s="87"/>
    </row>
    <row r="14" customFormat="false" ht="13.8" hidden="false" customHeight="false" outlineLevel="0" collapsed="false">
      <c r="A14" s="85"/>
      <c r="B14" s="0" t="n">
        <v>154048</v>
      </c>
      <c r="C14" s="87"/>
    </row>
    <row r="15" customFormat="false" ht="13.8" hidden="false" customHeight="false" outlineLevel="0" collapsed="false">
      <c r="A15" s="85"/>
      <c r="B15" s="0" t="n">
        <v>153539</v>
      </c>
      <c r="C15" s="87"/>
    </row>
    <row r="16" customFormat="false" ht="13.8" hidden="false" customHeight="false" outlineLevel="0" collapsed="false">
      <c r="A16" s="85"/>
      <c r="B16" s="28" t="n">
        <v>153585</v>
      </c>
      <c r="C16" s="87"/>
    </row>
    <row r="17" customFormat="false" ht="13.8" hidden="false" customHeight="true" outlineLevel="0" collapsed="false">
      <c r="A17" s="85" t="s">
        <v>41</v>
      </c>
      <c r="B17" s="21" t="n">
        <v>38734</v>
      </c>
      <c r="C17" s="87" t="n">
        <f aca="false">AVERAGE(B17:B21) / 1000</f>
        <v>38.2908</v>
      </c>
    </row>
    <row r="18" customFormat="false" ht="13.8" hidden="false" customHeight="false" outlineLevel="0" collapsed="false">
      <c r="A18" s="85"/>
      <c r="B18" s="0" t="n">
        <v>38106</v>
      </c>
      <c r="C18" s="87"/>
      <c r="F18" s="92"/>
    </row>
    <row r="19" customFormat="false" ht="13.8" hidden="false" customHeight="false" outlineLevel="0" collapsed="false">
      <c r="A19" s="85"/>
      <c r="B19" s="0" t="n">
        <v>38425</v>
      </c>
      <c r="C19" s="87"/>
    </row>
    <row r="20" customFormat="false" ht="13.8" hidden="false" customHeight="false" outlineLevel="0" collapsed="false">
      <c r="A20" s="85"/>
      <c r="B20" s="0" t="n">
        <v>38395</v>
      </c>
      <c r="C20" s="87"/>
    </row>
    <row r="21" customFormat="false" ht="13.8" hidden="false" customHeight="false" outlineLevel="0" collapsed="false">
      <c r="A21" s="85"/>
      <c r="B21" s="28" t="n">
        <v>37794</v>
      </c>
      <c r="C21" s="87"/>
    </row>
    <row r="22" customFormat="false" ht="13.8" hidden="false" customHeight="true" outlineLevel="0" collapsed="false">
      <c r="A22" s="85" t="s">
        <v>42</v>
      </c>
      <c r="B22" s="21" t="n">
        <v>155680</v>
      </c>
      <c r="C22" s="87" t="n">
        <f aca="false">AVERAGE(B22:B26) / 1000</f>
        <v>154.821</v>
      </c>
    </row>
    <row r="23" customFormat="false" ht="13.8" hidden="false" customHeight="false" outlineLevel="0" collapsed="false">
      <c r="A23" s="85"/>
      <c r="B23" s="0" t="n">
        <v>154584</v>
      </c>
      <c r="C23" s="87"/>
    </row>
    <row r="24" customFormat="false" ht="13.8" hidden="false" customHeight="false" outlineLevel="0" collapsed="false">
      <c r="A24" s="85"/>
      <c r="B24" s="0" t="n">
        <v>154733</v>
      </c>
      <c r="C24" s="87"/>
    </row>
    <row r="25" customFormat="false" ht="13.8" hidden="false" customHeight="false" outlineLevel="0" collapsed="false">
      <c r="A25" s="85"/>
      <c r="B25" s="0" t="n">
        <v>154570</v>
      </c>
      <c r="C25" s="87"/>
    </row>
    <row r="26" customFormat="false" ht="13.8" hidden="false" customHeight="false" outlineLevel="0" collapsed="false">
      <c r="A26" s="85"/>
      <c r="B26" s="28" t="n">
        <v>154538</v>
      </c>
      <c r="C26" s="87"/>
    </row>
    <row r="27" customFormat="false" ht="13.8" hidden="false" customHeight="true" outlineLevel="0" collapsed="false">
      <c r="A27" s="85" t="s">
        <v>43</v>
      </c>
      <c r="B27" s="21"/>
      <c r="C27" s="87" t="e">
        <f aca="false">AVERAGE(B27:B31) / 1000</f>
        <v>#DIV/0!</v>
      </c>
      <c r="D27" s="0" t="n">
        <v>300</v>
      </c>
      <c r="E27" s="0" t="n">
        <v>2607452</v>
      </c>
      <c r="F27" s="79" t="n">
        <f aca="false">E27/(D27*1000000) * 1000</f>
        <v>8.69150666666667</v>
      </c>
    </row>
    <row r="28" customFormat="false" ht="13.8" hidden="false" customHeight="false" outlineLevel="0" collapsed="false">
      <c r="A28" s="85"/>
      <c r="C28" s="87"/>
    </row>
    <row r="29" customFormat="false" ht="13.8" hidden="false" customHeight="false" outlineLevel="0" collapsed="false">
      <c r="A29" s="85"/>
      <c r="C29" s="87"/>
    </row>
    <row r="30" customFormat="false" ht="13.8" hidden="false" customHeight="false" outlineLevel="0" collapsed="false">
      <c r="A30" s="85"/>
      <c r="C30" s="87"/>
    </row>
    <row r="31" customFormat="false" ht="13.8" hidden="false" customHeight="false" outlineLevel="0" collapsed="false">
      <c r="A31" s="85"/>
      <c r="B31" s="28"/>
      <c r="C31" s="87"/>
    </row>
    <row r="33" customFormat="false" ht="13.8" hidden="false" customHeight="false" outlineLevel="0" collapsed="false">
      <c r="A33" s="0"/>
    </row>
  </sheetData>
  <mergeCells count="12">
    <mergeCell ref="A2:A6"/>
    <mergeCell ref="C2:C6"/>
    <mergeCell ref="A7:A11"/>
    <mergeCell ref="C7:C11"/>
    <mergeCell ref="A12:A16"/>
    <mergeCell ref="C12:C16"/>
    <mergeCell ref="A17:A21"/>
    <mergeCell ref="C17:C21"/>
    <mergeCell ref="A22:A26"/>
    <mergeCell ref="C22:C26"/>
    <mergeCell ref="A27:A31"/>
    <mergeCell ref="C27:C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sheetData>
    <row r="1" s="81" customFormat="true" ht="13.8" hidden="false" customHeight="false" outlineLevel="0" collapsed="false">
      <c r="A1" s="81" t="s">
        <v>44</v>
      </c>
      <c r="B1" s="81" t="s">
        <v>45</v>
      </c>
      <c r="C1" s="81" t="s">
        <v>46</v>
      </c>
      <c r="D1" s="81" t="s">
        <v>47</v>
      </c>
      <c r="E1" s="81" t="s">
        <v>48</v>
      </c>
      <c r="F1" s="81" t="s">
        <v>49</v>
      </c>
      <c r="G1" s="81" t="s">
        <v>50</v>
      </c>
      <c r="H1" s="81" t="s">
        <v>51</v>
      </c>
      <c r="I1" s="81" t="s">
        <v>52</v>
      </c>
      <c r="J1" s="81" t="s">
        <v>53</v>
      </c>
      <c r="K1" s="81" t="s">
        <v>54</v>
      </c>
      <c r="L1" s="81" t="s">
        <v>55</v>
      </c>
    </row>
    <row r="2" customFormat="false" ht="13.8" hidden="false" customHeight="false" outlineLevel="0" collapsed="false">
      <c r="A2" s="0" t="n">
        <v>0</v>
      </c>
      <c r="B2" s="0" t="n">
        <f aca="false">AVERAGE(C2:L2)</f>
        <v>792.9</v>
      </c>
      <c r="C2" s="0" t="n">
        <v>897</v>
      </c>
      <c r="D2" s="0" t="n">
        <v>725</v>
      </c>
      <c r="E2" s="0" t="n">
        <v>551</v>
      </c>
      <c r="F2" s="0" t="n">
        <v>756</v>
      </c>
      <c r="G2" s="0" t="n">
        <v>950</v>
      </c>
      <c r="H2" s="0" t="n">
        <v>765</v>
      </c>
      <c r="I2" s="0" t="n">
        <v>775</v>
      </c>
      <c r="J2" s="0" t="n">
        <v>950</v>
      </c>
      <c r="K2" s="0" t="n">
        <v>753</v>
      </c>
      <c r="L2" s="0" t="n">
        <v>807</v>
      </c>
    </row>
    <row r="3" customFormat="false" ht="13.8" hidden="false" customHeight="false" outlineLevel="0" collapsed="false">
      <c r="A3" s="0" t="n">
        <v>1000</v>
      </c>
      <c r="B3" s="0" t="n">
        <f aca="false">AVERAGE(C3:L3)</f>
        <v>573.7</v>
      </c>
      <c r="C3" s="0" t="n">
        <v>483</v>
      </c>
      <c r="D3" s="0" t="n">
        <v>522</v>
      </c>
      <c r="E3" s="0" t="n">
        <v>964</v>
      </c>
      <c r="F3" s="0" t="n">
        <v>511</v>
      </c>
      <c r="G3" s="0" t="n">
        <v>466</v>
      </c>
      <c r="H3" s="0" t="n">
        <v>574</v>
      </c>
      <c r="I3" s="0" t="n">
        <v>526</v>
      </c>
      <c r="J3" s="0" t="n">
        <v>604</v>
      </c>
      <c r="K3" s="0" t="n">
        <v>565</v>
      </c>
      <c r="L3" s="0" t="n">
        <v>522</v>
      </c>
    </row>
    <row r="4" customFormat="false" ht="13.8" hidden="false" customHeight="false" outlineLevel="0" collapsed="false">
      <c r="A4" s="0" t="n">
        <v>100000</v>
      </c>
      <c r="B4" s="0" t="n">
        <f aca="false">AVERAGE(C4:L4)</f>
        <v>937.5</v>
      </c>
      <c r="C4" s="0" t="n">
        <v>809</v>
      </c>
      <c r="D4" s="0" t="n">
        <v>738</v>
      </c>
      <c r="E4" s="0" t="n">
        <v>1784</v>
      </c>
      <c r="F4" s="0" t="n">
        <v>825</v>
      </c>
      <c r="G4" s="0" t="n">
        <v>866</v>
      </c>
      <c r="H4" s="0" t="n">
        <v>949</v>
      </c>
      <c r="I4" s="0" t="n">
        <v>787</v>
      </c>
      <c r="J4" s="0" t="n">
        <v>1000</v>
      </c>
      <c r="K4" s="0" t="n">
        <v>868</v>
      </c>
      <c r="L4" s="0" t="n">
        <v>749</v>
      </c>
    </row>
    <row r="5" customFormat="false" ht="13.8" hidden="false" customHeight="false" outlineLevel="0" collapsed="false">
      <c r="A5" s="0" t="n">
        <v>500000</v>
      </c>
      <c r="B5" s="0" t="n">
        <f aca="false">AVERAGE(C5:L5)</f>
        <v>1992.6</v>
      </c>
      <c r="C5" s="0" t="n">
        <v>1768</v>
      </c>
      <c r="D5" s="0" t="n">
        <v>1750</v>
      </c>
      <c r="E5" s="0" t="n">
        <v>3161</v>
      </c>
      <c r="F5" s="0" t="n">
        <v>1718</v>
      </c>
      <c r="G5" s="0" t="n">
        <v>2177</v>
      </c>
      <c r="H5" s="0" t="n">
        <v>2093</v>
      </c>
      <c r="I5" s="0" t="n">
        <v>1765</v>
      </c>
      <c r="J5" s="0" t="n">
        <v>1924</v>
      </c>
      <c r="K5" s="0" t="n">
        <v>1861</v>
      </c>
      <c r="L5" s="0" t="n">
        <v>1709</v>
      </c>
    </row>
    <row r="6" customFormat="false" ht="13.8" hidden="false" customHeight="false" outlineLevel="0" collapsed="false">
      <c r="A6" s="0" t="n">
        <v>1000000</v>
      </c>
      <c r="B6" s="0" t="n">
        <f aca="false">AVERAGE(C6:L6)</f>
        <v>3225.6</v>
      </c>
      <c r="C6" s="0" t="n">
        <v>3097</v>
      </c>
      <c r="D6" s="0" t="n">
        <v>3217</v>
      </c>
      <c r="E6" s="0" t="n">
        <v>3161</v>
      </c>
      <c r="F6" s="0" t="n">
        <v>2992</v>
      </c>
      <c r="G6" s="0" t="n">
        <v>3090</v>
      </c>
      <c r="H6" s="0" t="n">
        <v>3673</v>
      </c>
      <c r="I6" s="0" t="n">
        <v>3191</v>
      </c>
      <c r="J6" s="0" t="n">
        <v>3297</v>
      </c>
      <c r="K6" s="0" t="n">
        <v>3160</v>
      </c>
      <c r="L6" s="0" t="n">
        <v>3378</v>
      </c>
    </row>
    <row r="7" customFormat="false" ht="13.8" hidden="false" customHeight="false" outlineLevel="0" collapsed="false">
      <c r="A7" s="0" t="n">
        <v>5000000</v>
      </c>
      <c r="B7" s="0" t="n">
        <f aca="false">AVERAGE(C7:L7)</f>
        <v>22319.3</v>
      </c>
      <c r="C7" s="0" t="n">
        <v>20733</v>
      </c>
      <c r="D7" s="0" t="n">
        <v>24310</v>
      </c>
      <c r="E7" s="0" t="n">
        <v>22310</v>
      </c>
      <c r="F7" s="0" t="n">
        <v>21731</v>
      </c>
      <c r="G7" s="0" t="n">
        <v>23326</v>
      </c>
      <c r="H7" s="0" t="n">
        <v>23970</v>
      </c>
      <c r="I7" s="0" t="n">
        <v>21316</v>
      </c>
      <c r="J7" s="0" t="n">
        <v>21794</v>
      </c>
      <c r="K7" s="0" t="n">
        <v>24259</v>
      </c>
      <c r="L7" s="0" t="n">
        <v>19444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Tiago</dc:creator>
  <dc:description/>
  <dc:language>pt-PT</dc:language>
  <cp:lastModifiedBy/>
  <dcterms:modified xsi:type="dcterms:W3CDTF">2023-01-12T02:58:47Z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