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"/>
    </mc:Choice>
  </mc:AlternateContent>
  <xr:revisionPtr revIDLastSave="0" documentId="13_ncr:1_{7EBEC192-BF66-406A-A96D-75C51953C658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HLS - Individual Functions" sheetId="1" r:id="rId1"/>
    <sheet name="HLS - Whole Appl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2" l="1"/>
  <c r="G11" i="2"/>
  <c r="F11" i="2"/>
  <c r="I10" i="2"/>
  <c r="G10" i="2"/>
  <c r="F10" i="2"/>
  <c r="I7" i="2"/>
  <c r="G7" i="2"/>
  <c r="F7" i="2"/>
  <c r="I6" i="2"/>
  <c r="G6" i="2"/>
  <c r="F6" i="2"/>
  <c r="I3" i="2"/>
  <c r="G3" i="2"/>
  <c r="F3" i="2"/>
  <c r="I2" i="2"/>
  <c r="G2" i="2"/>
  <c r="F2" i="2"/>
</calcChain>
</file>

<file path=xl/sharedStrings.xml><?xml version="1.0" encoding="utf-8"?>
<sst xmlns="http://schemas.openxmlformats.org/spreadsheetml/2006/main" count="107" uniqueCount="33">
  <si>
    <t>Optimizations</t>
  </si>
  <si>
    <t>Version</t>
  </si>
  <si>
    <t>Task</t>
  </si>
  <si>
    <t>Exec Time</t>
  </si>
  <si>
    <t>Latency</t>
  </si>
  <si>
    <t>Fmax</t>
  </si>
  <si>
    <t>FF</t>
  </si>
  <si>
    <t>LUT</t>
  </si>
  <si>
    <t>BRAM</t>
  </si>
  <si>
    <t>DSP</t>
  </si>
  <si>
    <t>None</t>
  </si>
  <si>
    <t>v0</t>
  </si>
  <si>
    <t>rgbToGrayscale</t>
  </si>
  <si>
    <t>convolve2d</t>
  </si>
  <si>
    <t>combthreshold</t>
  </si>
  <si>
    <t>v0c</t>
  </si>
  <si>
    <t>convolve2d_smooth</t>
  </si>
  <si>
    <t>convolve2d_vert</t>
  </si>
  <si>
    <t>convolve2d_horiz</t>
  </si>
  <si>
    <t>v1</t>
  </si>
  <si>
    <t>horizontal_and_vertical_filtering_task</t>
  </si>
  <si>
    <t>v1c</t>
  </si>
  <si>
    <t>v2</t>
  </si>
  <si>
    <t>convolve2d_parallel</t>
  </si>
  <si>
    <t>v2c</t>
  </si>
  <si>
    <t>convolve2d_vert_horiz</t>
  </si>
  <si>
    <t>Basic pipelining of width loop, full unroll of filter loops</t>
  </si>
  <si>
    <t>v0ce</t>
  </si>
  <si>
    <t>v0e</t>
  </si>
  <si>
    <t>v1ce</t>
  </si>
  <si>
    <t>v1e</t>
  </si>
  <si>
    <t>v2ce</t>
  </si>
  <si>
    <t>v2e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</si>
</sst>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F8F8F8"/>
        <bgColor rgb="FFFFFF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0" fontId="0" fillId="0" borderId="2" xfId="0" applyNumberFormat="1" applyBorder="1"/>
    <xf numFmtId="10" fontId="0" fillId="0" borderId="0" xfId="0" applyNumberFormat="1"/>
    <xf numFmtId="10" fontId="0" fillId="0" borderId="3" xfId="0" applyNumberForma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0" fontId="1" fillId="2" borderId="5" xfId="0" applyNumberFormat="1" applyFont="1" applyFill="1" applyBorder="1"/>
    <xf numFmtId="10" fontId="1" fillId="2" borderId="6" xfId="0" applyNumberFormat="1" applyFont="1" applyFill="1" applyBorder="1"/>
    <xf numFmtId="10" fontId="1" fillId="2" borderId="7" xfId="0" applyNumberFormat="1" applyFont="1" applyFill="1" applyBorder="1"/>
    <xf numFmtId="0" fontId="1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5" xfId="0" applyNumberFormat="1" applyFill="1" applyBorder="1"/>
    <xf numFmtId="10" fontId="0" fillId="3" borderId="6" xfId="0" applyNumberFormat="1" applyFill="1" applyBorder="1"/>
    <xf numFmtId="10" fontId="0" fillId="3" borderId="7" xfId="0" applyNumberFormat="1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2" xfId="0" applyNumberFormat="1" applyFill="1" applyBorder="1"/>
    <xf numFmtId="10" fontId="0" fillId="3" borderId="0" xfId="0" applyNumberFormat="1" applyFill="1"/>
    <xf numFmtId="10" fontId="0" fillId="3" borderId="3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0" fontId="0" fillId="3" borderId="10" xfId="0" applyNumberFormat="1" applyFill="1" applyBorder="1"/>
    <xf numFmtId="10" fontId="0" fillId="3" borderId="11" xfId="0" applyNumberFormat="1" applyFill="1" applyBorder="1"/>
    <xf numFmtId="10" fontId="0" fillId="3" borderId="12" xfId="0" applyNumberFormat="1" applyFill="1" applyBorder="1"/>
    <xf numFmtId="164" fontId="0" fillId="0" borderId="0" xfId="0" applyNumberFormat="1"/>
    <xf numFmtId="2" fontId="0" fillId="0" borderId="0" xfId="0" applyNumberFormat="1"/>
    <xf numFmtId="164" fontId="1" fillId="2" borderId="0" xfId="0" applyNumberFormat="1" applyFont="1" applyFill="1"/>
    <xf numFmtId="2" fontId="1" fillId="2" borderId="0" xfId="0" applyNumberFormat="1" applyFont="1" applyFill="1"/>
    <xf numFmtId="10" fontId="1" fillId="2" borderId="0" xfId="0" applyNumberFormat="1" applyFont="1" applyFill="1"/>
    <xf numFmtId="164" fontId="0" fillId="0" borderId="5" xfId="0" applyNumberFormat="1" applyBorder="1"/>
    <xf numFmtId="2" fontId="0" fillId="0" borderId="7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164" fontId="0" fillId="0" borderId="10" xfId="0" applyNumberFormat="1" applyBorder="1"/>
    <xf numFmtId="2" fontId="0" fillId="0" borderId="12" xfId="0" applyNumberFormat="1" applyBorder="1"/>
    <xf numFmtId="164" fontId="0" fillId="3" borderId="5" xfId="0" applyNumberFormat="1" applyFill="1" applyBorder="1"/>
    <xf numFmtId="2" fontId="0" fillId="3" borderId="7" xfId="0" applyNumberFormat="1" applyFill="1" applyBorder="1"/>
    <xf numFmtId="164" fontId="0" fillId="3" borderId="2" xfId="0" applyNumberFormat="1" applyFill="1" applyBorder="1"/>
    <xf numFmtId="2" fontId="0" fillId="3" borderId="3" xfId="0" applyNumberFormat="1" applyFill="1" applyBorder="1"/>
    <xf numFmtId="164" fontId="0" fillId="3" borderId="10" xfId="0" applyNumberFormat="1" applyFill="1" applyBorder="1"/>
    <xf numFmtId="2" fontId="0" fillId="3" borderId="12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Normal="100" workbookViewId="0">
      <pane ySplit="1" topLeftCell="A2" activePane="bottomLeft" state="frozen"/>
      <selection pane="bottomLeft" activeCell="I26" sqref="I26"/>
    </sheetView>
  </sheetViews>
  <sheetFormatPr defaultColWidth="8.5703125" defaultRowHeight="15" x14ac:dyDescent="0.25"/>
  <cols>
    <col min="1" max="1" width="17.5703125" style="1" customWidth="1"/>
    <col min="2" max="2" width="7.85546875" style="2" customWidth="1"/>
    <col min="3" max="3" width="35.42578125" style="1" customWidth="1"/>
    <col min="4" max="4" width="9.140625" style="3" customWidth="1"/>
    <col min="6" max="6" width="9.140625" style="4" customWidth="1"/>
    <col min="7" max="7" width="9.140625" style="5" customWidth="1"/>
    <col min="8" max="9" width="9.140625" style="6" customWidth="1"/>
    <col min="10" max="10" width="9.140625" style="7" customWidth="1"/>
  </cols>
  <sheetData>
    <row r="1" spans="1:10" s="16" customFormat="1" x14ac:dyDescent="0.25">
      <c r="A1" s="8" t="s">
        <v>0</v>
      </c>
      <c r="B1" s="9" t="s">
        <v>1</v>
      </c>
      <c r="C1" s="8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5" t="s">
        <v>9</v>
      </c>
    </row>
    <row r="2" spans="1:10" x14ac:dyDescent="0.25">
      <c r="A2" s="70" t="s">
        <v>10</v>
      </c>
      <c r="B2" s="71" t="s">
        <v>11</v>
      </c>
      <c r="C2" s="17" t="s">
        <v>12</v>
      </c>
      <c r="D2" s="18">
        <v>2.8710717499999998E-3</v>
      </c>
      <c r="E2" s="19">
        <v>786595</v>
      </c>
      <c r="F2" s="20">
        <v>273.97260273972603</v>
      </c>
      <c r="G2" s="21">
        <v>4.91698524182076E-3</v>
      </c>
      <c r="H2" s="22">
        <v>2.19616820768136E-2</v>
      </c>
      <c r="I2" s="22">
        <v>0</v>
      </c>
      <c r="J2" s="23">
        <v>3.0487804878048699E-3</v>
      </c>
    </row>
    <row r="3" spans="1:10" x14ac:dyDescent="0.25">
      <c r="A3" s="70"/>
      <c r="B3" s="70"/>
      <c r="C3" s="1" t="s">
        <v>13</v>
      </c>
      <c r="D3" s="3">
        <v>1.7089464249999999E-2</v>
      </c>
      <c r="E3">
        <v>4682045</v>
      </c>
      <c r="F3" s="4">
        <v>273.97260273972603</v>
      </c>
      <c r="G3" s="5">
        <v>3.0094238975817899E-3</v>
      </c>
      <c r="H3" s="6">
        <v>2.3046319345661401E-2</v>
      </c>
      <c r="I3" s="6">
        <v>0</v>
      </c>
      <c r="J3" s="7">
        <v>0</v>
      </c>
    </row>
    <row r="4" spans="1:10" x14ac:dyDescent="0.25">
      <c r="A4" s="70"/>
      <c r="B4" s="71"/>
      <c r="C4" s="24" t="s">
        <v>14</v>
      </c>
      <c r="D4" s="25">
        <v>1.91418775E-3</v>
      </c>
      <c r="E4" s="26">
        <v>524435</v>
      </c>
      <c r="F4" s="27">
        <v>273.97260273972603</v>
      </c>
      <c r="G4" s="28">
        <v>2.5332281294452301E-2</v>
      </c>
      <c r="H4" s="29">
        <v>1.2074368776671399E-2</v>
      </c>
      <c r="I4" s="29">
        <v>0</v>
      </c>
      <c r="J4" s="30">
        <v>0</v>
      </c>
    </row>
    <row r="5" spans="1:10" x14ac:dyDescent="0.25">
      <c r="A5" s="70"/>
      <c r="B5" s="71" t="s">
        <v>15</v>
      </c>
      <c r="C5" s="17" t="s">
        <v>12</v>
      </c>
      <c r="D5" s="18">
        <v>2.8710717499999998E-3</v>
      </c>
      <c r="E5" s="19">
        <v>786595</v>
      </c>
      <c r="F5" s="20">
        <v>273.97260273972603</v>
      </c>
      <c r="G5" s="21">
        <v>4.91698524182076E-3</v>
      </c>
      <c r="H5" s="22">
        <v>2.19616820768136E-2</v>
      </c>
      <c r="I5" s="22">
        <v>0</v>
      </c>
      <c r="J5" s="23">
        <v>3.0487804878048699E-3</v>
      </c>
    </row>
    <row r="6" spans="1:10" x14ac:dyDescent="0.25">
      <c r="A6" s="70"/>
      <c r="B6" s="70"/>
      <c r="C6" s="1" t="s">
        <v>16</v>
      </c>
      <c r="D6" s="3">
        <v>8.5449128000000003E-3</v>
      </c>
      <c r="E6">
        <v>2341072</v>
      </c>
      <c r="F6" s="4">
        <v>273.97260273972603</v>
      </c>
      <c r="G6" s="5">
        <v>1.68807788051209E-3</v>
      </c>
      <c r="H6" s="6">
        <v>4.2085259601706898E-3</v>
      </c>
      <c r="I6" s="6">
        <v>0</v>
      </c>
      <c r="J6" s="7">
        <v>0</v>
      </c>
    </row>
    <row r="7" spans="1:10" x14ac:dyDescent="0.25">
      <c r="A7" s="70"/>
      <c r="B7" s="70"/>
      <c r="C7" s="1" t="s">
        <v>17</v>
      </c>
      <c r="D7" s="3">
        <v>8.5449091500000001E-3</v>
      </c>
      <c r="E7">
        <v>2341071</v>
      </c>
      <c r="F7" s="4">
        <v>273.97260273972603</v>
      </c>
      <c r="G7" s="5">
        <v>1.6158428165007101E-3</v>
      </c>
      <c r="H7" s="6">
        <v>4.0251600284495004E-3</v>
      </c>
      <c r="I7" s="6">
        <v>0</v>
      </c>
      <c r="J7" s="7">
        <v>0</v>
      </c>
    </row>
    <row r="8" spans="1:10" x14ac:dyDescent="0.25">
      <c r="A8" s="70"/>
      <c r="B8" s="70"/>
      <c r="C8" s="1" t="s">
        <v>18</v>
      </c>
      <c r="D8" s="3">
        <v>8.5449091500000001E-3</v>
      </c>
      <c r="E8">
        <v>2341071</v>
      </c>
      <c r="F8" s="4">
        <v>273.97260273972603</v>
      </c>
      <c r="G8" s="5">
        <v>1.5980618776671399E-3</v>
      </c>
      <c r="H8" s="6">
        <v>4.0251600284495004E-3</v>
      </c>
      <c r="I8" s="6">
        <v>0</v>
      </c>
      <c r="J8" s="7">
        <v>0</v>
      </c>
    </row>
    <row r="9" spans="1:10" x14ac:dyDescent="0.25">
      <c r="A9" s="70"/>
      <c r="B9" s="71"/>
      <c r="C9" s="24" t="s">
        <v>14</v>
      </c>
      <c r="D9" s="25">
        <v>1.91418775E-3</v>
      </c>
      <c r="E9" s="26">
        <v>524435</v>
      </c>
      <c r="F9" s="27">
        <v>273.97260273972603</v>
      </c>
      <c r="G9" s="28">
        <v>2.5332281294452301E-2</v>
      </c>
      <c r="H9" s="29">
        <v>1.2074368776671399E-2</v>
      </c>
      <c r="I9" s="29">
        <v>0</v>
      </c>
      <c r="J9" s="30">
        <v>0</v>
      </c>
    </row>
    <row r="10" spans="1:10" x14ac:dyDescent="0.25">
      <c r="A10" s="70"/>
      <c r="B10" s="71" t="s">
        <v>19</v>
      </c>
      <c r="C10" s="17" t="s">
        <v>12</v>
      </c>
      <c r="D10" s="18">
        <v>2.8710717499999998E-3</v>
      </c>
      <c r="E10" s="19">
        <v>786595</v>
      </c>
      <c r="F10" s="20">
        <v>273.97260273972603</v>
      </c>
      <c r="G10" s="21">
        <v>4.91698524182076E-3</v>
      </c>
      <c r="H10" s="22">
        <v>2.19616820768136E-2</v>
      </c>
      <c r="I10" s="22">
        <v>0</v>
      </c>
      <c r="J10" s="23">
        <v>3.0487804878048699E-3</v>
      </c>
    </row>
    <row r="11" spans="1:10" x14ac:dyDescent="0.25">
      <c r="A11" s="70"/>
      <c r="B11" s="70"/>
      <c r="C11" s="1" t="s">
        <v>13</v>
      </c>
      <c r="D11" s="3">
        <v>1.7089464249999999E-2</v>
      </c>
      <c r="E11">
        <v>4682045</v>
      </c>
      <c r="F11" s="4">
        <v>273.97260273972603</v>
      </c>
      <c r="G11" s="5">
        <v>3.0094238975817899E-3</v>
      </c>
      <c r="H11" s="6">
        <v>2.3046319345661401E-2</v>
      </c>
      <c r="I11" s="6">
        <v>0</v>
      </c>
      <c r="J11" s="7">
        <v>0</v>
      </c>
    </row>
    <row r="12" spans="1:10" x14ac:dyDescent="0.25">
      <c r="A12" s="70"/>
      <c r="B12" s="70"/>
      <c r="C12" s="1" t="s">
        <v>20</v>
      </c>
      <c r="D12" s="3">
        <v>0.3170896547</v>
      </c>
      <c r="E12">
        <v>86873878</v>
      </c>
      <c r="F12" s="4">
        <v>273.97260273972603</v>
      </c>
      <c r="G12" s="5">
        <v>1.0965282716927399E-2</v>
      </c>
      <c r="H12" s="6">
        <v>8.3440389402560405E-2</v>
      </c>
      <c r="I12" s="6">
        <v>0</v>
      </c>
      <c r="J12" s="7">
        <v>0</v>
      </c>
    </row>
    <row r="13" spans="1:10" x14ac:dyDescent="0.25">
      <c r="A13" s="70"/>
      <c r="B13" s="71"/>
      <c r="C13" s="24" t="s">
        <v>14</v>
      </c>
      <c r="D13" s="25">
        <v>1.91418775E-3</v>
      </c>
      <c r="E13" s="26">
        <v>524435</v>
      </c>
      <c r="F13" s="27">
        <v>273.97260273972603</v>
      </c>
      <c r="G13" s="28">
        <v>2.5332281294452301E-2</v>
      </c>
      <c r="H13" s="29">
        <v>1.2074368776671399E-2</v>
      </c>
      <c r="I13" s="29">
        <v>0</v>
      </c>
      <c r="J13" s="30">
        <v>0</v>
      </c>
    </row>
    <row r="14" spans="1:10" x14ac:dyDescent="0.25">
      <c r="A14" s="70"/>
      <c r="B14" s="71" t="s">
        <v>21</v>
      </c>
      <c r="C14" s="17" t="s">
        <v>12</v>
      </c>
      <c r="D14" s="18">
        <v>2.8710717499999998E-3</v>
      </c>
      <c r="E14" s="19">
        <v>786595</v>
      </c>
      <c r="F14" s="20">
        <v>273.97260273972603</v>
      </c>
      <c r="G14" s="21">
        <v>4.91698524182076E-3</v>
      </c>
      <c r="H14" s="22">
        <v>2.19616820768136E-2</v>
      </c>
      <c r="I14" s="22">
        <v>0</v>
      </c>
      <c r="J14" s="23">
        <v>3.0487804878048699E-3</v>
      </c>
    </row>
    <row r="15" spans="1:10" x14ac:dyDescent="0.25">
      <c r="A15" s="70"/>
      <c r="B15" s="70"/>
      <c r="C15" s="1" t="s">
        <v>16</v>
      </c>
      <c r="D15" s="3">
        <v>8.5449128000000003E-3</v>
      </c>
      <c r="E15">
        <v>2341072</v>
      </c>
      <c r="F15" s="4">
        <v>273.97260273972603</v>
      </c>
      <c r="G15" s="5">
        <v>1.68807788051209E-3</v>
      </c>
      <c r="H15" s="6">
        <v>4.2085259601706898E-3</v>
      </c>
      <c r="I15" s="6">
        <v>0</v>
      </c>
      <c r="J15" s="7">
        <v>0</v>
      </c>
    </row>
    <row r="16" spans="1:10" x14ac:dyDescent="0.25">
      <c r="A16" s="70"/>
      <c r="B16" s="70"/>
      <c r="C16" s="1" t="s">
        <v>20</v>
      </c>
      <c r="D16" s="3">
        <v>1.7089774499999998E-2</v>
      </c>
      <c r="E16">
        <v>4682130</v>
      </c>
      <c r="F16" s="4">
        <v>273.97260273972603</v>
      </c>
      <c r="G16" s="5">
        <v>2.7293741109530498E-3</v>
      </c>
      <c r="H16" s="6">
        <v>6.90122688477951E-3</v>
      </c>
      <c r="I16" s="6">
        <v>0</v>
      </c>
      <c r="J16" s="7">
        <v>0</v>
      </c>
    </row>
    <row r="17" spans="1:10" x14ac:dyDescent="0.25">
      <c r="A17" s="70"/>
      <c r="B17" s="71"/>
      <c r="C17" s="24" t="s">
        <v>14</v>
      </c>
      <c r="D17" s="25">
        <v>1.91418775E-3</v>
      </c>
      <c r="E17" s="26">
        <v>524435</v>
      </c>
      <c r="F17" s="27">
        <v>273.97260273972603</v>
      </c>
      <c r="G17" s="28">
        <v>2.5332281294452301E-2</v>
      </c>
      <c r="H17" s="29">
        <v>1.2074368776671399E-2</v>
      </c>
      <c r="I17" s="29">
        <v>0</v>
      </c>
      <c r="J17" s="30">
        <v>0</v>
      </c>
    </row>
    <row r="18" spans="1:10" x14ac:dyDescent="0.25">
      <c r="A18" s="70"/>
      <c r="B18" s="71" t="s">
        <v>22</v>
      </c>
      <c r="C18" s="17" t="s">
        <v>12</v>
      </c>
      <c r="D18" s="18">
        <v>2.8710717499999998E-3</v>
      </c>
      <c r="E18" s="19">
        <v>786595</v>
      </c>
      <c r="F18" s="20">
        <v>273.97260273972603</v>
      </c>
      <c r="G18" s="21">
        <v>4.91698524182076E-3</v>
      </c>
      <c r="H18" s="22">
        <v>2.19616820768136E-2</v>
      </c>
      <c r="I18" s="22">
        <v>0</v>
      </c>
      <c r="J18" s="23">
        <v>3.0487804878048699E-3</v>
      </c>
    </row>
    <row r="19" spans="1:10" x14ac:dyDescent="0.25">
      <c r="A19" s="70"/>
      <c r="B19" s="70"/>
      <c r="C19" s="1" t="s">
        <v>16</v>
      </c>
      <c r="D19" s="3">
        <v>8.5449128000000003E-3</v>
      </c>
      <c r="E19">
        <v>2341072</v>
      </c>
      <c r="F19" s="4">
        <v>273.97260273972603</v>
      </c>
      <c r="G19" s="5">
        <v>1.68807788051209E-3</v>
      </c>
      <c r="H19" s="6">
        <v>4.2085259601706898E-3</v>
      </c>
      <c r="I19" s="6">
        <v>0</v>
      </c>
      <c r="J19" s="7">
        <v>0</v>
      </c>
    </row>
    <row r="20" spans="1:10" x14ac:dyDescent="0.25">
      <c r="A20" s="70"/>
      <c r="B20" s="70"/>
      <c r="C20" s="1" t="s">
        <v>23</v>
      </c>
      <c r="D20" s="3">
        <v>8.5455332999999998E-3</v>
      </c>
      <c r="E20">
        <v>2341242</v>
      </c>
      <c r="F20" s="4">
        <v>273.97260273972603</v>
      </c>
      <c r="G20" s="5">
        <v>4.4524582147937404E-3</v>
      </c>
      <c r="H20" s="6">
        <v>4.3349928876244601E-2</v>
      </c>
      <c r="I20" s="6">
        <v>0</v>
      </c>
      <c r="J20" s="7">
        <v>0</v>
      </c>
    </row>
    <row r="21" spans="1:10" x14ac:dyDescent="0.25">
      <c r="A21" s="70"/>
      <c r="B21" s="71"/>
      <c r="C21" s="24" t="s">
        <v>14</v>
      </c>
      <c r="D21" s="25">
        <v>1.91418775E-3</v>
      </c>
      <c r="E21" s="26">
        <v>524435</v>
      </c>
      <c r="F21" s="27">
        <v>273.97260273972603</v>
      </c>
      <c r="G21" s="28">
        <v>2.5332281294452301E-2</v>
      </c>
      <c r="H21" s="29">
        <v>1.2074368776671399E-2</v>
      </c>
      <c r="I21" s="29">
        <v>0</v>
      </c>
      <c r="J21" s="30">
        <v>0</v>
      </c>
    </row>
    <row r="22" spans="1:10" x14ac:dyDescent="0.25">
      <c r="A22" s="70"/>
      <c r="B22" s="70" t="s">
        <v>24</v>
      </c>
      <c r="C22" s="1" t="s">
        <v>12</v>
      </c>
      <c r="D22" s="3">
        <v>2.8710717499999998E-3</v>
      </c>
      <c r="E22">
        <v>786595</v>
      </c>
      <c r="F22" s="4">
        <v>273.97260273972603</v>
      </c>
      <c r="G22" s="5">
        <v>4.91698524182076E-3</v>
      </c>
      <c r="H22" s="6">
        <v>2.19616820768136E-2</v>
      </c>
      <c r="I22" s="6">
        <v>0</v>
      </c>
      <c r="J22" s="7">
        <v>3.0487804878048699E-3</v>
      </c>
    </row>
    <row r="23" spans="1:10" x14ac:dyDescent="0.25">
      <c r="A23" s="70"/>
      <c r="B23" s="70"/>
      <c r="C23" s="1" t="s">
        <v>16</v>
      </c>
      <c r="D23" s="3">
        <v>8.5449128000000003E-3</v>
      </c>
      <c r="E23">
        <v>2341072</v>
      </c>
      <c r="F23" s="4">
        <v>273.97260273972603</v>
      </c>
      <c r="G23" s="5">
        <v>1.68807788051209E-3</v>
      </c>
      <c r="H23" s="6">
        <v>4.2085259601706898E-3</v>
      </c>
      <c r="I23" s="6">
        <v>0</v>
      </c>
      <c r="J23" s="7">
        <v>0</v>
      </c>
    </row>
    <row r="24" spans="1:10" x14ac:dyDescent="0.25">
      <c r="A24" s="70"/>
      <c r="B24" s="70"/>
      <c r="C24" s="1" t="s">
        <v>25</v>
      </c>
      <c r="D24" s="3">
        <v>8.5449128000000003E-3</v>
      </c>
      <c r="E24">
        <v>2341072</v>
      </c>
      <c r="F24" s="4">
        <v>273.97260273972603</v>
      </c>
      <c r="G24" s="5">
        <v>2.52656027738264E-3</v>
      </c>
      <c r="H24" s="6">
        <v>6.1477596017069699E-3</v>
      </c>
      <c r="I24" s="6">
        <v>0</v>
      </c>
      <c r="J24" s="7">
        <v>0</v>
      </c>
    </row>
    <row r="25" spans="1:10" x14ac:dyDescent="0.25">
      <c r="A25" s="70"/>
      <c r="B25" s="70"/>
      <c r="C25" s="24" t="s">
        <v>14</v>
      </c>
      <c r="D25" s="25">
        <v>1.91418775E-3</v>
      </c>
      <c r="E25" s="26">
        <v>524435</v>
      </c>
      <c r="F25" s="27">
        <v>273.97260273972603</v>
      </c>
      <c r="G25" s="28">
        <v>2.5332281294452301E-2</v>
      </c>
      <c r="H25" s="29">
        <v>1.2074368776671399E-2</v>
      </c>
      <c r="I25" s="29">
        <v>0</v>
      </c>
      <c r="J25" s="30">
        <v>0</v>
      </c>
    </row>
    <row r="26" spans="1:10" s="38" customFormat="1" ht="13.9" customHeight="1" x14ac:dyDescent="0.25">
      <c r="A26" s="72" t="s">
        <v>26</v>
      </c>
      <c r="B26" s="73" t="s">
        <v>11</v>
      </c>
      <c r="C26" s="31" t="s">
        <v>12</v>
      </c>
      <c r="D26" s="32">
        <v>2.8710717499999998E-3</v>
      </c>
      <c r="E26" s="33">
        <v>786595</v>
      </c>
      <c r="F26" s="34">
        <v>273.97260273972603</v>
      </c>
      <c r="G26" s="35">
        <v>4.91698524182076E-3</v>
      </c>
      <c r="H26" s="36">
        <v>2.19616820768136E-2</v>
      </c>
      <c r="I26" s="36">
        <v>0</v>
      </c>
      <c r="J26" s="37">
        <v>3.0487804878048699E-3</v>
      </c>
    </row>
    <row r="27" spans="1:10" s="38" customFormat="1" x14ac:dyDescent="0.25">
      <c r="A27" s="72"/>
      <c r="B27" s="73"/>
      <c r="C27" s="39" t="s">
        <v>13</v>
      </c>
      <c r="D27" s="40">
        <v>8.5459968499999994E-3</v>
      </c>
      <c r="E27" s="38">
        <v>2341369</v>
      </c>
      <c r="F27" s="41">
        <v>273.97260273972603</v>
      </c>
      <c r="G27" s="42">
        <v>8.7687811166429503E-3</v>
      </c>
      <c r="H27" s="43">
        <v>6.4569256756756704E-2</v>
      </c>
      <c r="I27" s="43">
        <v>0</v>
      </c>
      <c r="J27" s="44">
        <v>0</v>
      </c>
    </row>
    <row r="28" spans="1:10" s="38" customFormat="1" x14ac:dyDescent="0.25">
      <c r="A28" s="72"/>
      <c r="B28" s="73"/>
      <c r="C28" s="45" t="s">
        <v>14</v>
      </c>
      <c r="D28" s="40">
        <v>1.91418775E-3</v>
      </c>
      <c r="E28" s="38">
        <v>524435</v>
      </c>
      <c r="F28" s="41">
        <v>273.97260273972603</v>
      </c>
      <c r="G28" s="42">
        <v>2.5332281294452301E-2</v>
      </c>
      <c r="H28" s="43">
        <v>1.2074368776671399E-2</v>
      </c>
      <c r="I28" s="43">
        <v>0</v>
      </c>
      <c r="J28" s="44">
        <v>0</v>
      </c>
    </row>
    <row r="29" spans="1:10" s="38" customFormat="1" x14ac:dyDescent="0.25">
      <c r="A29" s="72"/>
      <c r="B29" s="73" t="s">
        <v>15</v>
      </c>
      <c r="C29" s="31" t="s">
        <v>12</v>
      </c>
      <c r="D29" s="40">
        <v>2.8710717499999998E-3</v>
      </c>
      <c r="E29" s="38">
        <v>786595</v>
      </c>
      <c r="F29" s="41">
        <v>273.97260273972603</v>
      </c>
      <c r="G29" s="42">
        <v>4.91698524182076E-3</v>
      </c>
      <c r="H29" s="43">
        <v>2.19616820768136E-2</v>
      </c>
      <c r="I29" s="43">
        <v>0</v>
      </c>
      <c r="J29" s="44">
        <v>3.0487804878048699E-3</v>
      </c>
    </row>
    <row r="30" spans="1:10" s="38" customFormat="1" x14ac:dyDescent="0.25">
      <c r="A30" s="72"/>
      <c r="B30" s="73"/>
      <c r="C30" s="39" t="s">
        <v>16</v>
      </c>
      <c r="D30" s="40">
        <v>8.5448069500000008E-3</v>
      </c>
      <c r="E30" s="38">
        <v>2341043</v>
      </c>
      <c r="F30" s="41">
        <v>273.97260273972603</v>
      </c>
      <c r="G30" s="42">
        <v>9.61837660028449E-4</v>
      </c>
      <c r="H30" s="43">
        <v>2.9483019203413899E-3</v>
      </c>
      <c r="I30" s="43">
        <v>0</v>
      </c>
      <c r="J30" s="44">
        <v>0</v>
      </c>
    </row>
    <row r="31" spans="1:10" s="38" customFormat="1" x14ac:dyDescent="0.25">
      <c r="A31" s="72"/>
      <c r="B31" s="73"/>
      <c r="C31" s="39" t="s">
        <v>17</v>
      </c>
      <c r="D31" s="40">
        <v>8.5448033000000007E-3</v>
      </c>
      <c r="E31" s="38">
        <v>2341042</v>
      </c>
      <c r="F31" s="41">
        <v>273.97260273972603</v>
      </c>
      <c r="G31" s="42">
        <v>8.9571479374110901E-4</v>
      </c>
      <c r="H31" s="43">
        <v>2.7049253200568898E-3</v>
      </c>
      <c r="I31" s="43">
        <v>0</v>
      </c>
      <c r="J31" s="44">
        <v>0</v>
      </c>
    </row>
    <row r="32" spans="1:10" s="38" customFormat="1" x14ac:dyDescent="0.25">
      <c r="A32" s="72"/>
      <c r="B32" s="73"/>
      <c r="C32" s="39" t="s">
        <v>18</v>
      </c>
      <c r="D32" s="40">
        <v>8.5448033000000007E-3</v>
      </c>
      <c r="E32" s="38">
        <v>2341042</v>
      </c>
      <c r="F32" s="41">
        <v>273.97260273972603</v>
      </c>
      <c r="G32" s="42">
        <v>8.7793385490753898E-4</v>
      </c>
      <c r="H32" s="43">
        <v>2.7782716927453699E-3</v>
      </c>
      <c r="I32" s="43">
        <v>0</v>
      </c>
      <c r="J32" s="44">
        <v>0</v>
      </c>
    </row>
    <row r="33" spans="1:10" s="38" customFormat="1" x14ac:dyDescent="0.25">
      <c r="A33" s="72"/>
      <c r="B33" s="73"/>
      <c r="C33" s="45" t="s">
        <v>14</v>
      </c>
      <c r="D33" s="40">
        <v>1.91418775E-3</v>
      </c>
      <c r="E33" s="38">
        <v>524435</v>
      </c>
      <c r="F33" s="41">
        <v>273.97260273972603</v>
      </c>
      <c r="G33" s="42">
        <v>2.5332281294452301E-2</v>
      </c>
      <c r="H33" s="43">
        <v>1.2074368776671399E-2</v>
      </c>
      <c r="I33" s="43">
        <v>0</v>
      </c>
      <c r="J33" s="44">
        <v>0</v>
      </c>
    </row>
    <row r="34" spans="1:10" s="38" customFormat="1" x14ac:dyDescent="0.25">
      <c r="A34" s="72"/>
      <c r="B34" s="73" t="s">
        <v>19</v>
      </c>
      <c r="C34" s="31" t="s">
        <v>12</v>
      </c>
      <c r="D34" s="40">
        <v>2.8710717499999998E-3</v>
      </c>
      <c r="E34" s="38">
        <v>786595</v>
      </c>
      <c r="F34" s="41">
        <v>273.97260273972603</v>
      </c>
      <c r="G34" s="42">
        <v>4.91698524182076E-3</v>
      </c>
      <c r="H34" s="43">
        <v>2.19616820768136E-2</v>
      </c>
      <c r="I34" s="43">
        <v>0</v>
      </c>
      <c r="J34" s="44">
        <v>3.0487804878048699E-3</v>
      </c>
    </row>
    <row r="35" spans="1:10" s="38" customFormat="1" x14ac:dyDescent="0.25">
      <c r="A35" s="72"/>
      <c r="B35" s="73"/>
      <c r="C35" s="39" t="s">
        <v>13</v>
      </c>
      <c r="D35" s="40">
        <v>8.5459968499999994E-3</v>
      </c>
      <c r="E35" s="38">
        <v>2341369</v>
      </c>
      <c r="F35" s="41">
        <v>273.97260273972603</v>
      </c>
      <c r="G35" s="42">
        <v>8.7687811166429503E-3</v>
      </c>
      <c r="H35" s="43">
        <v>6.4569256756756704E-2</v>
      </c>
      <c r="I35" s="43">
        <v>0</v>
      </c>
      <c r="J35" s="44">
        <v>0</v>
      </c>
    </row>
    <row r="36" spans="1:10" s="38" customFormat="1" x14ac:dyDescent="0.25">
      <c r="A36" s="72"/>
      <c r="B36" s="73"/>
      <c r="C36" s="39" t="s">
        <v>20</v>
      </c>
      <c r="D36" s="40">
        <v>0.31709070589999999</v>
      </c>
      <c r="E36" s="38">
        <v>86874166</v>
      </c>
      <c r="F36" s="41">
        <v>273.97260273972603</v>
      </c>
      <c r="G36" s="42">
        <v>9.0182699146514906E-3</v>
      </c>
      <c r="H36" s="43">
        <v>6.5546097083926003E-2</v>
      </c>
      <c r="I36" s="43">
        <v>0</v>
      </c>
      <c r="J36" s="44">
        <v>0</v>
      </c>
    </row>
    <row r="37" spans="1:10" s="38" customFormat="1" x14ac:dyDescent="0.25">
      <c r="A37" s="72"/>
      <c r="B37" s="73"/>
      <c r="C37" s="45" t="s">
        <v>14</v>
      </c>
      <c r="D37" s="40">
        <v>1.91418775E-3</v>
      </c>
      <c r="E37" s="38">
        <v>524435</v>
      </c>
      <c r="F37" s="41">
        <v>273.97260273972603</v>
      </c>
      <c r="G37" s="42">
        <v>2.5332281294452301E-2</v>
      </c>
      <c r="H37" s="43">
        <v>1.2074368776671399E-2</v>
      </c>
      <c r="I37" s="43">
        <v>0</v>
      </c>
      <c r="J37" s="44">
        <v>0</v>
      </c>
    </row>
    <row r="38" spans="1:10" s="38" customFormat="1" x14ac:dyDescent="0.25">
      <c r="A38" s="72"/>
      <c r="B38" s="73" t="s">
        <v>21</v>
      </c>
      <c r="C38" s="31" t="s">
        <v>12</v>
      </c>
      <c r="D38" s="40">
        <v>2.8710717499999998E-3</v>
      </c>
      <c r="E38" s="38">
        <v>786595</v>
      </c>
      <c r="F38" s="41">
        <v>273.97260273972603</v>
      </c>
      <c r="G38" s="42">
        <v>4.91698524182076E-3</v>
      </c>
      <c r="H38" s="43">
        <v>2.19616820768136E-2</v>
      </c>
      <c r="I38" s="43">
        <v>0</v>
      </c>
      <c r="J38" s="44">
        <v>3.0487804878048699E-3</v>
      </c>
    </row>
    <row r="39" spans="1:10" s="38" customFormat="1" x14ac:dyDescent="0.25">
      <c r="A39" s="72"/>
      <c r="B39" s="73"/>
      <c r="C39" s="39" t="s">
        <v>16</v>
      </c>
      <c r="D39" s="40">
        <v>8.5448069500000008E-3</v>
      </c>
      <c r="E39" s="38">
        <v>2341043</v>
      </c>
      <c r="F39" s="41">
        <v>273.97260273972603</v>
      </c>
      <c r="G39" s="42">
        <v>9.61837660028449E-4</v>
      </c>
      <c r="H39" s="43">
        <v>2.9483019203413899E-3</v>
      </c>
      <c r="I39" s="43">
        <v>0</v>
      </c>
      <c r="J39" s="44">
        <v>0</v>
      </c>
    </row>
    <row r="40" spans="1:10" s="38" customFormat="1" x14ac:dyDescent="0.25">
      <c r="A40" s="72"/>
      <c r="B40" s="73"/>
      <c r="C40" s="39" t="s">
        <v>20</v>
      </c>
      <c r="D40" s="40">
        <v>1.7089617549999998E-2</v>
      </c>
      <c r="E40" s="38">
        <v>4682087</v>
      </c>
      <c r="F40" s="41">
        <v>273.97260273972603</v>
      </c>
      <c r="G40" s="42">
        <v>1.29578591749644E-3</v>
      </c>
      <c r="H40" s="43">
        <v>4.2785384068278797E-3</v>
      </c>
      <c r="I40" s="43">
        <v>0</v>
      </c>
      <c r="J40" s="44">
        <v>0</v>
      </c>
    </row>
    <row r="41" spans="1:10" s="38" customFormat="1" x14ac:dyDescent="0.25">
      <c r="A41" s="72"/>
      <c r="B41" s="73"/>
      <c r="C41" s="45" t="s">
        <v>14</v>
      </c>
      <c r="D41" s="40">
        <v>1.91418775E-3</v>
      </c>
      <c r="E41" s="38">
        <v>524435</v>
      </c>
      <c r="F41" s="41">
        <v>273.97260273972603</v>
      </c>
      <c r="G41" s="42">
        <v>2.5332281294452301E-2</v>
      </c>
      <c r="H41" s="43">
        <v>1.2074368776671399E-2</v>
      </c>
      <c r="I41" s="43">
        <v>0</v>
      </c>
      <c r="J41" s="44">
        <v>0</v>
      </c>
    </row>
    <row r="42" spans="1:10" s="38" customFormat="1" x14ac:dyDescent="0.25">
      <c r="A42" s="72"/>
      <c r="B42" s="73" t="s">
        <v>22</v>
      </c>
      <c r="C42" s="31" t="s">
        <v>12</v>
      </c>
      <c r="D42" s="40">
        <v>2.8710717499999998E-3</v>
      </c>
      <c r="E42" s="38">
        <v>786595</v>
      </c>
      <c r="F42" s="41">
        <v>273.97260273972603</v>
      </c>
      <c r="G42" s="42">
        <v>4.91698524182076E-3</v>
      </c>
      <c r="H42" s="43">
        <v>2.19616820768136E-2</v>
      </c>
      <c r="I42" s="43">
        <v>0</v>
      </c>
      <c r="J42" s="44">
        <v>3.0487804878048699E-3</v>
      </c>
    </row>
    <row r="43" spans="1:10" s="38" customFormat="1" x14ac:dyDescent="0.25">
      <c r="A43" s="72"/>
      <c r="B43" s="73"/>
      <c r="C43" s="39" t="s">
        <v>16</v>
      </c>
      <c r="D43" s="40">
        <v>8.5448069500000008E-3</v>
      </c>
      <c r="E43" s="38">
        <v>2341043</v>
      </c>
      <c r="F43" s="41">
        <v>273.97260273972603</v>
      </c>
      <c r="G43" s="42">
        <v>9.61837660028449E-4</v>
      </c>
      <c r="H43" s="43">
        <v>2.9483019203413899E-3</v>
      </c>
      <c r="I43" s="43">
        <v>0</v>
      </c>
      <c r="J43" s="44">
        <v>0</v>
      </c>
    </row>
    <row r="44" spans="1:10" s="38" customFormat="1" x14ac:dyDescent="0.25">
      <c r="A44" s="72"/>
      <c r="B44" s="73"/>
      <c r="C44" s="39" t="s">
        <v>23</v>
      </c>
      <c r="D44" s="40">
        <v>8.5460442999999997E-3</v>
      </c>
      <c r="E44" s="38">
        <v>2341382</v>
      </c>
      <c r="F44" s="41">
        <v>273.97260273972603</v>
      </c>
      <c r="G44" s="42">
        <v>1.13064544807965E-2</v>
      </c>
      <c r="H44" s="43">
        <v>9.5563655761024102E-2</v>
      </c>
      <c r="I44" s="43">
        <v>0</v>
      </c>
      <c r="J44" s="44">
        <v>0</v>
      </c>
    </row>
    <row r="45" spans="1:10" s="38" customFormat="1" x14ac:dyDescent="0.25">
      <c r="A45" s="72"/>
      <c r="B45" s="73"/>
      <c r="C45" s="45" t="s">
        <v>14</v>
      </c>
      <c r="D45" s="40">
        <v>1.91418775E-3</v>
      </c>
      <c r="E45" s="38">
        <v>524435</v>
      </c>
      <c r="F45" s="41">
        <v>273.97260273972603</v>
      </c>
      <c r="G45" s="42">
        <v>2.5332281294452301E-2</v>
      </c>
      <c r="H45" s="43">
        <v>1.2074368776671399E-2</v>
      </c>
      <c r="I45" s="43">
        <v>0</v>
      </c>
      <c r="J45" s="44">
        <v>0</v>
      </c>
    </row>
    <row r="46" spans="1:10" s="38" customFormat="1" x14ac:dyDescent="0.25">
      <c r="A46" s="72"/>
      <c r="B46" s="74" t="s">
        <v>24</v>
      </c>
      <c r="C46" s="39" t="s">
        <v>12</v>
      </c>
      <c r="D46" s="40">
        <v>2.8710717499999998E-3</v>
      </c>
      <c r="E46" s="38">
        <v>786595</v>
      </c>
      <c r="F46" s="41">
        <v>273.97260273972603</v>
      </c>
      <c r="G46" s="42">
        <v>4.91698524182076E-3</v>
      </c>
      <c r="H46" s="43">
        <v>2.19616820768136E-2</v>
      </c>
      <c r="I46" s="43">
        <v>0</v>
      </c>
      <c r="J46" s="44">
        <v>3.0487804878048699E-3</v>
      </c>
    </row>
    <row r="47" spans="1:10" s="38" customFormat="1" x14ac:dyDescent="0.25">
      <c r="A47" s="72"/>
      <c r="B47" s="74"/>
      <c r="C47" s="39" t="s">
        <v>16</v>
      </c>
      <c r="D47" s="40">
        <v>8.5448069500000008E-3</v>
      </c>
      <c r="E47" s="38">
        <v>2341043</v>
      </c>
      <c r="F47" s="41">
        <v>273.97260273972603</v>
      </c>
      <c r="G47" s="42">
        <v>9.61837660028449E-4</v>
      </c>
      <c r="H47" s="43">
        <v>2.9483019203413899E-3</v>
      </c>
      <c r="I47" s="43">
        <v>0</v>
      </c>
      <c r="J47" s="44">
        <v>0</v>
      </c>
    </row>
    <row r="48" spans="1:10" s="38" customFormat="1" x14ac:dyDescent="0.25">
      <c r="A48" s="72"/>
      <c r="B48" s="74"/>
      <c r="C48" s="39" t="s">
        <v>25</v>
      </c>
      <c r="D48" s="40">
        <v>8.5448069500000008E-3</v>
      </c>
      <c r="E48" s="38">
        <v>2341043</v>
      </c>
      <c r="F48" s="41">
        <v>273.97260273972603</v>
      </c>
      <c r="G48" s="42">
        <v>1.11742087482219E-3</v>
      </c>
      <c r="H48" s="43">
        <v>3.7173275248933101E-3</v>
      </c>
      <c r="I48" s="43">
        <v>0</v>
      </c>
      <c r="J48" s="44">
        <v>0</v>
      </c>
    </row>
    <row r="49" spans="1:10" s="38" customFormat="1" x14ac:dyDescent="0.25">
      <c r="A49" s="72"/>
      <c r="B49" s="74"/>
      <c r="C49" s="45" t="s">
        <v>14</v>
      </c>
      <c r="D49" s="46">
        <v>1.91418775E-3</v>
      </c>
      <c r="E49" s="47">
        <v>524435</v>
      </c>
      <c r="F49" s="48">
        <v>273.97260273972603</v>
      </c>
      <c r="G49" s="49">
        <v>2.5332281294452301E-2</v>
      </c>
      <c r="H49" s="50">
        <v>1.2074368776671399E-2</v>
      </c>
      <c r="I49" s="50">
        <v>0</v>
      </c>
      <c r="J49" s="51">
        <v>0</v>
      </c>
    </row>
  </sheetData>
  <mergeCells count="14">
    <mergeCell ref="A26:A49"/>
    <mergeCell ref="B26:B28"/>
    <mergeCell ref="B29:B33"/>
    <mergeCell ref="B34:B37"/>
    <mergeCell ref="B38:B41"/>
    <mergeCell ref="B42:B45"/>
    <mergeCell ref="B46:B49"/>
    <mergeCell ref="A2:A25"/>
    <mergeCell ref="B2:B4"/>
    <mergeCell ref="B5:B9"/>
    <mergeCell ref="B10:B13"/>
    <mergeCell ref="B14:B17"/>
    <mergeCell ref="B18:B21"/>
    <mergeCell ref="B22:B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zoomScaleNormal="100" workbookViewId="0">
      <pane ySplit="1" topLeftCell="A2" activePane="bottomLeft" state="frozen"/>
      <selection pane="bottomLeft" activeCell="E38" sqref="E38"/>
    </sheetView>
  </sheetViews>
  <sheetFormatPr defaultColWidth="8.5703125" defaultRowHeight="15" x14ac:dyDescent="0.25"/>
  <cols>
    <col min="1" max="1" width="13.5703125" customWidth="1"/>
    <col min="2" max="2" width="7.85546875" customWidth="1"/>
    <col min="3" max="3" width="9.140625" style="52" customWidth="1"/>
    <col min="5" max="5" width="9.140625" style="53" customWidth="1"/>
    <col min="6" max="9" width="9.140625" style="6" customWidth="1"/>
  </cols>
  <sheetData>
    <row r="1" spans="1:9" s="16" customFormat="1" x14ac:dyDescent="0.25">
      <c r="A1" s="16" t="s">
        <v>0</v>
      </c>
      <c r="B1" s="16" t="s">
        <v>1</v>
      </c>
      <c r="C1" s="54" t="s">
        <v>3</v>
      </c>
      <c r="D1" s="16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6" t="s">
        <v>9</v>
      </c>
    </row>
    <row r="2" spans="1:9" x14ac:dyDescent="0.25">
      <c r="A2" s="75" t="s">
        <v>10</v>
      </c>
      <c r="B2" s="17" t="s">
        <v>11</v>
      </c>
      <c r="C2" s="57">
        <v>0.48041972695000001</v>
      </c>
      <c r="D2" s="19">
        <v>131621843</v>
      </c>
      <c r="E2" s="58">
        <v>273.97260273972603</v>
      </c>
      <c r="F2" s="21">
        <f>3.59936210881934 / 100</f>
        <v>3.59936210881934E-2</v>
      </c>
      <c r="G2" s="22">
        <f>9.96288229018492 / 100</f>
        <v>9.9628822901849198E-2</v>
      </c>
      <c r="H2" s="22">
        <v>0</v>
      </c>
      <c r="I2" s="23">
        <f>0.304878048780487 / 100</f>
        <v>3.0487804878048703E-3</v>
      </c>
    </row>
    <row r="3" spans="1:9" x14ac:dyDescent="0.25">
      <c r="A3" s="75"/>
      <c r="B3" s="1" t="s">
        <v>15</v>
      </c>
      <c r="C3" s="59">
        <v>2.472368015E-2</v>
      </c>
      <c r="D3">
        <v>6773611</v>
      </c>
      <c r="E3" s="60">
        <v>273.97260273972603</v>
      </c>
      <c r="F3" s="5">
        <f>3.84912873399715 / 100</f>
        <v>3.8491287339971501E-2</v>
      </c>
      <c r="G3" s="6">
        <f>9.78340593883357 / 100</f>
        <v>9.7834059388335698E-2</v>
      </c>
      <c r="H3" s="6">
        <v>0</v>
      </c>
      <c r="I3" s="7">
        <f>0.304878048780487 / 100</f>
        <v>3.0487804878048703E-3</v>
      </c>
    </row>
    <row r="4" spans="1:9" x14ac:dyDescent="0.25">
      <c r="A4" s="75"/>
      <c r="B4" s="1" t="s">
        <v>27</v>
      </c>
      <c r="C4" s="59">
        <v>1.7127482650000001E-2</v>
      </c>
      <c r="D4">
        <v>4692461</v>
      </c>
      <c r="E4" s="60">
        <v>273.97260273972603</v>
      </c>
      <c r="F4" s="5">
        <v>1.1694301209103799E-2</v>
      </c>
      <c r="G4" s="6">
        <v>6.4383668207681294E-2</v>
      </c>
      <c r="H4" s="6">
        <v>0</v>
      </c>
      <c r="I4" s="7">
        <v>3.0487804878048699E-3</v>
      </c>
    </row>
    <row r="5" spans="1:9" x14ac:dyDescent="0.25">
      <c r="A5" s="75"/>
      <c r="B5" s="1" t="s">
        <v>28</v>
      </c>
      <c r="C5" s="59">
        <v>2.6621329749999999E-2</v>
      </c>
      <c r="D5">
        <v>7293515</v>
      </c>
      <c r="E5" s="60">
        <v>273.97260273972603</v>
      </c>
      <c r="F5" s="5">
        <v>1.02390424964438E-2</v>
      </c>
      <c r="G5" s="6">
        <v>5.6396692745376897E-2</v>
      </c>
      <c r="H5" s="6">
        <v>0</v>
      </c>
      <c r="I5" s="7">
        <v>3.0487804878048699E-3</v>
      </c>
    </row>
    <row r="6" spans="1:9" x14ac:dyDescent="0.25">
      <c r="A6" s="75"/>
      <c r="B6" s="1" t="s">
        <v>19</v>
      </c>
      <c r="C6" s="59">
        <v>0.33896439304999998</v>
      </c>
      <c r="D6">
        <v>92866957</v>
      </c>
      <c r="E6" s="60">
        <v>273.97260273972603</v>
      </c>
      <c r="F6" s="5">
        <f>4.42717594238975 / 100</f>
        <v>4.4271759423897501E-2</v>
      </c>
      <c r="G6" s="6">
        <f>17.2768492176386 / 100</f>
        <v>0.17276849217638598</v>
      </c>
      <c r="H6" s="6">
        <v>0</v>
      </c>
      <c r="I6" s="7">
        <f>0.304878048780487 / 100</f>
        <v>3.0487804878048703E-3</v>
      </c>
    </row>
    <row r="7" spans="1:9" x14ac:dyDescent="0.25">
      <c r="A7" s="75"/>
      <c r="B7" s="1" t="s">
        <v>21</v>
      </c>
      <c r="C7" s="59">
        <v>2.4723731249999999E-2</v>
      </c>
      <c r="D7">
        <v>6773625</v>
      </c>
      <c r="E7" s="60">
        <v>273.97260273972603</v>
      </c>
      <c r="F7" s="5">
        <f>3.85007334637268 / 100</f>
        <v>3.8500733463726802E-2</v>
      </c>
      <c r="G7" s="6">
        <f>9.83452613798008 / 100</f>
        <v>9.8345261379800791E-2</v>
      </c>
      <c r="H7" s="6">
        <v>0</v>
      </c>
      <c r="I7" s="7">
        <f>0.304878048780487 / 100</f>
        <v>3.0487804878048703E-3</v>
      </c>
    </row>
    <row r="8" spans="1:9" x14ac:dyDescent="0.25">
      <c r="A8" s="75"/>
      <c r="B8" s="1" t="s">
        <v>29</v>
      </c>
      <c r="C8" s="59">
        <v>1.712753375E-2</v>
      </c>
      <c r="D8">
        <v>4692475</v>
      </c>
      <c r="E8" s="60">
        <v>273.97260273972603</v>
      </c>
      <c r="F8" s="5">
        <v>1.17004134068278E-2</v>
      </c>
      <c r="G8" s="6">
        <v>6.4532583570412499E-2</v>
      </c>
      <c r="H8" s="6">
        <v>0</v>
      </c>
      <c r="I8" s="7">
        <v>3.0487804878048699E-3</v>
      </c>
    </row>
    <row r="9" spans="1:9" x14ac:dyDescent="0.25">
      <c r="A9" s="75"/>
      <c r="B9" s="1" t="s">
        <v>30</v>
      </c>
      <c r="C9" s="59">
        <v>2.6621322449999998E-2</v>
      </c>
      <c r="D9">
        <v>7293513</v>
      </c>
      <c r="E9" s="60">
        <v>273.97260273972603</v>
      </c>
      <c r="F9" s="5">
        <v>1.0234041607396801E-2</v>
      </c>
      <c r="G9" s="6">
        <v>5.6368910028449501E-2</v>
      </c>
      <c r="H9" s="6">
        <v>0</v>
      </c>
      <c r="I9" s="7">
        <v>3.0487804878048699E-3</v>
      </c>
    </row>
    <row r="10" spans="1:9" x14ac:dyDescent="0.25">
      <c r="A10" s="75"/>
      <c r="B10" s="1" t="s">
        <v>22</v>
      </c>
      <c r="C10" s="59">
        <v>4.7508786900000002E-2</v>
      </c>
      <c r="D10">
        <v>13016106</v>
      </c>
      <c r="E10" s="60">
        <v>273.97260273972603</v>
      </c>
      <c r="F10" s="5">
        <f>4.92481996799431 / 100</f>
        <v>4.9248199679943101E-2</v>
      </c>
      <c r="G10" s="6">
        <f>22.0329169630156 / 100</f>
        <v>0.22032916963015603</v>
      </c>
      <c r="H10" s="6">
        <v>0</v>
      </c>
      <c r="I10" s="7">
        <f>0.304878048780487 / 100</f>
        <v>3.0487804878048703E-3</v>
      </c>
    </row>
    <row r="11" spans="1:9" x14ac:dyDescent="0.25">
      <c r="A11" s="75"/>
      <c r="B11" s="1" t="s">
        <v>24</v>
      </c>
      <c r="C11" s="59">
        <v>2.0925698199999999E-2</v>
      </c>
      <c r="D11">
        <v>5733068</v>
      </c>
      <c r="E11" s="60">
        <v>273.97260273972603</v>
      </c>
      <c r="F11" s="5">
        <f>3.70999288762446 / 100</f>
        <v>3.7099928876244602E-2</v>
      </c>
      <c r="G11" s="6">
        <f>8.70510312944523 / 100</f>
        <v>8.7051031294452311E-2</v>
      </c>
      <c r="H11" s="6">
        <v>0</v>
      </c>
      <c r="I11" s="7">
        <f>0.304878048780487 / 100</f>
        <v>3.0487804878048703E-3</v>
      </c>
    </row>
    <row r="12" spans="1:9" x14ac:dyDescent="0.25">
      <c r="A12" s="75"/>
      <c r="B12" s="1" t="s">
        <v>31</v>
      </c>
      <c r="C12" s="59">
        <v>1.332974525E-2</v>
      </c>
      <c r="D12">
        <v>3651985</v>
      </c>
      <c r="E12" s="60">
        <v>273.97260273972603</v>
      </c>
      <c r="F12" s="5">
        <v>1.02907183499288E-2</v>
      </c>
      <c r="G12" s="6">
        <v>5.3437277738264503E-2</v>
      </c>
      <c r="H12" s="6">
        <v>0</v>
      </c>
      <c r="I12" s="7">
        <v>3.0487804878048699E-3</v>
      </c>
    </row>
    <row r="13" spans="1:9" x14ac:dyDescent="0.25">
      <c r="A13" s="75"/>
      <c r="B13" s="24" t="s">
        <v>32</v>
      </c>
      <c r="C13" s="61">
        <v>1.3329748900000001E-2</v>
      </c>
      <c r="D13" s="26">
        <v>3651986</v>
      </c>
      <c r="E13" s="62">
        <v>273.97260273972603</v>
      </c>
      <c r="F13" s="28">
        <v>1.0299053165007101E-2</v>
      </c>
      <c r="G13" s="29">
        <v>5.3542852062588901E-2</v>
      </c>
      <c r="H13" s="29">
        <v>0</v>
      </c>
      <c r="I13" s="30">
        <v>3.0487804878048699E-3</v>
      </c>
    </row>
    <row r="14" spans="1:9" s="38" customFormat="1" ht="13.9" customHeight="1" x14ac:dyDescent="0.25">
      <c r="A14" s="76" t="s">
        <v>26</v>
      </c>
      <c r="B14" s="31" t="s">
        <v>11</v>
      </c>
      <c r="C14" s="63">
        <v>0.48042130374999997</v>
      </c>
      <c r="D14" s="33">
        <v>131622275</v>
      </c>
      <c r="E14" s="64">
        <v>273.97260273972603</v>
      </c>
      <c r="F14" s="35">
        <v>3.4046608285917497E-2</v>
      </c>
      <c r="G14" s="36">
        <v>8.1734530583214796E-2</v>
      </c>
      <c r="H14" s="36">
        <v>0</v>
      </c>
      <c r="I14" s="37">
        <v>3.0487804878048699E-3</v>
      </c>
    </row>
    <row r="15" spans="1:9" s="38" customFormat="1" x14ac:dyDescent="0.25">
      <c r="A15" s="76"/>
      <c r="B15" s="39" t="s">
        <v>15</v>
      </c>
      <c r="C15" s="65">
        <v>2.47235305E-2</v>
      </c>
      <c r="D15" s="38">
        <v>6773570</v>
      </c>
      <c r="E15" s="66">
        <v>273.97260273972603</v>
      </c>
      <c r="F15" s="42">
        <v>3.6346461593172098E-2</v>
      </c>
      <c r="G15" s="43">
        <v>9.4451235775248901E-2</v>
      </c>
      <c r="H15" s="43">
        <v>0</v>
      </c>
      <c r="I15" s="44">
        <v>3.0487804878048699E-3</v>
      </c>
    </row>
    <row r="16" spans="1:9" s="38" customFormat="1" x14ac:dyDescent="0.25">
      <c r="A16" s="76"/>
      <c r="B16" s="39" t="s">
        <v>27</v>
      </c>
      <c r="C16" s="65">
        <v>1.71273841E-2</v>
      </c>
      <c r="D16" s="38">
        <v>4692434</v>
      </c>
      <c r="E16" s="66">
        <v>273.97260273972603</v>
      </c>
      <c r="F16" s="42">
        <v>1.0241820768136499E-2</v>
      </c>
      <c r="G16" s="43">
        <v>6.4882645803698402E-2</v>
      </c>
      <c r="H16" s="43">
        <v>0</v>
      </c>
      <c r="I16" s="44">
        <v>1.2703252032520301E-2</v>
      </c>
    </row>
    <row r="17" spans="1:9" s="38" customFormat="1" x14ac:dyDescent="0.25">
      <c r="A17" s="76"/>
      <c r="B17" s="39" t="s">
        <v>28</v>
      </c>
      <c r="C17" s="65">
        <v>2.2824081449999999E-2</v>
      </c>
      <c r="D17" s="38">
        <v>6253173</v>
      </c>
      <c r="E17" s="66">
        <v>273.97260273972603</v>
      </c>
      <c r="F17" s="42">
        <v>1.5600551209103799E-2</v>
      </c>
      <c r="G17" s="43">
        <v>9.0324946657183505E-2</v>
      </c>
      <c r="H17" s="43">
        <v>0</v>
      </c>
      <c r="I17" s="44">
        <v>1.2703252032520301E-2</v>
      </c>
    </row>
    <row r="18" spans="1:9" s="38" customFormat="1" x14ac:dyDescent="0.25">
      <c r="A18" s="76"/>
      <c r="B18" s="39" t="s">
        <v>19</v>
      </c>
      <c r="C18" s="65">
        <v>0.33042221044999998</v>
      </c>
      <c r="D18" s="38">
        <v>90526633</v>
      </c>
      <c r="E18" s="66">
        <v>273.97260273972603</v>
      </c>
      <c r="F18" s="42">
        <v>4.0140469416785202E-2</v>
      </c>
      <c r="G18" s="43">
        <v>0.13708548186344199</v>
      </c>
      <c r="H18" s="43">
        <v>0</v>
      </c>
      <c r="I18" s="44">
        <v>3.0487804878048699E-3</v>
      </c>
    </row>
    <row r="19" spans="1:9" s="38" customFormat="1" x14ac:dyDescent="0.25">
      <c r="A19" s="76"/>
      <c r="B19" s="39" t="s">
        <v>21</v>
      </c>
      <c r="C19" s="65">
        <v>2.47235305E-2</v>
      </c>
      <c r="D19" s="38">
        <v>6773570</v>
      </c>
      <c r="E19" s="66">
        <v>273.97260273972603</v>
      </c>
      <c r="F19" s="42">
        <v>3.6346461593172098E-2</v>
      </c>
      <c r="G19" s="43">
        <v>9.4451235775248901E-2</v>
      </c>
      <c r="H19" s="43">
        <v>0</v>
      </c>
      <c r="I19" s="44">
        <v>3.0487804878048699E-3</v>
      </c>
    </row>
    <row r="20" spans="1:9" s="38" customFormat="1" x14ac:dyDescent="0.25">
      <c r="A20" s="76"/>
      <c r="B20" s="39" t="s">
        <v>29</v>
      </c>
      <c r="C20" s="65">
        <v>1.71273841E-2</v>
      </c>
      <c r="D20" s="38">
        <v>4692434</v>
      </c>
      <c r="E20" s="66">
        <v>273.97260273972603</v>
      </c>
      <c r="F20" s="42">
        <v>1.0241820768136499E-2</v>
      </c>
      <c r="G20" s="43">
        <v>6.4882645803698402E-2</v>
      </c>
      <c r="H20" s="43">
        <v>0</v>
      </c>
      <c r="I20" s="44">
        <v>1.2703252032520301E-2</v>
      </c>
    </row>
    <row r="21" spans="1:9" s="38" customFormat="1" x14ac:dyDescent="0.25">
      <c r="A21" s="76"/>
      <c r="B21" s="39" t="s">
        <v>30</v>
      </c>
      <c r="C21" s="65">
        <v>1.71277783E-2</v>
      </c>
      <c r="D21" s="38">
        <v>4692542</v>
      </c>
      <c r="E21" s="66">
        <v>273.97260273972603</v>
      </c>
      <c r="F21" s="42">
        <v>1.2558899359886201E-2</v>
      </c>
      <c r="G21" s="43">
        <v>7.07125711237553E-2</v>
      </c>
      <c r="H21" s="43">
        <v>0</v>
      </c>
      <c r="I21" s="44">
        <v>1.2703252032520301E-2</v>
      </c>
    </row>
    <row r="22" spans="1:9" s="38" customFormat="1" x14ac:dyDescent="0.25">
      <c r="A22" s="76"/>
      <c r="B22" s="39" t="s">
        <v>22</v>
      </c>
      <c r="C22" s="65">
        <v>2.1877815299999999E-2</v>
      </c>
      <c r="D22" s="38">
        <v>5993922</v>
      </c>
      <c r="E22" s="66">
        <v>273.97260273972603</v>
      </c>
      <c r="F22" s="42">
        <v>4.2570345839260303E-2</v>
      </c>
      <c r="G22" s="43">
        <v>0.167673141891891</v>
      </c>
      <c r="H22" s="43">
        <v>0</v>
      </c>
      <c r="I22" s="44">
        <v>3.0487804878048699E-3</v>
      </c>
    </row>
    <row r="23" spans="1:9" s="38" customFormat="1" x14ac:dyDescent="0.25">
      <c r="A23" s="76"/>
      <c r="B23" s="39" t="s">
        <v>24</v>
      </c>
      <c r="C23" s="65">
        <v>2.0925537599999999E-2</v>
      </c>
      <c r="D23" s="38">
        <v>5733024</v>
      </c>
      <c r="E23" s="66">
        <v>273.97260273972603</v>
      </c>
      <c r="F23" s="42">
        <v>3.4917318634423898E-2</v>
      </c>
      <c r="G23" s="43">
        <v>8.3440389402560405E-2</v>
      </c>
      <c r="H23" s="43">
        <v>0</v>
      </c>
      <c r="I23" s="44">
        <v>3.0487804878048699E-3</v>
      </c>
    </row>
    <row r="24" spans="1:9" s="38" customFormat="1" x14ac:dyDescent="0.25">
      <c r="A24" s="76"/>
      <c r="B24" s="39" t="s">
        <v>31</v>
      </c>
      <c r="C24" s="65">
        <v>1.3329643049999999E-2</v>
      </c>
      <c r="D24" s="38">
        <v>3651957</v>
      </c>
      <c r="E24" s="66">
        <v>273.97260273972603</v>
      </c>
      <c r="F24" s="42">
        <v>8.8476840327169192E-3</v>
      </c>
      <c r="G24" s="43">
        <v>5.3657316856329997E-2</v>
      </c>
      <c r="H24" s="43">
        <v>0</v>
      </c>
      <c r="I24" s="44">
        <v>1.2703252032520301E-2</v>
      </c>
    </row>
    <row r="25" spans="1:9" s="38" customFormat="1" x14ac:dyDescent="0.25">
      <c r="A25" s="76"/>
      <c r="B25" s="45" t="s">
        <v>32</v>
      </c>
      <c r="C25" s="67">
        <v>1.4279343850000001E-2</v>
      </c>
      <c r="D25" s="47">
        <v>3912149</v>
      </c>
      <c r="E25" s="68">
        <v>273.97260273972603</v>
      </c>
      <c r="F25" s="49">
        <v>1.13547964082503E-2</v>
      </c>
      <c r="G25" s="50">
        <v>6.2547786273115205E-2</v>
      </c>
      <c r="H25" s="50">
        <v>0</v>
      </c>
      <c r="I25" s="51">
        <v>1.2703252032520301E-2</v>
      </c>
    </row>
    <row r="26" spans="1:9" x14ac:dyDescent="0.25">
      <c r="A26" s="69"/>
    </row>
    <row r="27" spans="1:9" x14ac:dyDescent="0.25">
      <c r="A27" s="69"/>
    </row>
  </sheetData>
  <mergeCells count="2">
    <mergeCell ref="A2:A13"/>
    <mergeCell ref="A14:A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HLS - Individual Functions</vt:lpstr>
      <vt:lpstr>HLS - Whole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</dc:creator>
  <dc:description/>
  <cp:lastModifiedBy>Tiago</cp:lastModifiedBy>
  <cp:revision>3</cp:revision>
  <dcterms:created xsi:type="dcterms:W3CDTF">2015-06-05T18:17:20Z</dcterms:created>
  <dcterms:modified xsi:type="dcterms:W3CDTF">2023-01-26T01:28:55Z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