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Tiago\Dev\Experiments\TaskgraphsEdgeDetect\hwsw-partitioning\"/>
    </mc:Choice>
  </mc:AlternateContent>
  <xr:revisionPtr revIDLastSave="0" documentId="13_ncr:1_{CD33E6F0-8CD8-4DBF-8FDB-74976E8DD6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0" sheetId="1" r:id="rId1"/>
    <sheet name="V0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G29" i="1"/>
  <c r="C29" i="1"/>
  <c r="B29" i="1"/>
  <c r="E28" i="1"/>
  <c r="I27" i="1"/>
  <c r="D27" i="1"/>
  <c r="H26" i="1"/>
  <c r="C26" i="1"/>
  <c r="K25" i="1"/>
  <c r="F24" i="1"/>
  <c r="F23" i="1"/>
  <c r="F22" i="1"/>
  <c r="E22" i="1"/>
  <c r="D22" i="1"/>
  <c r="D21" i="1"/>
  <c r="C21" i="1"/>
  <c r="E17" i="3"/>
  <c r="D17" i="3"/>
  <c r="E16" i="3"/>
  <c r="D16" i="3"/>
  <c r="E15" i="3"/>
  <c r="D15" i="3"/>
  <c r="E14" i="3"/>
  <c r="D14" i="3"/>
  <c r="E13" i="3"/>
  <c r="D13" i="3"/>
  <c r="E14" i="1"/>
  <c r="E15" i="1"/>
  <c r="E16" i="1"/>
  <c r="E17" i="1"/>
  <c r="E13" i="1"/>
  <c r="D14" i="1"/>
  <c r="D15" i="1"/>
  <c r="D16" i="1"/>
  <c r="D17" i="1"/>
  <c r="D13" i="1"/>
  <c r="C6" i="3"/>
  <c r="C4" i="3"/>
  <c r="C7" i="3"/>
  <c r="C8" i="3"/>
  <c r="C9" i="3"/>
  <c r="C5" i="3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<sst xmlns="http://schemas.openxmlformats.org/spreadsheetml/2006/main" count="96" uniqueCount="47">
  <si>
    <t>latency</t>
  </si>
  <si>
    <t>fmax</t>
  </si>
  <si>
    <t>%FF</t>
  </si>
  <si>
    <t>%LUT</t>
  </si>
  <si>
    <t>%BRAM</t>
  </si>
  <si>
    <t>%DSP</t>
  </si>
  <si>
    <t>rgbToGrayscale</t>
  </si>
  <si>
    <t>convolve2d</t>
  </si>
  <si>
    <t>combthreshold</t>
  </si>
  <si>
    <t>set_filter_smooth</t>
  </si>
  <si>
    <t>edge_detect</t>
  </si>
  <si>
    <t>Task</t>
  </si>
  <si>
    <t>Array</t>
  </si>
  <si>
    <t>#Elem</t>
  </si>
  <si>
    <t>convolve2d_smooth</t>
  </si>
  <si>
    <t>convolve2d_vertical</t>
  </si>
  <si>
    <t>convolve2d_horizontal</t>
  </si>
  <si>
    <t>edge_detect_localdata</t>
  </si>
  <si>
    <t>n/a</t>
  </si>
  <si>
    <t>Software execTime (us)</t>
  </si>
  <si>
    <t>Hardware execTime (us)</t>
  </si>
  <si>
    <t>Hardware Properties</t>
  </si>
  <si>
    <t>execTime (s)</t>
  </si>
  <si>
    <t>image_rgb</t>
  </si>
  <si>
    <t>DataType (bytes)</t>
  </si>
  <si>
    <t>image_gray</t>
  </si>
  <si>
    <t>temp_buf</t>
  </si>
  <si>
    <t>filter</t>
  </si>
  <si>
    <t>output</t>
  </si>
  <si>
    <t>OnewayCopyTime (us)</t>
  </si>
  <si>
    <t>RoundtripCopyTime (us)</t>
  </si>
  <si>
    <t>m-oneway</t>
  </si>
  <si>
    <t>b-oneway</t>
  </si>
  <si>
    <t>m-roundtrip</t>
  </si>
  <si>
    <t>b-roundtrip</t>
  </si>
  <si>
    <t>set_filter_vertical</t>
  </si>
  <si>
    <t>set_filter_horizontal</t>
  </si>
  <si>
    <t>Communication Model</t>
  </si>
  <si>
    <t>Oneway</t>
  </si>
  <si>
    <t>Roundtrip</t>
  </si>
  <si>
    <t>b</t>
  </si>
  <si>
    <t>m</t>
  </si>
  <si>
    <t>main_begin</t>
  </si>
  <si>
    <t>main_end</t>
  </si>
  <si>
    <t>convolve2d (1)</t>
  </si>
  <si>
    <t>convolve2d (2)</t>
  </si>
  <si>
    <t>convolve2d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</si>
</sst>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2" xfId="0" applyNumberFormat="1" applyBorder="1"/>
    <xf numFmtId="1" fontId="0" fillId="0" borderId="0" xfId="0" applyNumberFormat="1"/>
    <xf numFmtId="1" fontId="0" fillId="0" borderId="10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7" xfId="0" applyNumberFormat="1" applyBorder="1"/>
    <xf numFmtId="10" fontId="0" fillId="0" borderId="10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1" fillId="5" borderId="7" xfId="0" applyFont="1" applyFill="1" applyBorder="1"/>
    <xf numFmtId="0" fontId="1" fillId="5" borderId="8" xfId="0" applyFont="1" applyFill="1" applyBorder="1"/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0" borderId="0" xfId="0" applyBorder="1"/>
    <xf numFmtId="1" fontId="0" fillId="0" borderId="0" xfId="0" applyNumberFormat="1" applyBorder="1"/>
    <xf numFmtId="10" fontId="0" fillId="0" borderId="0" xfId="0" applyNumberFormat="1" applyBorder="1"/>
    <xf numFmtId="11" fontId="0" fillId="0" borderId="0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0" fillId="7" borderId="12" xfId="0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7" borderId="9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0</xdr:row>
      <xdr:rowOff>76200</xdr:rowOff>
    </xdr:from>
    <xdr:to>
      <xdr:col>17</xdr:col>
      <xdr:colOff>582038</xdr:colOff>
      <xdr:row>34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203B0A-7E43-5740-98BC-8D83736B9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5275" y="76200"/>
          <a:ext cx="4039613" cy="657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F32" sqref="F32"/>
    </sheetView>
  </sheetViews>
  <sheetFormatPr defaultRowHeight="15" x14ac:dyDescent="0.25"/>
  <cols>
    <col min="1" max="1" width="19.42578125" bestFit="1" customWidth="1"/>
    <col min="2" max="2" width="17" customWidth="1"/>
    <col min="3" max="3" width="16.140625" customWidth="1"/>
    <col min="4" max="4" width="21.42578125" bestFit="1" customWidth="1"/>
    <col min="5" max="5" width="23" bestFit="1" customWidth="1"/>
    <col min="6" max="6" width="16.85546875" bestFit="1" customWidth="1"/>
    <col min="7" max="7" width="19.42578125" bestFit="1" customWidth="1"/>
    <col min="10" max="10" width="11.42578125" bestFit="1" customWidth="1"/>
    <col min="11" max="11" width="9.85546875" bestFit="1" customWidth="1"/>
  </cols>
  <sheetData>
    <row r="1" spans="1:10" x14ac:dyDescent="0.25">
      <c r="A1" s="35" t="s">
        <v>11</v>
      </c>
      <c r="B1" s="39" t="s">
        <v>19</v>
      </c>
      <c r="C1" s="37" t="s">
        <v>20</v>
      </c>
      <c r="D1" s="33" t="s">
        <v>21</v>
      </c>
      <c r="E1" s="33"/>
      <c r="F1" s="33"/>
      <c r="G1" s="33"/>
      <c r="H1" s="33"/>
      <c r="I1" s="33"/>
      <c r="J1" s="34"/>
    </row>
    <row r="2" spans="1:10" x14ac:dyDescent="0.25">
      <c r="A2" s="36"/>
      <c r="B2" s="40"/>
      <c r="C2" s="38"/>
      <c r="D2" s="25" t="s">
        <v>22</v>
      </c>
      <c r="E2" s="25" t="s">
        <v>0</v>
      </c>
      <c r="F2" s="25" t="s">
        <v>1</v>
      </c>
      <c r="G2" s="25" t="s">
        <v>2</v>
      </c>
      <c r="H2" s="25" t="s">
        <v>3</v>
      </c>
      <c r="I2" s="25" t="s">
        <v>4</v>
      </c>
      <c r="J2" s="26" t="s">
        <v>5</v>
      </c>
    </row>
    <row r="3" spans="1:10" x14ac:dyDescent="0.25">
      <c r="A3" s="1" t="s">
        <v>6</v>
      </c>
      <c r="B3" s="2">
        <v>143601</v>
      </c>
      <c r="C3" s="11">
        <f>$D3 * 1000000</f>
        <v>2871.1593500000004</v>
      </c>
      <c r="D3" s="2">
        <v>2.8711593500000002E-3</v>
      </c>
      <c r="E3" s="2">
        <v>786619</v>
      </c>
      <c r="F3" s="2">
        <v>273.97260273972603</v>
      </c>
      <c r="G3" s="14">
        <v>1.3271672504378201E-2</v>
      </c>
      <c r="H3" s="14">
        <v>5.0492556917688197E-2</v>
      </c>
      <c r="I3" s="14">
        <v>0</v>
      </c>
      <c r="J3" s="15">
        <v>5.5555555555555497E-3</v>
      </c>
    </row>
    <row r="4" spans="1:10" x14ac:dyDescent="0.25">
      <c r="A4" s="3" t="s">
        <v>7</v>
      </c>
      <c r="B4" s="41">
        <v>14467</v>
      </c>
      <c r="C4" s="42">
        <f t="shared" ref="C4:C9" si="0">$D4 * 1000000</f>
        <v>8546.0698500000017</v>
      </c>
      <c r="D4" s="41">
        <v>8.5460698500000008E-3</v>
      </c>
      <c r="E4" s="41">
        <v>2341389</v>
      </c>
      <c r="F4" s="41">
        <v>273.97260273972603</v>
      </c>
      <c r="G4" s="43">
        <v>2.6514156450671299E-2</v>
      </c>
      <c r="H4" s="43">
        <v>0.133413601868067</v>
      </c>
      <c r="I4" s="43">
        <v>0</v>
      </c>
      <c r="J4" s="16">
        <v>1.0714285714285701E-2</v>
      </c>
    </row>
    <row r="5" spans="1:10" x14ac:dyDescent="0.25">
      <c r="A5" s="3" t="s">
        <v>8</v>
      </c>
      <c r="B5" s="41">
        <v>245034</v>
      </c>
      <c r="C5" s="42">
        <f t="shared" si="0"/>
        <v>1914.1877500000001</v>
      </c>
      <c r="D5" s="41">
        <v>1.91418775E-3</v>
      </c>
      <c r="E5" s="41">
        <v>524435</v>
      </c>
      <c r="F5" s="41">
        <v>273.97260273972603</v>
      </c>
      <c r="G5" s="43">
        <v>7.8309252772912993E-2</v>
      </c>
      <c r="H5" s="43">
        <v>2.1555750145942701E-2</v>
      </c>
      <c r="I5" s="43">
        <v>0</v>
      </c>
      <c r="J5" s="16">
        <v>0</v>
      </c>
    </row>
    <row r="6" spans="1:10" x14ac:dyDescent="0.25">
      <c r="A6" s="3" t="s">
        <v>9</v>
      </c>
      <c r="B6" s="41">
        <v>0</v>
      </c>
      <c r="C6" s="42">
        <f t="shared" si="0"/>
        <v>0.2555</v>
      </c>
      <c r="D6" s="44">
        <v>2.5549999999999998E-7</v>
      </c>
      <c r="E6" s="41">
        <v>70</v>
      </c>
      <c r="F6" s="41">
        <v>273.97260273972603</v>
      </c>
      <c r="G6" s="43">
        <v>3.3785755983654401E-3</v>
      </c>
      <c r="H6" s="43">
        <v>1.0402072387624001E-2</v>
      </c>
      <c r="I6" s="43">
        <v>0</v>
      </c>
      <c r="J6" s="16">
        <v>0</v>
      </c>
    </row>
    <row r="7" spans="1:10" x14ac:dyDescent="0.25">
      <c r="A7" s="3" t="s">
        <v>35</v>
      </c>
      <c r="B7" s="41">
        <v>0</v>
      </c>
      <c r="C7" s="42">
        <f t="shared" si="0"/>
        <v>0.2555</v>
      </c>
      <c r="D7" s="44">
        <v>2.5549999999999998E-7</v>
      </c>
      <c r="E7" s="41">
        <v>70</v>
      </c>
      <c r="F7" s="41">
        <v>273.97260273972603</v>
      </c>
      <c r="G7" s="43">
        <v>3.3785755983654401E-3</v>
      </c>
      <c r="H7" s="43">
        <v>1.0402072387624001E-2</v>
      </c>
      <c r="I7" s="43">
        <v>0</v>
      </c>
      <c r="J7" s="16">
        <v>0</v>
      </c>
    </row>
    <row r="8" spans="1:10" x14ac:dyDescent="0.25">
      <c r="A8" s="5" t="s">
        <v>36</v>
      </c>
      <c r="B8" s="6">
        <v>0</v>
      </c>
      <c r="C8" s="22">
        <f t="shared" si="0"/>
        <v>0.2555</v>
      </c>
      <c r="D8" s="7">
        <v>2.5549999999999998E-7</v>
      </c>
      <c r="E8" s="6">
        <v>70</v>
      </c>
      <c r="F8" s="6">
        <v>273.97260273972603</v>
      </c>
      <c r="G8" s="17">
        <v>3.3785755983654401E-3</v>
      </c>
      <c r="H8" s="17">
        <v>1.0402072387624001E-2</v>
      </c>
      <c r="I8" s="17">
        <v>0</v>
      </c>
      <c r="J8" s="18">
        <v>0</v>
      </c>
    </row>
    <row r="9" spans="1:10" x14ac:dyDescent="0.25">
      <c r="A9" s="9" t="s">
        <v>10</v>
      </c>
      <c r="B9" s="10">
        <v>435372</v>
      </c>
      <c r="C9" s="13">
        <f t="shared" si="0"/>
        <v>534535.19634999998</v>
      </c>
      <c r="D9" s="10">
        <v>0.53453519635000002</v>
      </c>
      <c r="E9" s="10">
        <v>146447999</v>
      </c>
      <c r="F9" s="10">
        <v>273.97260273972603</v>
      </c>
      <c r="G9" s="45">
        <v>0.11206217162872099</v>
      </c>
      <c r="H9" s="45">
        <v>0.19555239346176201</v>
      </c>
      <c r="I9" s="45">
        <v>0</v>
      </c>
      <c r="J9" s="46">
        <v>1.6269841269841202E-2</v>
      </c>
    </row>
    <row r="12" spans="1:10" x14ac:dyDescent="0.25">
      <c r="A12" s="27" t="s">
        <v>12</v>
      </c>
      <c r="B12" s="28" t="s">
        <v>13</v>
      </c>
      <c r="C12" s="28" t="s">
        <v>24</v>
      </c>
      <c r="D12" s="28" t="s">
        <v>29</v>
      </c>
      <c r="E12" s="29" t="s">
        <v>30</v>
      </c>
      <c r="G12" s="47" t="s">
        <v>37</v>
      </c>
      <c r="H12" s="51"/>
      <c r="I12" s="48"/>
    </row>
    <row r="13" spans="1:10" x14ac:dyDescent="0.25">
      <c r="A13" s="1" t="s">
        <v>23</v>
      </c>
      <c r="B13" s="2">
        <v>786432</v>
      </c>
      <c r="C13" s="2">
        <v>4</v>
      </c>
      <c r="D13" s="11">
        <f>$B13*$C13*$I$13 + $I$14</f>
        <v>4562.1665434388442</v>
      </c>
      <c r="E13" s="30">
        <f>$B13*$C13*$I$15 + $I$16</f>
        <v>6671.5308280954259</v>
      </c>
      <c r="G13" s="49" t="s">
        <v>38</v>
      </c>
      <c r="H13" s="52" t="s">
        <v>41</v>
      </c>
      <c r="I13" s="4">
        <v>1.4582852584745199E-3</v>
      </c>
    </row>
    <row r="14" spans="1:10" x14ac:dyDescent="0.25">
      <c r="A14" s="3" t="s">
        <v>25</v>
      </c>
      <c r="B14">
        <v>262144</v>
      </c>
      <c r="C14">
        <v>4</v>
      </c>
      <c r="D14" s="12">
        <f>$B14*$C14*$I$13 + $I$14</f>
        <v>1503.9206970584871</v>
      </c>
      <c r="E14" s="31">
        <f>$B14*$C14*$I$15 + $I$16</f>
        <v>2207.799534354021</v>
      </c>
      <c r="G14" s="50"/>
      <c r="H14" s="53" t="s">
        <v>40</v>
      </c>
      <c r="I14" s="8">
        <v>-25.202226131690999</v>
      </c>
    </row>
    <row r="15" spans="1:10" x14ac:dyDescent="0.25">
      <c r="A15" s="3" t="s">
        <v>26</v>
      </c>
      <c r="B15">
        <v>262144</v>
      </c>
      <c r="C15">
        <v>4</v>
      </c>
      <c r="D15" s="12">
        <f>$B15*$C15*$I$13 + $I$14</f>
        <v>1503.9206970584871</v>
      </c>
      <c r="E15" s="31">
        <f>$B15*$C15*$I$15 + $I$16</f>
        <v>2207.799534354021</v>
      </c>
      <c r="G15" s="49" t="s">
        <v>39</v>
      </c>
      <c r="H15" s="52" t="s">
        <v>41</v>
      </c>
      <c r="I15" s="4">
        <v>2.1284729450900099E-3</v>
      </c>
    </row>
    <row r="16" spans="1:10" x14ac:dyDescent="0.25">
      <c r="A16" s="3" t="s">
        <v>27</v>
      </c>
      <c r="B16">
        <v>9</v>
      </c>
      <c r="C16">
        <v>4</v>
      </c>
      <c r="D16" s="12">
        <f>$B16*$C16*$I$13 + $I$14</f>
        <v>-25.149727862385916</v>
      </c>
      <c r="E16" s="31">
        <f>$B16*$C16*$I$15 + $I$16</f>
        <v>-23.989487490657858</v>
      </c>
      <c r="G16" s="50"/>
      <c r="H16" s="53" t="s">
        <v>40</v>
      </c>
      <c r="I16" s="8">
        <v>-24.066112516681098</v>
      </c>
    </row>
    <row r="17" spans="1:11" x14ac:dyDescent="0.25">
      <c r="A17" s="5" t="s">
        <v>28</v>
      </c>
      <c r="B17" s="6">
        <v>262144</v>
      </c>
      <c r="C17" s="6">
        <v>4</v>
      </c>
      <c r="D17" s="22">
        <f>$B17*$C17*$I$13 + $I$14</f>
        <v>1503.9206970584871</v>
      </c>
      <c r="E17" s="32">
        <f>$B17*$C17*$I$15 + $I$16</f>
        <v>2207.799534354021</v>
      </c>
    </row>
    <row r="20" spans="1:11" x14ac:dyDescent="0.25">
      <c r="A20" s="59"/>
      <c r="B20" s="64" t="s">
        <v>6</v>
      </c>
      <c r="C20" s="57" t="s">
        <v>44</v>
      </c>
      <c r="D20" s="57" t="s">
        <v>45</v>
      </c>
      <c r="E20" s="57" t="s">
        <v>46</v>
      </c>
      <c r="F20" s="57" t="s">
        <v>8</v>
      </c>
      <c r="G20" s="57" t="s">
        <v>9</v>
      </c>
      <c r="H20" s="57" t="s">
        <v>35</v>
      </c>
      <c r="I20" s="57" t="s">
        <v>36</v>
      </c>
      <c r="J20" s="57" t="s">
        <v>42</v>
      </c>
      <c r="K20" s="58" t="s">
        <v>43</v>
      </c>
    </row>
    <row r="21" spans="1:11" x14ac:dyDescent="0.25">
      <c r="A21" s="54" t="s">
        <v>6</v>
      </c>
      <c r="B21" s="65">
        <v>0</v>
      </c>
      <c r="C21" s="68">
        <f>D14</f>
        <v>1503.9206970584871</v>
      </c>
      <c r="D21" s="68">
        <f>D14</f>
        <v>1503.9206970584871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7">
        <v>0</v>
      </c>
    </row>
    <row r="22" spans="1:11" x14ac:dyDescent="0.25">
      <c r="A22" s="55" t="s">
        <v>44</v>
      </c>
      <c r="B22" s="52">
        <v>0</v>
      </c>
      <c r="C22" s="60">
        <v>0</v>
      </c>
      <c r="D22" s="69">
        <f>D17</f>
        <v>1503.9206970584871</v>
      </c>
      <c r="E22" s="69">
        <f>D17</f>
        <v>1503.9206970584871</v>
      </c>
      <c r="F22" s="69">
        <f>D17</f>
        <v>1503.9206970584871</v>
      </c>
      <c r="G22" s="60">
        <v>0</v>
      </c>
      <c r="H22" s="60">
        <v>0</v>
      </c>
      <c r="I22" s="60">
        <v>0</v>
      </c>
      <c r="J22" s="60">
        <v>0</v>
      </c>
      <c r="K22" s="61">
        <v>0</v>
      </c>
    </row>
    <row r="23" spans="1:11" x14ac:dyDescent="0.25">
      <c r="A23" s="55" t="s">
        <v>45</v>
      </c>
      <c r="B23" s="52">
        <v>0</v>
      </c>
      <c r="C23" s="60">
        <v>0</v>
      </c>
      <c r="D23" s="60">
        <v>0</v>
      </c>
      <c r="E23" s="60">
        <v>0</v>
      </c>
      <c r="F23" s="69">
        <f>D14</f>
        <v>1503.9206970584871</v>
      </c>
      <c r="G23" s="60">
        <v>0</v>
      </c>
      <c r="H23" s="60">
        <v>0</v>
      </c>
      <c r="I23" s="60">
        <v>0</v>
      </c>
      <c r="J23" s="60">
        <v>0</v>
      </c>
      <c r="K23" s="61">
        <v>0</v>
      </c>
    </row>
    <row r="24" spans="1:11" x14ac:dyDescent="0.25">
      <c r="A24" s="55" t="s">
        <v>46</v>
      </c>
      <c r="B24" s="52">
        <v>0</v>
      </c>
      <c r="C24" s="60">
        <v>0</v>
      </c>
      <c r="D24" s="60">
        <v>0</v>
      </c>
      <c r="E24" s="60">
        <v>0</v>
      </c>
      <c r="F24" s="69">
        <f>D15</f>
        <v>1503.9206970584871</v>
      </c>
      <c r="G24" s="60">
        <v>0</v>
      </c>
      <c r="H24" s="60">
        <v>0</v>
      </c>
      <c r="I24" s="60">
        <v>0</v>
      </c>
      <c r="J24" s="60">
        <v>0</v>
      </c>
      <c r="K24" s="61">
        <v>0</v>
      </c>
    </row>
    <row r="25" spans="1:11" x14ac:dyDescent="0.25">
      <c r="A25" s="55" t="s">
        <v>8</v>
      </c>
      <c r="B25" s="52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70">
        <f>D17</f>
        <v>1503.9206970584871</v>
      </c>
    </row>
    <row r="26" spans="1:11" x14ac:dyDescent="0.25">
      <c r="A26" s="55" t="s">
        <v>9</v>
      </c>
      <c r="B26" s="52">
        <v>0</v>
      </c>
      <c r="C26" s="69">
        <f>D16</f>
        <v>-25.149727862385916</v>
      </c>
      <c r="D26" s="60">
        <v>0</v>
      </c>
      <c r="E26" s="60">
        <v>0</v>
      </c>
      <c r="F26" s="60">
        <v>0</v>
      </c>
      <c r="G26" s="60">
        <v>0</v>
      </c>
      <c r="H26" s="69">
        <f>D16</f>
        <v>-25.149727862385916</v>
      </c>
      <c r="I26" s="60">
        <v>0</v>
      </c>
      <c r="J26" s="60">
        <v>0</v>
      </c>
      <c r="K26" s="61">
        <v>0</v>
      </c>
    </row>
    <row r="27" spans="1:11" x14ac:dyDescent="0.25">
      <c r="A27" s="55" t="s">
        <v>35</v>
      </c>
      <c r="B27" s="52">
        <v>0</v>
      </c>
      <c r="C27" s="60">
        <v>0</v>
      </c>
      <c r="D27" s="69">
        <f>D16</f>
        <v>-25.149727862385916</v>
      </c>
      <c r="E27" s="60">
        <v>0</v>
      </c>
      <c r="F27" s="60">
        <v>0</v>
      </c>
      <c r="G27" s="60">
        <v>0</v>
      </c>
      <c r="H27" s="60">
        <v>0</v>
      </c>
      <c r="I27" s="69">
        <f>D16</f>
        <v>-25.149727862385916</v>
      </c>
      <c r="J27" s="60">
        <v>0</v>
      </c>
      <c r="K27" s="61">
        <v>0</v>
      </c>
    </row>
    <row r="28" spans="1:11" x14ac:dyDescent="0.25">
      <c r="A28" s="55" t="s">
        <v>36</v>
      </c>
      <c r="B28" s="52">
        <v>0</v>
      </c>
      <c r="C28" s="60">
        <v>0</v>
      </c>
      <c r="D28" s="60">
        <v>0</v>
      </c>
      <c r="E28" s="69">
        <f>D16</f>
        <v>-25.149727862385916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1">
        <v>0</v>
      </c>
    </row>
    <row r="29" spans="1:11" x14ac:dyDescent="0.25">
      <c r="A29" s="55" t="s">
        <v>42</v>
      </c>
      <c r="B29" s="71">
        <f>D13+D14</f>
        <v>6066.0872404973315</v>
      </c>
      <c r="C29" s="69">
        <f>D17</f>
        <v>1503.9206970584871</v>
      </c>
      <c r="D29" s="60">
        <v>0</v>
      </c>
      <c r="E29" s="69">
        <f>D15</f>
        <v>1503.9206970584871</v>
      </c>
      <c r="F29" s="60">
        <v>0</v>
      </c>
      <c r="G29" s="69">
        <f>D16</f>
        <v>-25.149727862385916</v>
      </c>
      <c r="H29" s="60">
        <v>0</v>
      </c>
      <c r="I29" s="60">
        <v>0</v>
      </c>
      <c r="J29" s="60">
        <v>0</v>
      </c>
      <c r="K29" s="61">
        <v>0</v>
      </c>
    </row>
    <row r="30" spans="1:11" x14ac:dyDescent="0.25">
      <c r="A30" s="56" t="s">
        <v>43</v>
      </c>
      <c r="B30" s="53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3">
        <v>0</v>
      </c>
    </row>
  </sheetData>
  <mergeCells count="7">
    <mergeCell ref="G13:G14"/>
    <mergeCell ref="G15:G16"/>
    <mergeCell ref="G12:I12"/>
    <mergeCell ref="D1:J1"/>
    <mergeCell ref="A1:A2"/>
    <mergeCell ref="C1:C2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0CF7-3598-485E-A72B-033C2161085F}">
  <dimension ref="A1:J23"/>
  <sheetViews>
    <sheetView workbookViewId="0">
      <selection activeCell="F13" sqref="F13"/>
    </sheetView>
  </sheetViews>
  <sheetFormatPr defaultRowHeight="15" x14ac:dyDescent="0.25"/>
  <cols>
    <col min="1" max="1" width="21.5703125" bestFit="1" customWidth="1"/>
    <col min="2" max="2" width="17" customWidth="1"/>
    <col min="3" max="3" width="16.7109375" customWidth="1"/>
    <col min="4" max="4" width="21.42578125" bestFit="1" customWidth="1"/>
    <col min="5" max="5" width="23" bestFit="1" customWidth="1"/>
    <col min="6" max="6" width="10.140625" bestFit="1" customWidth="1"/>
    <col min="7" max="9" width="9.28515625" bestFit="1" customWidth="1"/>
    <col min="10" max="10" width="9.7109375" bestFit="1" customWidth="1"/>
  </cols>
  <sheetData>
    <row r="1" spans="1:10" x14ac:dyDescent="0.25">
      <c r="A1" s="35" t="s">
        <v>11</v>
      </c>
      <c r="B1" s="39" t="s">
        <v>19</v>
      </c>
      <c r="C1" s="37" t="s">
        <v>20</v>
      </c>
      <c r="D1" s="33" t="s">
        <v>21</v>
      </c>
      <c r="E1" s="33"/>
      <c r="F1" s="33"/>
      <c r="G1" s="33"/>
      <c r="H1" s="33"/>
      <c r="I1" s="33"/>
      <c r="J1" s="34"/>
    </row>
    <row r="2" spans="1:10" x14ac:dyDescent="0.25">
      <c r="A2" s="36"/>
      <c r="B2" s="40"/>
      <c r="C2" s="38"/>
      <c r="D2" s="25" t="s">
        <v>22</v>
      </c>
      <c r="E2" s="25" t="s">
        <v>0</v>
      </c>
      <c r="F2" s="25" t="s">
        <v>1</v>
      </c>
      <c r="G2" s="25" t="s">
        <v>2</v>
      </c>
      <c r="H2" s="25" t="s">
        <v>3</v>
      </c>
      <c r="I2" s="25" t="s">
        <v>4</v>
      </c>
      <c r="J2" s="26" t="s">
        <v>5</v>
      </c>
    </row>
    <row r="3" spans="1:10" x14ac:dyDescent="0.25">
      <c r="A3" s="1" t="s">
        <v>17</v>
      </c>
      <c r="B3" s="20" t="s">
        <v>18</v>
      </c>
      <c r="C3" s="20" t="s">
        <v>18</v>
      </c>
      <c r="D3" s="20" t="s">
        <v>18</v>
      </c>
      <c r="E3" s="20" t="s">
        <v>18</v>
      </c>
      <c r="F3" s="20" t="s">
        <v>18</v>
      </c>
      <c r="G3" s="20" t="s">
        <v>18</v>
      </c>
      <c r="H3" s="20" t="s">
        <v>18</v>
      </c>
      <c r="I3" s="20" t="s">
        <v>18</v>
      </c>
      <c r="J3" s="21" t="s">
        <v>18</v>
      </c>
    </row>
    <row r="4" spans="1:10" x14ac:dyDescent="0.25">
      <c r="A4" s="3" t="s">
        <v>6</v>
      </c>
      <c r="B4" s="41">
        <v>149827</v>
      </c>
      <c r="C4" s="42">
        <f>$D4 * 1000000</f>
        <v>2871.1593500000004</v>
      </c>
      <c r="D4" s="41">
        <v>2.8711593500000002E-3</v>
      </c>
      <c r="E4" s="41">
        <v>786619</v>
      </c>
      <c r="F4" s="41">
        <v>273.97260273972603</v>
      </c>
      <c r="G4" s="43">
        <v>1.3271672504378201E-2</v>
      </c>
      <c r="H4" s="43">
        <v>5.0492556917688197E-2</v>
      </c>
      <c r="I4" s="43">
        <v>0</v>
      </c>
      <c r="J4" s="16">
        <v>5.5555555555555497E-3</v>
      </c>
    </row>
    <row r="5" spans="1:10" x14ac:dyDescent="0.25">
      <c r="A5" s="3" t="s">
        <v>14</v>
      </c>
      <c r="B5" s="41">
        <v>17706</v>
      </c>
      <c r="C5" s="42">
        <f>$D5 * 1000000</f>
        <v>8544.8069500000001</v>
      </c>
      <c r="D5" s="41">
        <v>8.5448069500000008E-3</v>
      </c>
      <c r="E5" s="41">
        <v>2341043</v>
      </c>
      <c r="F5" s="41">
        <v>273.97260273972603</v>
      </c>
      <c r="G5" s="43">
        <v>3.3986427320490298E-3</v>
      </c>
      <c r="H5" s="43">
        <v>1.04057209573847E-2</v>
      </c>
      <c r="I5" s="43">
        <v>0</v>
      </c>
      <c r="J5" s="16">
        <v>0</v>
      </c>
    </row>
    <row r="6" spans="1:10" x14ac:dyDescent="0.25">
      <c r="A6" s="3" t="s">
        <v>15</v>
      </c>
      <c r="B6" s="41">
        <v>17706</v>
      </c>
      <c r="C6" s="42">
        <f>$D6 * 1000000</f>
        <v>5696.7155999999995</v>
      </c>
      <c r="D6" s="41">
        <v>5.6967156E-3</v>
      </c>
      <c r="E6" s="41">
        <v>1560744</v>
      </c>
      <c r="F6" s="41">
        <v>273.97260273972603</v>
      </c>
      <c r="G6" s="43">
        <v>1.35781523642732E-2</v>
      </c>
      <c r="H6" s="43">
        <v>1.6265323992994699E-2</v>
      </c>
      <c r="I6" s="43">
        <v>0</v>
      </c>
      <c r="J6" s="16">
        <v>0</v>
      </c>
    </row>
    <row r="7" spans="1:10" x14ac:dyDescent="0.25">
      <c r="A7" s="3" t="s">
        <v>16</v>
      </c>
      <c r="B7" s="41">
        <v>17706</v>
      </c>
      <c r="C7" s="42">
        <f t="shared" ref="C7:C9" si="0">$D7 * 1000000</f>
        <v>5696.7082999999993</v>
      </c>
      <c r="D7" s="41">
        <v>5.6967082999999996E-3</v>
      </c>
      <c r="E7" s="41">
        <v>1560742</v>
      </c>
      <c r="F7" s="41">
        <v>273.97260273972603</v>
      </c>
      <c r="G7" s="43">
        <v>3.0137186223000499E-3</v>
      </c>
      <c r="H7" s="43">
        <v>9.8730297723292407E-3</v>
      </c>
      <c r="I7" s="43">
        <v>0</v>
      </c>
      <c r="J7" s="16">
        <v>0</v>
      </c>
    </row>
    <row r="8" spans="1:10" x14ac:dyDescent="0.25">
      <c r="A8" s="5" t="s">
        <v>8</v>
      </c>
      <c r="B8" s="6">
        <v>270074</v>
      </c>
      <c r="C8" s="22">
        <f t="shared" si="0"/>
        <v>1914.1877500000001</v>
      </c>
      <c r="D8" s="6">
        <v>1.91418775E-3</v>
      </c>
      <c r="E8" s="6">
        <v>524435</v>
      </c>
      <c r="F8" s="6">
        <v>273.97260273972603</v>
      </c>
      <c r="G8" s="17">
        <v>7.8309252772912993E-2</v>
      </c>
      <c r="H8" s="17">
        <v>2.1555750145942701E-2</v>
      </c>
      <c r="I8" s="17">
        <v>0</v>
      </c>
      <c r="J8" s="18">
        <v>0</v>
      </c>
    </row>
    <row r="9" spans="1:10" x14ac:dyDescent="0.25">
      <c r="A9" s="9" t="s">
        <v>10</v>
      </c>
      <c r="B9" s="10">
        <v>475604</v>
      </c>
      <c r="C9" s="13">
        <f t="shared" si="0"/>
        <v>17127.559300000001</v>
      </c>
      <c r="D9" s="19">
        <v>1.7127559300000001E-2</v>
      </c>
      <c r="E9" s="19">
        <v>4692482</v>
      </c>
      <c r="F9" s="19">
        <v>273.97260273972603</v>
      </c>
      <c r="G9" s="23">
        <v>6.9120329830706304E-2</v>
      </c>
      <c r="H9" s="23">
        <v>0.21306187974314</v>
      </c>
      <c r="I9" s="23">
        <v>2.3947368421052602</v>
      </c>
      <c r="J9" s="24">
        <v>1.03174603174603E-2</v>
      </c>
    </row>
    <row r="12" spans="1:10" x14ac:dyDescent="0.25">
      <c r="A12" s="27" t="s">
        <v>12</v>
      </c>
      <c r="B12" s="28" t="s">
        <v>13</v>
      </c>
      <c r="C12" s="28" t="s">
        <v>24</v>
      </c>
      <c r="D12" s="28" t="s">
        <v>29</v>
      </c>
      <c r="E12" s="29" t="s">
        <v>30</v>
      </c>
    </row>
    <row r="13" spans="1:10" x14ac:dyDescent="0.25">
      <c r="A13" s="1" t="s">
        <v>23</v>
      </c>
      <c r="B13" s="2">
        <v>786432</v>
      </c>
      <c r="C13" s="2">
        <v>4</v>
      </c>
      <c r="D13" s="11">
        <f>$B13*$C13*$B$20 + $B$21</f>
        <v>4562.1665434388442</v>
      </c>
      <c r="E13" s="30">
        <f>$B13*$C13*$B$22 + $B$23</f>
        <v>6671.5308280954259</v>
      </c>
    </row>
    <row r="14" spans="1:10" x14ac:dyDescent="0.25">
      <c r="A14" s="3" t="s">
        <v>25</v>
      </c>
      <c r="B14">
        <v>262144</v>
      </c>
      <c r="C14">
        <v>4</v>
      </c>
      <c r="D14" s="12">
        <f t="shared" ref="D14:D17" si="1">$B14*$C14*$B$20 + $B$21</f>
        <v>1503.9206970584871</v>
      </c>
      <c r="E14" s="31">
        <f t="shared" ref="E14:E17" si="2">$B14*$C14*$B$22 + $B$23</f>
        <v>2207.799534354021</v>
      </c>
    </row>
    <row r="15" spans="1:10" x14ac:dyDescent="0.25">
      <c r="A15" s="3" t="s">
        <v>26</v>
      </c>
      <c r="B15">
        <v>262144</v>
      </c>
      <c r="C15">
        <v>4</v>
      </c>
      <c r="D15" s="12">
        <f t="shared" si="1"/>
        <v>1503.9206970584871</v>
      </c>
      <c r="E15" s="31">
        <f t="shared" si="2"/>
        <v>2207.799534354021</v>
      </c>
    </row>
    <row r="16" spans="1:10" x14ac:dyDescent="0.25">
      <c r="A16" s="3" t="s">
        <v>27</v>
      </c>
      <c r="B16">
        <v>9</v>
      </c>
      <c r="C16">
        <v>4</v>
      </c>
      <c r="D16" s="12">
        <f t="shared" si="1"/>
        <v>-25.149727862385916</v>
      </c>
      <c r="E16" s="31">
        <f t="shared" si="2"/>
        <v>-23.989487490657858</v>
      </c>
    </row>
    <row r="17" spans="1:5" x14ac:dyDescent="0.25">
      <c r="A17" s="5" t="s">
        <v>28</v>
      </c>
      <c r="B17" s="6">
        <v>262144</v>
      </c>
      <c r="C17" s="6">
        <v>4</v>
      </c>
      <c r="D17" s="22">
        <f t="shared" si="1"/>
        <v>1503.9206970584871</v>
      </c>
      <c r="E17" s="32">
        <f t="shared" si="2"/>
        <v>2207.799534354021</v>
      </c>
    </row>
    <row r="20" spans="1:5" x14ac:dyDescent="0.25">
      <c r="A20" t="s">
        <v>31</v>
      </c>
      <c r="B20">
        <v>1.4582852584745199E-3</v>
      </c>
    </row>
    <row r="21" spans="1:5" x14ac:dyDescent="0.25">
      <c r="A21" t="s">
        <v>32</v>
      </c>
      <c r="B21">
        <v>-25.202226131690999</v>
      </c>
    </row>
    <row r="22" spans="1:5" x14ac:dyDescent="0.25">
      <c r="A22" t="s">
        <v>33</v>
      </c>
      <c r="B22">
        <v>2.1284729450900099E-3</v>
      </c>
    </row>
    <row r="23" spans="1:5" x14ac:dyDescent="0.25">
      <c r="A23" t="s">
        <v>34</v>
      </c>
      <c r="B23">
        <v>-24.066112516681098</v>
      </c>
    </row>
  </sheetData>
  <mergeCells count="4">
    <mergeCell ref="A1:A2"/>
    <mergeCell ref="B1:B2"/>
    <mergeCell ref="C1:C2"/>
    <mergeCell ref="D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V0</vt:lpstr>
      <vt:lpstr>V0CE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2015-06-05T18:17:20Z</dcterms:created>
  <dcterms:modified xsi:type="dcterms:W3CDTF">2023-01-23T23:52:34Z</dcterms:modified>
</cp:coreProperties>
</file>