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drawings/drawing2.xml" ContentType="application/vnd.openxmlformats-officedocument.drawing+xml"/>
  <Override PartName="/xl/ctrlProps/ctrlProp26.xml" ContentType="application/vnd.ms-excel.controlproperties+xml"/>
  <Override PartName="/xl/ctrlProps/ctrlProp27.xml" ContentType="application/vnd.ms-excel.controlproperties+xml"/>
  <Override PartName="/xl/drawings/drawing3.xml" ContentType="application/vnd.openxmlformats-officedocument.drawing+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drawings/drawing4.xml" ContentType="application/vnd.openxmlformats-officedocument.drawing+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drawings/drawing5.xml" ContentType="application/vnd.openxmlformats-officedocument.drawing+xml"/>
  <Override PartName="/xl/ctrlProps/ctrlProp38.xml" ContentType="application/vnd.ms-excel.controlproperties+xml"/>
  <Override PartName="/xl/ctrlProps/ctrlProp39.xml" ContentType="application/vnd.ms-excel.controlproperties+xml"/>
  <Override PartName="/xl/drawings/drawing6.xml" ContentType="application/vnd.openxmlformats-officedocument.drawing+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Dados\T02983\Glintt\0#Simuladores\PRJ-102263 IDE-102648 Simulador de Rendimento Liquido e WF de CH\Desenho\"/>
    </mc:Choice>
  </mc:AlternateContent>
  <xr:revisionPtr revIDLastSave="0" documentId="13_ncr:1_{759F2453-A048-4492-BD78-B155F0556224}" xr6:coauthVersionLast="47" xr6:coauthVersionMax="47" xr10:uidLastSave="{00000000-0000-0000-0000-000000000000}"/>
  <bookViews>
    <workbookView xWindow="28680" yWindow="-270" windowWidth="29040" windowHeight="15840" activeTab="1" xr2:uid="{106852B7-0859-4EC4-850E-ADE64365BBC5}"/>
  </bookViews>
  <sheets>
    <sheet name="Change Log" sheetId="11" r:id="rId1"/>
    <sheet name="Main" sheetId="8" r:id="rId2"/>
    <sheet name="CloudComputing&amp;DevOps" sheetId="1" r:id="rId3"/>
    <sheet name="RHSSO-Template" sheetId="4" r:id="rId4"/>
    <sheet name="RHSSO-Template BO" sheetId="13" r:id="rId5"/>
    <sheet name="Kafka-Template" sheetId="6" r:id="rId6"/>
    <sheet name="BD-Oracle" sheetId="7" r:id="rId7"/>
    <sheet name="BD-SQL" sheetId="12" r:id="rId8"/>
    <sheet name="Help" sheetId="3" state="veryHidden" r:id="rId9"/>
    <sheet name="Resumo" sheetId="9" state="hidden" r:id="rId10"/>
    <sheet name="Apoio" sheetId="2" state="hidden" r:id="rId11"/>
    <sheet name="Simulação" sheetId="10" state="hidden"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7" i="13" l="1"/>
  <c r="C46" i="13"/>
  <c r="D34" i="13"/>
  <c r="B34" i="13"/>
  <c r="B19" i="13"/>
  <c r="B17" i="13"/>
  <c r="C47" i="4" l="1"/>
  <c r="C46" i="4"/>
  <c r="D34" i="4"/>
  <c r="B34" i="4"/>
  <c r="B19" i="4"/>
  <c r="B17" i="4"/>
  <c r="J7" i="10" l="1"/>
  <c r="K9" i="10"/>
  <c r="J9" i="10"/>
  <c r="K8" i="10"/>
  <c r="J8" i="10"/>
  <c r="K7" i="10"/>
  <c r="K10" i="10" l="1"/>
  <c r="J10" i="10"/>
  <c r="B17" i="9"/>
  <c r="B21" i="9"/>
  <c r="B26" i="9"/>
  <c r="B24" i="9"/>
  <c r="B25" i="9"/>
  <c r="E3" i="9"/>
  <c r="B23" i="9"/>
  <c r="B22" i="9"/>
  <c r="A14" i="6"/>
  <c r="E4" i="9" s="1"/>
  <c r="B28" i="9"/>
  <c r="E7" i="9" l="1"/>
  <c r="B18" i="10" s="1"/>
  <c r="E6" i="9"/>
  <c r="B11" i="10" s="1"/>
  <c r="E5" i="9"/>
  <c r="B10" i="10" s="1"/>
  <c r="B9" i="10"/>
  <c r="E2" i="9"/>
  <c r="B8" i="10" s="1"/>
  <c r="E14" i="9"/>
  <c r="E13" i="9"/>
  <c r="E12" i="9"/>
  <c r="E11" i="9"/>
  <c r="E10" i="9"/>
  <c r="B15" i="9" l="1"/>
  <c r="D24" i="9" s="1"/>
  <c r="F5" i="9" s="1"/>
  <c r="B12" i="10"/>
  <c r="B16" i="9"/>
  <c r="E15" i="9" l="1"/>
  <c r="B14" i="10" s="1"/>
  <c r="F8" i="10"/>
  <c r="F12" i="10" s="1"/>
  <c r="E17" i="9" l="1"/>
  <c r="E18" i="9" s="1"/>
  <c r="B20" i="10" s="1"/>
  <c r="B22" i="10" s="1"/>
  <c r="G6" i="6" l="1"/>
  <c r="L2" i="2"/>
  <c r="K12" i="6"/>
  <c r="K11" i="6"/>
  <c r="K10" i="6"/>
  <c r="K9" i="6"/>
  <c r="K8" i="6"/>
  <c r="K7" i="6"/>
  <c r="K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tc={C6929AA0-0EA7-45E9-9470-48AF754531A5}</author>
  </authors>
  <commentList>
    <comment ref="A25" authorId="0" shapeId="0" xr:uid="{C6929AA0-0EA7-45E9-9470-48AF754531A5}">
      <text>
        <t>[Threaded comment]
Your version of Excel allows you to read this threaded comment; however, any edits to it will get removed if the file is opened in a newer version of Excel. Learn more: https://go.microsoft.com/fwlink/?linkid=870924
Comment:
    4h por ambiente</t>
      </text>
    </comment>
  </commentList>
</comments>
</file>

<file path=xl/sharedStrings.xml><?xml version="1.0" encoding="utf-8"?>
<sst xmlns="http://schemas.openxmlformats.org/spreadsheetml/2006/main" count="714" uniqueCount="355">
  <si>
    <t>Caracterização do Projeto</t>
  </si>
  <si>
    <t>Item</t>
  </si>
  <si>
    <t>Campos a Preencher</t>
  </si>
  <si>
    <t>Observação</t>
  </si>
  <si>
    <t>Tarefas Adicionais</t>
  </si>
  <si>
    <t xml:space="preserve">Código Aplicação </t>
  </si>
  <si>
    <t>CA:</t>
  </si>
  <si>
    <t>Retirado do respetivo catálogo (CA**** e o abreviado)</t>
  </si>
  <si>
    <t>Abreviado:</t>
  </si>
  <si>
    <t>&lt;Técnico Responsável&gt;</t>
  </si>
  <si>
    <t>Técnico responsável para esclarecimento de dúvidas do pedido</t>
  </si>
  <si>
    <t>Desenho Solução</t>
  </si>
  <si>
    <t>Canais Diretos</t>
  </si>
  <si>
    <t>Site</t>
  </si>
  <si>
    <t>Outros</t>
  </si>
  <si>
    <t>&lt;Link Confluence&gt;</t>
  </si>
  <si>
    <t>Ambientes</t>
  </si>
  <si>
    <t>Desenvolvimento</t>
  </si>
  <si>
    <t>Definição dos ambientes a considerar. Configuração standard é DEV, QUA e PRD.</t>
  </si>
  <si>
    <t>Regressão</t>
  </si>
  <si>
    <t>Qualificação</t>
  </si>
  <si>
    <t>Pré-Produção</t>
  </si>
  <si>
    <t>Produção</t>
  </si>
  <si>
    <t>NameSpace</t>
  </si>
  <si>
    <t>&lt;Nome namespace&gt;</t>
  </si>
  <si>
    <t>Serviço</t>
  </si>
  <si>
    <t>Nome Serviço</t>
  </si>
  <si>
    <t>Tipologia</t>
  </si>
  <si>
    <t>Configuração</t>
  </si>
  <si>
    <t>React</t>
  </si>
  <si>
    <t>Default</t>
  </si>
  <si>
    <t>FTP/Mounts</t>
  </si>
  <si>
    <t>FTP FB Folder</t>
  </si>
  <si>
    <t>Ambiente</t>
  </si>
  <si>
    <t>Modo</t>
  </si>
  <si>
    <r>
      <t xml:space="preserve">Caso seja necessário </t>
    </r>
    <r>
      <rPr>
        <b/>
        <sz val="8"/>
        <color theme="1"/>
        <rFont val="Calibri"/>
        <family val="2"/>
        <scheme val="minor"/>
      </rPr>
      <t>receber ou enviar ficheiros</t>
    </r>
    <r>
      <rPr>
        <sz val="8"/>
        <color theme="1"/>
        <rFont val="Calibri"/>
        <family val="2"/>
        <scheme val="minor"/>
      </rPr>
      <t xml:space="preserve"> será preciso criar um PVC. Deverá ser indicada a diretoria de entrega dos ficheiros pelo </t>
    </r>
    <r>
      <rPr>
        <b/>
        <sz val="8"/>
        <color theme="1"/>
        <rFont val="Calibri"/>
        <family val="2"/>
        <scheme val="minor"/>
      </rPr>
      <t>filebroker</t>
    </r>
    <r>
      <rPr>
        <sz val="8"/>
        <color theme="1"/>
        <rFont val="Calibri"/>
        <family val="2"/>
        <scheme val="minor"/>
      </rPr>
      <t xml:space="preserve">.
</t>
    </r>
  </si>
  <si>
    <r>
      <t xml:space="preserve">Deverá ser criado projeto junto da equipa FB para a </t>
    </r>
    <r>
      <rPr>
        <b/>
        <sz val="8"/>
        <color theme="1"/>
        <rFont val="Calibri"/>
        <family val="2"/>
        <scheme val="minor"/>
      </rPr>
      <t>transferência</t>
    </r>
    <r>
      <rPr>
        <sz val="8"/>
        <color theme="1"/>
        <rFont val="Calibri"/>
        <family val="2"/>
        <scheme val="minor"/>
      </rPr>
      <t xml:space="preserve"> dos ficheiros dos ambientes correspondentes para o destino especificado em “FB FTP Folder”</t>
    </r>
  </si>
  <si>
    <t>Kafka</t>
  </si>
  <si>
    <t>Kafka Template</t>
  </si>
  <si>
    <t>Elastic</t>
  </si>
  <si>
    <t>Elastic Template</t>
  </si>
  <si>
    <t>RHSSO</t>
  </si>
  <si>
    <t>RHSSO Novo Cliente</t>
  </si>
  <si>
    <r>
      <t xml:space="preserve">Caso seja necessário, usar o template </t>
    </r>
    <r>
      <rPr>
        <b/>
        <sz val="8"/>
        <color theme="1"/>
        <rFont val="Calibri"/>
        <family val="2"/>
        <scheme val="minor"/>
      </rPr>
      <t>RHSSO</t>
    </r>
  </si>
  <si>
    <t>RHSSO Template</t>
  </si>
  <si>
    <t>BD</t>
  </si>
  <si>
    <t>Novo Schema</t>
  </si>
  <si>
    <t>Deploy Automático</t>
  </si>
  <si>
    <t>Datas
Objetivo</t>
  </si>
  <si>
    <t>Data</t>
  </si>
  <si>
    <t>Indicação de Datas Objetivo para a Disponibilização dos Ambientes</t>
  </si>
  <si>
    <t>Acessos</t>
  </si>
  <si>
    <t>Help Page</t>
  </si>
  <si>
    <t>Help</t>
  </si>
  <si>
    <t>FTP/Mount</t>
  </si>
  <si>
    <r>
      <t xml:space="preserve">Caso seja necessário </t>
    </r>
    <r>
      <rPr>
        <b/>
        <sz val="8"/>
        <color theme="1"/>
        <rFont val="Calibri"/>
        <family val="2"/>
        <scheme val="minor"/>
      </rPr>
      <t>receber ou enviar ficheiros</t>
    </r>
    <r>
      <rPr>
        <sz val="8"/>
        <color theme="1"/>
        <rFont val="Calibri"/>
        <family val="2"/>
        <scheme val="minor"/>
      </rPr>
      <t xml:space="preserve"> será preciso criar um PVC. Deverá ser indicada a diretoria de entrega dos ficheiros pelo </t>
    </r>
    <r>
      <rPr>
        <b/>
        <sz val="8"/>
        <color theme="1"/>
        <rFont val="Calibri"/>
        <family val="2"/>
        <scheme val="minor"/>
      </rPr>
      <t>filebroker</t>
    </r>
    <r>
      <rPr>
        <sz val="8"/>
        <color theme="1"/>
        <rFont val="Calibri"/>
        <family val="2"/>
        <scheme val="minor"/>
      </rPr>
      <t xml:space="preserve">.
A nível do openshift será criado um PV que para mapear estes ficheiros e um PVC por cada consumidor. A nivel do serviço, o folder será montado numa diretoria especifica (que na realidade corresponde . 
A nomenclatura destes vários componentes será inferida a partir dos elementos fornecidos. Assumindo um pedido
</t>
    </r>
  </si>
  <si>
    <r>
      <t xml:space="preserve">FB </t>
    </r>
    <r>
      <rPr>
        <sz val="8"/>
        <color rgb="FF000000"/>
        <rFont val="Calibri"/>
        <family val="2"/>
        <scheme val="minor"/>
      </rPr>
      <t>FTP Folder</t>
    </r>
  </si>
  <si>
    <t>/var/filebroker/qua/onf/catalogo/produtos</t>
  </si>
  <si>
    <t>onf</t>
  </si>
  <si>
    <t>DEV</t>
  </si>
  <si>
    <t>R</t>
  </si>
  <si>
    <t>QUA</t>
  </si>
  <si>
    <r>
      <t xml:space="preserve">Isto quer dizer que o destino do filebroker de QUA 
</t>
    </r>
    <r>
      <rPr>
        <sz val="8"/>
        <color rgb="FF2F5496"/>
        <rFont val="Calibri"/>
        <family val="2"/>
        <scheme val="minor"/>
      </rPr>
      <t xml:space="preserve">/var/filebroker/qua/onf/catalogo/produtos </t>
    </r>
    <r>
      <rPr>
        <sz val="8"/>
        <rFont val="Calibri"/>
        <family val="2"/>
        <scheme val="minor"/>
      </rPr>
      <t xml:space="preserve">deverá ser mapeado para o serviço ONF 
em DEV e QUA, em modo </t>
    </r>
    <r>
      <rPr>
        <b/>
        <sz val="8"/>
        <rFont val="Calibri"/>
        <family val="2"/>
        <scheme val="minor"/>
      </rPr>
      <t>leitura</t>
    </r>
    <r>
      <rPr>
        <sz val="8"/>
        <rFont val="Calibri"/>
        <family val="2"/>
        <scheme val="minor"/>
      </rPr>
      <t xml:space="preserve">. E corresponderá à criação de </t>
    </r>
  </si>
  <si>
    <t>PV</t>
  </si>
  <si>
    <t>Ex: pv-nfs-qua-sitei-onf-catalogo-produtos</t>
  </si>
  <si>
    <t>FB FTP Folder</t>
  </si>
  <si>
    <t>e</t>
  </si>
  <si>
    <t>Ambiente(s)</t>
  </si>
  <si>
    <t>Microservice</t>
  </si>
  <si>
    <t>Onf</t>
  </si>
  <si>
    <t>Mount</t>
  </si>
  <si>
    <t>app/batch/onf/catalogo/produtos</t>
  </si>
  <si>
    <t>PVC</t>
  </si>
  <si>
    <t>pvc-nfs-qua-sitei-onf-catalogo-produtos</t>
  </si>
  <si>
    <t>pvc-nfs-dev-sitei-onf-catalogo-produtos</t>
  </si>
  <si>
    <t>Campo</t>
  </si>
  <si>
    <t>Valor</t>
  </si>
  <si>
    <t>Descrição</t>
  </si>
  <si>
    <t>Sugestão para o nome do cliente</t>
  </si>
  <si>
    <t>Client Protocol</t>
  </si>
  <si>
    <t>"OpenID Connect" allows clients to verify the identity of the End-User based on the authentication performed by na Authorization Server. "SAML" enables web-based authentication and authorization scenarios including cross-domain single sign-on (SSO) and uses security tokens containing assertions to pass information.</t>
  </si>
  <si>
    <t>Access Type</t>
  </si>
  <si>
    <t>"Confidential" clients require a secret to initiate login protocol. "Public" clients do not require a secret. "Bearer-only" clients are web services that never initiate a login.</t>
  </si>
  <si>
    <t>Standard Flow Enabled (On / Off)</t>
  </si>
  <si>
    <t>This enables standard OpenID Connect redirect based authentication with authorization code. In terms of OpenID Connect or OAuth2 specifications, this enables support of "Authorization Code Flow" for this client.</t>
  </si>
  <si>
    <t>Implicit Flow (On / Off)</t>
  </si>
  <si>
    <t>This enables support for OpenID Connect redirect based authentication without authorization code. In terms of OpenID Connect or OAuth2 specifications, this enables support of "Implicit Flow" for this client.</t>
  </si>
  <si>
    <t>Direct Access Grants Enabled (On / Off)</t>
  </si>
  <si>
    <t>This enables support for Direct Access Grants, which means that the client has access to username/password of user and exchange it directly with Keycloak server for access token. In terms of OpenID Connect or OAuth2 specifications, this enables support of "Resource Owner Password Credentials Grant" for this client.</t>
  </si>
  <si>
    <t>Service Accounts Enabled (On / Off)</t>
  </si>
  <si>
    <t>Allows you to authenticate this client to Keycloak and retrieve access token dedicated to this client. In terms of OpenID Connect or OAuth2 specifications, this enables support of "Client Credentials Grant" for this client.</t>
  </si>
  <si>
    <t>Valid Redirect URIs</t>
  </si>
  <si>
    <t>Base URL (Optional)</t>
  </si>
  <si>
    <t>Default URL to use when the auth server needs to redirect or link back to the client.</t>
  </si>
  <si>
    <t>Web Origins (Optional)</t>
  </si>
  <si>
    <t>Estimativa</t>
  </si>
  <si>
    <t>Localização (Origem)</t>
  </si>
  <si>
    <t>Replicação (No sentido On-Prem --&gt; Azure)</t>
  </si>
  <si>
    <t>Nome do Tópico</t>
  </si>
  <si>
    <t>Retenção (dias)</t>
  </si>
  <si>
    <t>Msg Size (kb)</t>
  </si>
  <si>
    <t>Nº Msg/dia</t>
  </si>
  <si>
    <t>Localização</t>
  </si>
  <si>
    <t>Aplicação</t>
  </si>
  <si>
    <t>Permissão</t>
  </si>
  <si>
    <t>Replicação</t>
  </si>
  <si>
    <t>DEV  /  QUA  /  PRD</t>
  </si>
  <si>
    <t>&lt;ambiente&gt;-&lt;shortname_aplicação&gt;-&lt;descrição/função&gt;</t>
  </si>
  <si>
    <t>On-Prem  /  Azure</t>
  </si>
  <si>
    <t>Read  /  Write  /  Read-Write</t>
  </si>
  <si>
    <t>Sim  /  Não</t>
  </si>
  <si>
    <t>Read Only</t>
  </si>
  <si>
    <t>EXEMPLOS          EXEMPLOS          EXEMPLOS          EXEMPLOS          EXEMPLOS          EXEMPLOS          EXEMPLOS          EXEMPLOS          EXEMPLOS          EXEMPLOS          EXEMPLOS          EXEMPLOS          EXEMPLOS          EXEMPLOS</t>
  </si>
  <si>
    <t>PRD</t>
  </si>
  <si>
    <t>prd-cambios-eventos-pgm50</t>
  </si>
  <si>
    <t>25 kb</t>
  </si>
  <si>
    <t>On-Prem</t>
  </si>
  <si>
    <t>Tibco</t>
  </si>
  <si>
    <t>Write</t>
  </si>
  <si>
    <t>Sim</t>
  </si>
  <si>
    <t>FAD</t>
  </si>
  <si>
    <t>Read</t>
  </si>
  <si>
    <t>prd-fad-error</t>
  </si>
  <si>
    <t>2 kb</t>
  </si>
  <si>
    <t>Azure</t>
  </si>
  <si>
    <t>Não</t>
  </si>
  <si>
    <t>---</t>
  </si>
  <si>
    <t>prd-fad-success</t>
  </si>
  <si>
    <t>4 kb</t>
  </si>
  <si>
    <t>qua-onb-account-unblock</t>
  </si>
  <si>
    <t>Tibco
Onboarding</t>
  </si>
  <si>
    <t>Write
Read</t>
  </si>
  <si>
    <t>dev-onb-account-unblock</t>
  </si>
  <si>
    <t>BD Questions</t>
  </si>
  <si>
    <t>Contexto Aplicação</t>
  </si>
  <si>
    <t>Aplicação Nova?</t>
  </si>
  <si>
    <t>Indicar caso existam 
outras componentes</t>
  </si>
  <si>
    <t>Que utilização vai ser dado ao(s) novo(s) schema(s) a criar? Ou seja, que produtos e/ou componentes vão aceder aos dados Oracle</t>
  </si>
  <si>
    <t>Quais as fontes dos dados a carregar no novo schema e como é que vai ser feito o carregamento (load de ficheiros, online/frontend, etc.)?</t>
  </si>
  <si>
    <t>Previsão Espaço</t>
  </si>
  <si>
    <t>Qual será o espaço inicial para base de dados e quanto se estima ser o seu incremento no 2º ano, no 3º e no 4º (em cada um dos ambientes)?</t>
  </si>
  <si>
    <t>Fase 
Arranque</t>
  </si>
  <si>
    <t>Incremento</t>
  </si>
  <si>
    <t>Observações</t>
  </si>
  <si>
    <t>2º Ano</t>
  </si>
  <si>
    <t>3º Ano</t>
  </si>
  <si>
    <t>4º Ano</t>
  </si>
  <si>
    <t>5000 MB</t>
  </si>
  <si>
    <t>Utilizadores</t>
  </si>
  <si>
    <t>Número de utilizadores previstos?</t>
  </si>
  <si>
    <t>Nº Total de Utilizadores</t>
  </si>
  <si>
    <t>Nº Total de Utilizadores concorrentes</t>
  </si>
  <si>
    <t>Quem São? (Balcões/Backoffice/
equipas DSV/internet/Colaboradores grupo)</t>
  </si>
  <si>
    <t>Batch</t>
  </si>
  <si>
    <t xml:space="preserve">A aplicação possuirá processos batch? </t>
  </si>
  <si>
    <t>Qual a frequência de execução dos mesmos?</t>
  </si>
  <si>
    <t>Interações</t>
  </si>
  <si>
    <t>A aplicação/schema necessitará de aceder a réplicas?</t>
  </si>
  <si>
    <t>Existem outras aplicações/ferramentas que necessitem de aceder ao novo schema? Quais (Microstrategy, Tibco, SAS, etc.)?</t>
  </si>
  <si>
    <t>Dados</t>
  </si>
  <si>
    <t>Qual o período de dados ficará online (1 ano, 3 anos, etc.)? Ou seja, ao fim de quanto tempo se realizarão os expurgos?</t>
  </si>
  <si>
    <t>Com que frequência se realizarão os expurgos (uma vez por semana, uma vez por mês, etc.)?</t>
  </si>
  <si>
    <t>On/Off</t>
  </si>
  <si>
    <t>Sim/Não</t>
  </si>
  <si>
    <t>Dias</t>
  </si>
  <si>
    <t>Modo 2</t>
  </si>
  <si>
    <t>Datas</t>
  </si>
  <si>
    <t>Java</t>
  </si>
  <si>
    <t>On</t>
  </si>
  <si>
    <t>Confidential</t>
  </si>
  <si>
    <t>OpenID Connect</t>
  </si>
  <si>
    <t>OnPrem</t>
  </si>
  <si>
    <t>2x Default</t>
  </si>
  <si>
    <t>Off</t>
  </si>
  <si>
    <t>Public</t>
  </si>
  <si>
    <t>SAML</t>
  </si>
  <si>
    <t>.NetCore</t>
  </si>
  <si>
    <t>3x Default</t>
  </si>
  <si>
    <t>Read-Write</t>
  </si>
  <si>
    <t>4x Default</t>
  </si>
  <si>
    <t>Novo namespace</t>
  </si>
  <si>
    <t>Cloud Computing &amp; DevOps</t>
  </si>
  <si>
    <t>Schema Novo</t>
  </si>
  <si>
    <t>xDefault</t>
  </si>
  <si>
    <t>#</t>
  </si>
  <si>
    <t>Defaults</t>
  </si>
  <si>
    <t>x Default</t>
  </si>
  <si>
    <t>Total Defaults</t>
  </si>
  <si>
    <t>Simulação</t>
  </si>
  <si>
    <t>Nota: Esta simulação é provisória, apenas indicativa e tendo como base os Standards, poderá haver especificidades que não foram
contempladas</t>
  </si>
  <si>
    <t>Custos de RH</t>
  </si>
  <si>
    <t>CloudComputing</t>
  </si>
  <si>
    <t>DevOps</t>
  </si>
  <si>
    <t>Sub-Total</t>
  </si>
  <si>
    <t>RH</t>
  </si>
  <si>
    <t>IFR</t>
  </si>
  <si>
    <t xml:space="preserve">Custos </t>
  </si>
  <si>
    <t>Criar Novo Namespace?</t>
  </si>
  <si>
    <t>Namespace</t>
  </si>
  <si>
    <t>Namespace RH</t>
  </si>
  <si>
    <t>Total RH</t>
  </si>
  <si>
    <t>Gestão Projeto</t>
  </si>
  <si>
    <t>Custos de Infraestrutura</t>
  </si>
  <si>
    <t>Kyndryl</t>
  </si>
  <si>
    <t>Storage</t>
  </si>
  <si>
    <t>Cloud</t>
  </si>
  <si>
    <t>Storage/Computação</t>
  </si>
  <si>
    <t>Total Serviços</t>
  </si>
  <si>
    <t>Custo por Serviço</t>
  </si>
  <si>
    <t>Configurações DevOps</t>
  </si>
  <si>
    <t>Fase Análise</t>
  </si>
  <si>
    <t>Arquitetura</t>
  </si>
  <si>
    <t>Custo GP</t>
  </si>
  <si>
    <t>Schema</t>
  </si>
  <si>
    <t>Custo Total RH</t>
  </si>
  <si>
    <t>Kafka Análise</t>
  </si>
  <si>
    <t>Kafka Tópicos</t>
  </si>
  <si>
    <t>Kafka Tópico</t>
  </si>
  <si>
    <t>Total Ambientes</t>
  </si>
  <si>
    <t>Business Logs/Events</t>
  </si>
  <si>
    <t>Tem Business Logs/Events</t>
  </si>
  <si>
    <t>Utilização Kafka</t>
  </si>
  <si>
    <t>Utilização Elastic</t>
  </si>
  <si>
    <t>Os utilizadores que têm permissão de acesso à componente BL estão referidos na matriz</t>
  </si>
  <si>
    <r>
      <t xml:space="preserve">Caso haja requisitos adicionais, usar o template </t>
    </r>
    <r>
      <rPr>
        <b/>
        <sz val="8"/>
        <color theme="1"/>
        <rFont val="Calibri"/>
        <family val="2"/>
        <scheme val="minor"/>
      </rPr>
      <t>Kafka</t>
    </r>
    <r>
      <rPr>
        <sz val="8"/>
        <color theme="1"/>
        <rFont val="Calibri"/>
        <family val="2"/>
        <scheme val="minor"/>
      </rPr>
      <t xml:space="preserve"> (na sheet ao lado)</t>
    </r>
  </si>
  <si>
    <r>
      <t xml:space="preserve">Caso haja requisitos adicionais, usar o template </t>
    </r>
    <r>
      <rPr>
        <b/>
        <sz val="8"/>
        <color theme="1"/>
        <rFont val="Calibri"/>
        <family val="2"/>
        <scheme val="minor"/>
      </rPr>
      <t>Elastic</t>
    </r>
    <r>
      <rPr>
        <sz val="8"/>
        <color theme="1"/>
        <rFont val="Calibri"/>
        <family val="2"/>
        <scheme val="minor"/>
      </rPr>
      <t xml:space="preserve"> (na sheet ao lado)</t>
    </r>
  </si>
  <si>
    <r>
      <t xml:space="preserve">Apenas usado aquando da necessidade de </t>
    </r>
    <r>
      <rPr>
        <b/>
        <sz val="8"/>
        <color theme="1"/>
        <rFont val="Calibri"/>
        <family val="2"/>
        <scheme val="minor"/>
      </rPr>
      <t>criação</t>
    </r>
    <r>
      <rPr>
        <sz val="8"/>
        <color theme="1"/>
        <rFont val="Calibri"/>
        <family val="2"/>
        <scheme val="minor"/>
      </rPr>
      <t xml:space="preserve"> de um NOVO CLIENTE-RHSSO
</t>
    </r>
  </si>
  <si>
    <r>
      <t xml:space="preserve">Indicar se se pretende o isolamento da solução face ao restante ecossistema através da criação de um namespace próprio
</t>
    </r>
    <r>
      <rPr>
        <b/>
        <sz val="8"/>
        <color theme="1"/>
        <rFont val="Calibri"/>
        <family val="2"/>
        <scheme val="minor"/>
      </rPr>
      <t>Notas</t>
    </r>
    <r>
      <rPr>
        <sz val="8"/>
        <color theme="1"/>
        <rFont val="Calibri"/>
        <family val="2"/>
        <scheme val="minor"/>
      </rPr>
      <t xml:space="preserve">: O acesso ao namespace confere acesso a </t>
    </r>
    <r>
      <rPr>
        <b/>
        <sz val="8"/>
        <color theme="1"/>
        <rFont val="Calibri"/>
        <family val="2"/>
        <scheme val="minor"/>
      </rPr>
      <t>todas</t>
    </r>
    <r>
      <rPr>
        <sz val="8"/>
        <color theme="1"/>
        <rFont val="Calibri"/>
        <family val="2"/>
        <scheme val="minor"/>
      </rPr>
      <t xml:space="preserve"> as iniciativas que estão dentro do mesmo</t>
    </r>
  </si>
  <si>
    <t>&lt;Owner/Approver namespace&gt;</t>
  </si>
  <si>
    <t>Ver Acessos (Main Page)</t>
  </si>
  <si>
    <t>Instâncias DEV</t>
  </si>
  <si>
    <t>Instâncias QUA</t>
  </si>
  <si>
    <t>Instâncias PRD</t>
  </si>
  <si>
    <r>
      <rPr>
        <b/>
        <sz val="8"/>
        <color theme="1"/>
        <rFont val="Calibri"/>
        <family val="2"/>
        <scheme val="minor"/>
      </rPr>
      <t xml:space="preserve"> 1 x </t>
    </r>
    <r>
      <rPr>
        <sz val="8"/>
        <color theme="1"/>
        <rFont val="Calibri"/>
        <family val="2"/>
        <scheme val="minor"/>
      </rPr>
      <t>100-500 milicores, 256-768 MB,</t>
    </r>
  </si>
  <si>
    <r>
      <rPr>
        <b/>
        <sz val="8"/>
        <color theme="1"/>
        <rFont val="Calibri"/>
        <family val="2"/>
        <scheme val="minor"/>
      </rPr>
      <t xml:space="preserve"> 2 x </t>
    </r>
    <r>
      <rPr>
        <sz val="8"/>
        <color theme="1"/>
        <rFont val="Calibri"/>
        <family val="2"/>
        <scheme val="minor"/>
      </rPr>
      <t>100-500 milicores, 256-768 MB,</t>
    </r>
  </si>
  <si>
    <r>
      <rPr>
        <b/>
        <sz val="8"/>
        <color theme="1"/>
        <rFont val="Calibri"/>
        <family val="2"/>
        <scheme val="minor"/>
      </rPr>
      <t xml:space="preserve"> 3 x </t>
    </r>
    <r>
      <rPr>
        <sz val="8"/>
        <color theme="1"/>
        <rFont val="Calibri"/>
        <family val="2"/>
        <scheme val="minor"/>
      </rPr>
      <t>100-500 milicores, 256-768 MB,</t>
    </r>
  </si>
  <si>
    <t>Kafka - Template</t>
  </si>
  <si>
    <t>Total InfraEstrutura</t>
  </si>
  <si>
    <t>Custo Total IFR</t>
  </si>
  <si>
    <r>
      <t>Identificação dos serviços a criar com a tecnologia, com uma proposta de nome de negócio.</t>
    </r>
    <r>
      <rPr>
        <b/>
        <sz val="8"/>
        <color theme="1"/>
        <rFont val="Calibri"/>
        <family val="2"/>
        <scheme val="minor"/>
      </rPr>
      <t xml:space="preserve">Nome_do_serviço – tipo (Java | React | . NetCore)
</t>
    </r>
    <r>
      <rPr>
        <sz val="8"/>
        <color theme="1"/>
        <rFont val="Calibri"/>
        <family val="2"/>
        <scheme val="minor"/>
      </rPr>
      <t xml:space="preserve">O nome sugerido deverá ser escolhido de acordo com o domínio de negócio avaliando a sua possibilidade de (re)utilização
Ex.para uma funcionalidade de cartões com um pod react
•	cartoes – react
•	cartees - .netcore
Na coluna </t>
    </r>
    <r>
      <rPr>
        <b/>
        <sz val="8"/>
        <color theme="1"/>
        <rFont val="Calibri"/>
        <family val="2"/>
        <scheme val="minor"/>
      </rPr>
      <t>configuração</t>
    </r>
    <r>
      <rPr>
        <sz val="8"/>
        <color theme="1"/>
        <rFont val="Calibri"/>
        <family val="2"/>
        <scheme val="minor"/>
      </rPr>
      <t xml:space="preserve">, deverá ser dada uma visão de volumetria de acessos, mas caso contrário, a configuração de cada pod será </t>
    </r>
    <r>
      <rPr>
        <b/>
        <sz val="8"/>
        <color theme="1"/>
        <rFont val="Calibri"/>
        <family val="2"/>
        <scheme val="minor"/>
      </rPr>
      <t>100-500 milicores, 256-768 MB</t>
    </r>
    <r>
      <rPr>
        <sz val="8"/>
        <color theme="1"/>
        <rFont val="Calibri"/>
        <family val="2"/>
        <scheme val="minor"/>
      </rPr>
      <t xml:space="preserve">, sendo criado 1 instância por serviço em DEV e 2 instâncias por serviço em QUA e PRD. Se for esse o objetivo indicar ‘default’.
Para casos de maior carga pode ser idenficado </t>
    </r>
    <r>
      <rPr>
        <b/>
        <sz val="8"/>
        <color theme="1"/>
        <rFont val="Calibri"/>
        <family val="2"/>
        <scheme val="minor"/>
      </rPr>
      <t>um multiplo de default.</t>
    </r>
    <r>
      <rPr>
        <sz val="8"/>
        <color theme="1"/>
        <rFont val="Calibri"/>
        <family val="2"/>
        <scheme val="minor"/>
      </rPr>
      <t xml:space="preserve"> Por exemplo a especificação de uma configuração mais forte seria ‘4xdefault’ que indicaria 1xdev, 2xqua, 4xprd mantendo a especificação de ‘hardware’ de cada pod.</t>
    </r>
  </si>
  <si>
    <t>Deverão ser identificados os canais conjuntamente com um link para o Confluence com o diagrama da solução e onde serão identificadas os componentes e as rotas necessárias (ver ex QPI)</t>
  </si>
  <si>
    <r>
      <t xml:space="preserve">A ficha de acessos é válida para </t>
    </r>
    <r>
      <rPr>
        <b/>
        <sz val="8"/>
        <color theme="1"/>
        <rFont val="Calibri"/>
        <family val="2"/>
        <scheme val="minor"/>
      </rPr>
      <t>todos</t>
    </r>
    <r>
      <rPr>
        <sz val="8"/>
        <color theme="1"/>
        <rFont val="Calibri"/>
        <family val="2"/>
        <scheme val="minor"/>
      </rPr>
      <t xml:space="preserve"> os ambientes e o ticket permite a criação dos mesmos no openshift, bitbucket, sonarqube, jenkins, artifactory e aos pipelines de devops incluindo passagens até QUA.
Os acessos aos PVCs serão inferidos das permissões dos programadores com a seguinte regra. Qualquer developer de ..net terá acesso aos PVCs de DEV e QUA mas apenas quem tenha acesso a PRD terá acesso ao PVC correspondente.
Da mesma forma, os acessos idenficados deverão dar acesso aos business logs e aos indices correspondentes via Kibana com o mesmo tipo de restrições por ambiente.
Ver (</t>
    </r>
    <r>
      <rPr>
        <b/>
        <sz val="8"/>
        <color theme="1"/>
        <rFont val="Calibri"/>
        <family val="2"/>
        <scheme val="minor"/>
      </rPr>
      <t>página do confluence</t>
    </r>
    <r>
      <rPr>
        <sz val="8"/>
        <color theme="1"/>
        <rFont val="Calibri"/>
        <family val="2"/>
        <scheme val="minor"/>
      </rPr>
      <t>) de documentação de processo</t>
    </r>
  </si>
  <si>
    <r>
      <t xml:space="preserve">Identificação das </t>
    </r>
    <r>
      <rPr>
        <b/>
        <sz val="8"/>
        <color theme="1"/>
        <rFont val="Calibri"/>
        <family val="2"/>
        <scheme val="minor"/>
      </rPr>
      <t>necessidades</t>
    </r>
    <r>
      <rPr>
        <sz val="8"/>
        <color theme="1"/>
        <rFont val="Calibri"/>
        <family val="2"/>
        <scheme val="minor"/>
      </rPr>
      <t xml:space="preserve"> de </t>
    </r>
    <r>
      <rPr>
        <b/>
        <sz val="8"/>
        <color theme="1"/>
        <rFont val="Calibri"/>
        <family val="2"/>
        <scheme val="minor"/>
      </rPr>
      <t>Elastic</t>
    </r>
    <r>
      <rPr>
        <sz val="8"/>
        <color theme="1"/>
        <rFont val="Calibri"/>
        <family val="2"/>
        <scheme val="minor"/>
      </rPr>
      <t xml:space="preserve"> (</t>
    </r>
    <r>
      <rPr>
        <b/>
        <u/>
        <sz val="8"/>
        <color theme="1"/>
        <rFont val="Calibri"/>
        <family val="2"/>
        <scheme val="minor"/>
      </rPr>
      <t>extra</t>
    </r>
    <r>
      <rPr>
        <sz val="8"/>
        <color theme="1"/>
        <rFont val="Calibri"/>
        <family val="2"/>
        <scheme val="minor"/>
      </rPr>
      <t xml:space="preserve"> Business Logs)</t>
    </r>
  </si>
  <si>
    <r>
      <t xml:space="preserve">O objetivo é ficar clara a utilização do Business LOGS/Events de forma a não confundir
com </t>
    </r>
    <r>
      <rPr>
        <b/>
        <sz val="8"/>
        <color theme="1"/>
        <rFont val="Calibri"/>
        <family val="2"/>
        <scheme val="minor"/>
      </rPr>
      <t>outras necessidades</t>
    </r>
    <r>
      <rPr>
        <sz val="8"/>
        <color theme="1"/>
        <rFont val="Calibri"/>
        <family val="2"/>
        <scheme val="minor"/>
      </rPr>
      <t xml:space="preserve"> Kafka e/ou Elastic</t>
    </r>
  </si>
  <si>
    <t>https://confluence.bdso.tech/x/pwriAg</t>
  </si>
  <si>
    <r>
      <t xml:space="preserve">Identificação das </t>
    </r>
    <r>
      <rPr>
        <b/>
        <sz val="8"/>
        <color theme="1"/>
        <rFont val="Calibri"/>
        <family val="2"/>
        <scheme val="minor"/>
      </rPr>
      <t>necessidades</t>
    </r>
    <r>
      <rPr>
        <sz val="8"/>
        <color theme="1"/>
        <rFont val="Calibri"/>
        <family val="2"/>
        <scheme val="minor"/>
      </rPr>
      <t xml:space="preserve"> de </t>
    </r>
    <r>
      <rPr>
        <b/>
        <sz val="8"/>
        <color theme="1"/>
        <rFont val="Calibri"/>
        <family val="2"/>
        <scheme val="minor"/>
      </rPr>
      <t>Kafka</t>
    </r>
    <r>
      <rPr>
        <sz val="8"/>
        <color theme="1"/>
        <rFont val="Calibri"/>
        <family val="2"/>
        <scheme val="minor"/>
      </rPr>
      <t xml:space="preserve"> (</t>
    </r>
    <r>
      <rPr>
        <b/>
        <u/>
        <sz val="8"/>
        <color theme="1"/>
        <rFont val="Calibri"/>
        <family val="2"/>
        <scheme val="minor"/>
      </rPr>
      <t>extra</t>
    </r>
    <r>
      <rPr>
        <sz val="8"/>
        <color theme="1"/>
        <rFont val="Calibri"/>
        <family val="2"/>
        <scheme val="minor"/>
      </rPr>
      <t xml:space="preserve"> Business Logs). Para os business logs a volumetria será inferida pela volumetria pedida na configuração dos pods do openshift</t>
    </r>
  </si>
  <si>
    <t>RHSSO - Template (Caso sejam necessários vários clientes, deve ser replicada o template abaixo)</t>
  </si>
  <si>
    <r>
      <t xml:space="preserve">Instruções de Preenchimento
</t>
    </r>
    <r>
      <rPr>
        <sz val="8"/>
        <color theme="1"/>
        <rFont val="Calibri"/>
        <family val="2"/>
        <scheme val="minor"/>
      </rPr>
      <t>Para configurar uma aplicação React que pretenda autenticar operadores num canal interno bastará preencher a informação presente no quadro "Basic Setup". Este quadro pré-preenche o quadro "Advance Setup" com as opções default.</t>
    </r>
    <r>
      <rPr>
        <b/>
        <sz val="8"/>
        <color theme="1"/>
        <rFont val="Calibri"/>
        <family val="2"/>
        <scheme val="minor"/>
      </rPr>
      <t xml:space="preserve">
</t>
    </r>
    <r>
      <rPr>
        <sz val="8"/>
        <color theme="1"/>
        <rFont val="Calibri"/>
        <family val="2"/>
        <scheme val="minor"/>
      </rPr>
      <t>O quadro "Advance Setup" apenas deve ser preenchido quando as opções default não são suficientes ou quando se tenha outro tipo de fluxo. Apenas as células a azul podem ser alteradas, as restantes devem manter os valores pré-configurados.</t>
    </r>
  </si>
  <si>
    <t>Basic Setup</t>
  </si>
  <si>
    <t>Realm Id (Internal/External)</t>
  </si>
  <si>
    <t>Internal</t>
  </si>
  <si>
    <t>Internal  - Used to authenticate internal users (operators)
External - Used to authenticate external users, it assumes they are created in the RH-SSO platform</t>
  </si>
  <si>
    <t>App Base Path</t>
  </si>
  <si>
    <t>Este campo deve ser preenchido com o base path da app/serviço, ou seja, valor que deve ser adicionado após à Root Base Path para aceder à aplicação/serviço.
Para aplicações React single package, a aplicação é geralmente acedida via nome do servico (ver tab CloudComputing&amp;DevOps &gt; Serviço &gt; Nome Serviço ), para aplicações multi-package, geralmente existem dois níveis, o nome serviço e canal.
Por exemplo:
 - canais diretos: apic/nbo
 - site: apic/site
 - npt: apic/npt</t>
  </si>
  <si>
    <t>AGP - Aplicação</t>
  </si>
  <si>
    <t>Valor enviado no campo hdr.conteudo.APLICACAO para obtenção dos roles do operador</t>
  </si>
  <si>
    <t>AGP - Código de Processo:</t>
  </si>
  <si>
    <t>Valor enviado no campo hdr.conteudo.CODIGOPROCESSO para obtenção dos roles do operador</t>
  </si>
  <si>
    <t>Advance Setup (This should only be changed if additional customizations or flows are required)</t>
  </si>
  <si>
    <t>Environments</t>
  </si>
  <si>
    <t>The RH-SSO can be configured in the following environments: DEV,QUA, PRD</t>
  </si>
  <si>
    <t>Selecionar apenas uma das seguintes opções:</t>
  </si>
  <si>
    <t>Resource Owner Password Credential Grant
Geração de token locais para testes via Postman/Jmeter, etc. Este fluxo requer que as passwords sejam geridas pelo RH-SSO, ou seja, tem de ser criado um user local ou ser colocada uma password local num user existente.
!! Não deve estar Ativo em PRD !!</t>
  </si>
  <si>
    <t>Authorization Code Flow
Autenticação via web aplicação a correr server side (por exemplo Outsystems)</t>
  </si>
  <si>
    <t>Client Credential Grant
Autenticação via conta de serviço</t>
  </si>
  <si>
    <t>Hybrid-Flow
Autenticação via SPA (por exemplo React)</t>
  </si>
  <si>
    <t>Ativo (Sim/Não)?</t>
  </si>
  <si>
    <t>-</t>
  </si>
  <si>
    <t>Preencher com "Sim" para ativar os fluxos OpenID Connect no canal indicado. Caso se pretenda algum URL custom, este deve ser adicionado na linha associado a "Outros".
Por default, apenas está ativada a configuração para permitir invocação a partir do ambiente local pelo porto 3000.</t>
  </si>
  <si>
    <t>Com base nas configurações existentes a nível do F5, estes valores foram normalizados e pré-preenchidos.</t>
  </si>
  <si>
    <t>Este campo mapeia para o handler responsável pelo tratamento dos calbacks de login. Já se encontra pré-preenchido com as configurações default da fwk React.</t>
  </si>
  <si>
    <t>Ativo</t>
  </si>
  <si>
    <t>Root Base Path</t>
  </si>
  <si>
    <t>Callback Path</t>
  </si>
  <si>
    <t>/web/ocp/</t>
  </si>
  <si>
    <t>O valor da configuração final é obtido tendo em conta o hostname associado ao ambiente e canal concatenado com o Root Base Path + App Base Path + Callback Path, por exemplo:
https://sec.novobanco.pt/web/ocp/apic/nbo/ (PRD)</t>
  </si>
  <si>
    <t>NPT / Aplicação Interna</t>
  </si>
  <si>
    <t>O valor da configuração final é obtido tendo em conta o hostname associado ao ambiente e canal concatenado com o Root Base Path + App Base Path + Callback Path, por exemplo:
https://aro-dev.apps.aro03.bdso.tech/web/ocp/apic/npt/ (DEV)</t>
  </si>
  <si>
    <t>DEV
 - http://localhost:3000/*</t>
  </si>
  <si>
    <t>Esta linha contém custom URLs. Os valores aqui colocados devem ser absolutos. Caso os URLs dependam do ambiente, colocar as variações por ambiente. Para permitir que seja possível fazer testes locais deve ser incluída a seguinte configuração:
DEV
 - http://localhost:3000/*</t>
  </si>
  <si>
    <t>Incluir todos os valid redirects URLs nas Web Origins (Sim/Não)</t>
  </si>
  <si>
    <t>Se esta opção estiver ativa então os URLs definidos como parte dos Valid Redirect URLs são adicionados à lista de Web Origins.
Por exemplo, se existir uma entrada no Valid Redirect URLs com o valor : https://aro-dev.apps.aro03.bdso.tech/web/ocp/apic/npt/ então é adicionada uma entrada nas web origins com o valor https://aro-dev.apps.aro03.bdso.tech</t>
  </si>
  <si>
    <t>Web Origins Custom (Optional)</t>
  </si>
  <si>
    <t>Allowed CORS origins. To permit all origins of Valid Redirect URIs add '+'. To permit all origins add '*'.
In case you need additional Web Origins, please specify them here. In case they are env specific, specify them per env.</t>
  </si>
  <si>
    <t>Configurar algum role específico?</t>
  </si>
  <si>
    <t>Fill if a manual role is required to be added to the Access Token</t>
  </si>
  <si>
    <t>Necessitam de algum utilizador local (Apenas interno)?</t>
  </si>
  <si>
    <t>Fill if an RH-SSO managed user is required to be created</t>
  </si>
  <si>
    <t>Ativar envio de Audiencia (Sim/Não)?</t>
  </si>
  <si>
    <t>If this flag is Sim then a mapper is created to enforce the claim aud to be sent with the client id value</t>
  </si>
  <si>
    <t>Ativar obtenção de Roles via AGP (Sim/Não)?</t>
  </si>
  <si>
    <t xml:space="preserve">
</t>
  </si>
  <si>
    <t>This extension is only available for the Internal Realm. In case it is enabled, please provide the following default information:
AGP - Aplicação:
AGP - Código de Processo:
AGP - Empresa:
AGP - Estrutura:</t>
  </si>
  <si>
    <t>AGP - Aplicação:</t>
  </si>
  <si>
    <t>AGP - Empresa:</t>
  </si>
  <si>
    <t>Valor enviado no campo hdr.origem.empresa, hdr.addrReq.to para obtenção dos roles do operador</t>
  </si>
  <si>
    <t>AGP - Estrutura:</t>
  </si>
  <si>
    <t>Valor enviado no campo hdr.origem.estrutura para obtenção dos roles do operador</t>
  </si>
  <si>
    <t>A submissão da ficha de projeto, para alem desta ficha de caracterização de projeto, deverá incluir um pdf com a página do confluence dos users</t>
  </si>
  <si>
    <r>
      <t xml:space="preserve">Quando existe relação </t>
    </r>
    <r>
      <rPr>
        <b/>
        <sz val="8"/>
        <color theme="1"/>
        <rFont val="Calibri"/>
        <family val="2"/>
        <scheme val="minor"/>
      </rPr>
      <t>direta</t>
    </r>
    <r>
      <rPr>
        <sz val="8"/>
        <color theme="1"/>
        <rFont val="Calibri"/>
        <family val="2"/>
        <scheme val="minor"/>
      </rPr>
      <t xml:space="preserve"> entre </t>
    </r>
    <r>
      <rPr>
        <b/>
        <sz val="8"/>
        <color theme="1"/>
        <rFont val="Calibri"/>
        <family val="2"/>
        <scheme val="minor"/>
      </rPr>
      <t>NameSpace-Aplicação</t>
    </r>
    <r>
      <rPr>
        <sz val="8"/>
        <color theme="1"/>
        <rFont val="Calibri"/>
        <family val="2"/>
        <scheme val="minor"/>
      </rPr>
      <t xml:space="preserve"> o Owner está identificado, contudo, nem sempre existe uma relação direta, assim sendo é importantíssimo a  identificação do Responsável. Pode incluir mais do que um nome no caso de se querer colocar o GP + TL.</t>
    </r>
  </si>
  <si>
    <t>Ao submeter a ficha de projeto por email para o DEI, deverá ser incluido um PDF com a exportação da página aqui indicada.</t>
  </si>
  <si>
    <t xml:space="preserve">Remover a necessidade de aprovações adicionais ou de criar um ticket para as permissões na submissão da ficha de projeto. A gestão DEI garante a articulação necessária. </t>
  </si>
  <si>
    <t>Só será necessária a criação do ticket para alterações posteriores.</t>
  </si>
  <si>
    <t>Simplification of RHSSO template.</t>
  </si>
  <si>
    <t>Possibilidade de especificar mais do que um aprovador para as permissões para contemplar o gestor de projeto e o tech lead.</t>
  </si>
  <si>
    <t>PT</t>
  </si>
  <si>
    <t>Necessidade de novo Schema, em caso afirmativo serão convidados a responder às questões das BDs, para alem do preenchimento e inclusão do DBD</t>
  </si>
  <si>
    <t>v2.0</t>
  </si>
  <si>
    <t>V2.1</t>
  </si>
  <si>
    <t>Adicionado componente FB na sheet BD-questions</t>
  </si>
  <si>
    <t>Na sheet Main, campo Acessos, foi altrerada a explicação relativa aos acessos aos PVC em ambientes de PRD, é um tema que ainda está a ser visto técnicamente qual a melhor opção</t>
  </si>
  <si>
    <t>Filebroker</t>
  </si>
  <si>
    <t>A aplicação necessitará de receber ou enviar ficheiros via FileBroker?</t>
  </si>
  <si>
    <t>/*</t>
  </si>
  <si>
    <t>*</t>
  </si>
  <si>
    <t>O valor da configuração final é obtido tendo em conta o hostname associado ao ambiente e canal concatenado com o Root Base Path + App Base Path + Callback Path, por exemplo:
https://srv.novobanco.pt/web/ocp/apic/site/* (PRD)
No caso da integração via AEM, deve ser configurado o URL da  página onde será disponibilizada a funcionalidade. Por exemplo: https://www.novobanco.pt/particulares/investimento/fundos-investimento/lista-fundos (PRD)</t>
  </si>
  <si>
    <t>BD Oracle</t>
  </si>
  <si>
    <t>BD SQL</t>
  </si>
  <si>
    <t>Nova BD</t>
  </si>
  <si>
    <r>
      <t xml:space="preserve">Necessidade de BD em </t>
    </r>
    <r>
      <rPr>
        <b/>
        <sz val="8"/>
        <color theme="1"/>
        <rFont val="Calibri"/>
        <family val="2"/>
        <scheme val="minor"/>
      </rPr>
      <t>SQL</t>
    </r>
    <r>
      <rPr>
        <sz val="8"/>
        <color theme="1"/>
        <rFont val="Calibri"/>
        <family val="2"/>
        <scheme val="minor"/>
      </rPr>
      <t xml:space="preserve"> as a Service, Azure SQL ou SQL Managed  Instance</t>
    </r>
  </si>
  <si>
    <r>
      <t xml:space="preserve">Caso seja necessário, usar o template </t>
    </r>
    <r>
      <rPr>
        <b/>
        <sz val="8"/>
        <color theme="1"/>
        <rFont val="Calibri"/>
        <family val="2"/>
        <scheme val="minor"/>
      </rPr>
      <t>BD-Oracle</t>
    </r>
  </si>
  <si>
    <r>
      <t xml:space="preserve">Caso seja necessário, usar o template </t>
    </r>
    <r>
      <rPr>
        <b/>
        <sz val="8"/>
        <color theme="1"/>
        <rFont val="Calibri"/>
        <family val="2"/>
        <scheme val="minor"/>
      </rPr>
      <t>BD-SQL</t>
    </r>
  </si>
  <si>
    <t>Que utilização vai ser dado ao(s) novo(s) BD(s) a criar? Ou seja, que produtos e/ou componentes vão aceder aos dados</t>
  </si>
  <si>
    <t>Identificação BD</t>
  </si>
  <si>
    <t xml:space="preserve">
Cenários de Migração?
</t>
  </si>
  <si>
    <t>ServerLess</t>
  </si>
  <si>
    <t>24h</t>
  </si>
  <si>
    <t>08:00-20:00 (dias úteis)</t>
  </si>
  <si>
    <t>Nome(s)</t>
  </si>
  <si>
    <t>Utilizadores
Nominais</t>
  </si>
  <si>
    <t>Grupos Nominais</t>
  </si>
  <si>
    <t>Users de Serviço
(Associados à Aplicação)</t>
  </si>
  <si>
    <t>Incremento %</t>
  </si>
  <si>
    <t>ETL</t>
  </si>
  <si>
    <t>A aplicação necessitará de receber ou enviar Dados</t>
  </si>
  <si>
    <t>SQL as a Service DBD</t>
  </si>
  <si>
    <t>Backups</t>
  </si>
  <si>
    <t>Politica de Backups:
Deveremos considerar os periodos de retenção ditos normais, ou algum regime excecional?</t>
  </si>
  <si>
    <r>
      <t>Identificação das BDs
Em modo de</t>
    </r>
    <r>
      <rPr>
        <b/>
        <sz val="8"/>
        <color theme="1"/>
        <rFont val="Calibri"/>
        <family val="2"/>
        <scheme val="minor"/>
      </rPr>
      <t xml:space="preserve"> </t>
    </r>
    <r>
      <rPr>
        <b/>
        <u/>
        <sz val="8"/>
        <color theme="1"/>
        <rFont val="Calibri"/>
        <family val="2"/>
        <scheme val="minor"/>
      </rPr>
      <t>BD as a Service</t>
    </r>
    <r>
      <rPr>
        <sz val="8"/>
        <color theme="1"/>
        <rFont val="Calibri"/>
        <family val="2"/>
        <scheme val="minor"/>
      </rPr>
      <t xml:space="preserve"> existem premissas que estamos a colocar como </t>
    </r>
    <r>
      <rPr>
        <b/>
        <sz val="8"/>
        <color theme="1"/>
        <rFont val="Calibri"/>
        <family val="2"/>
        <scheme val="minor"/>
      </rPr>
      <t>Default</t>
    </r>
    <r>
      <rPr>
        <sz val="8"/>
        <color theme="1"/>
        <rFont val="Calibri"/>
        <family val="2"/>
        <scheme val="minor"/>
      </rPr>
      <t xml:space="preserve">:
  --  Collection de Default (Latin1_ general_ci_as)
  --  </t>
    </r>
    <r>
      <rPr>
        <b/>
        <sz val="8"/>
        <color theme="1"/>
        <rFont val="Calibri"/>
        <family val="2"/>
        <scheme val="minor"/>
      </rPr>
      <t>Não</t>
    </r>
    <r>
      <rPr>
        <sz val="8"/>
        <color theme="1"/>
        <rFont val="Calibri"/>
        <family val="2"/>
        <scheme val="minor"/>
      </rPr>
      <t xml:space="preserve"> são permitidas Querys ou Transição de dados entre BDs
  --  </t>
    </r>
    <r>
      <rPr>
        <b/>
        <sz val="8"/>
        <color theme="1"/>
        <rFont val="Calibri"/>
        <family val="2"/>
        <scheme val="minor"/>
      </rPr>
      <t>Não</t>
    </r>
    <r>
      <rPr>
        <sz val="8"/>
        <color theme="1"/>
        <rFont val="Calibri"/>
        <family val="2"/>
        <scheme val="minor"/>
      </rPr>
      <t xml:space="preserve"> é permitido o envio de mails
  --  </t>
    </r>
    <r>
      <rPr>
        <b/>
        <sz val="8"/>
        <color theme="1"/>
        <rFont val="Calibri"/>
        <family val="2"/>
        <scheme val="minor"/>
      </rPr>
      <t>Não</t>
    </r>
    <r>
      <rPr>
        <sz val="8"/>
        <color theme="1"/>
        <rFont val="Calibri"/>
        <family val="2"/>
        <scheme val="minor"/>
      </rPr>
      <t xml:space="preserve"> são permitidos Linked Servers</t>
    </r>
  </si>
  <si>
    <t>Horários Disponibilidade</t>
  </si>
  <si>
    <t>CA1103</t>
  </si>
  <si>
    <t>SIM-RL</t>
  </si>
  <si>
    <t>João Neves</t>
  </si>
  <si>
    <t>https://confluence.bdso.tech/display/PN/Arquitetura+do+Projeto</t>
  </si>
  <si>
    <t>Equipa Contacto</t>
  </si>
  <si>
    <t>1000 MB</t>
  </si>
  <si>
    <t>NÃO - Ficheiro tem BUG</t>
  </si>
  <si>
    <t>https://confluence.bdso.tech/display/SIM/Dev+Team+Users</t>
  </si>
  <si>
    <t>simul-rl-java</t>
  </si>
  <si>
    <t>simul-rl-react</t>
  </si>
  <si>
    <t>simul-rl</t>
  </si>
  <si>
    <t>simul-rl/npt</t>
  </si>
  <si>
    <t>PPS0100</t>
  </si>
  <si>
    <t>SIM</t>
  </si>
  <si>
    <t>simul-rl/npt-bo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</si>
</sst>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dd\-mm\-yyyy;@"/>
  </numFmts>
  <fonts count="24" x14ac:knownFonts="1">
    <font>
      <sz val="11"/>
      <color theme="1"/>
      <name val="Calibri"/>
      <family val="2"/>
      <scheme val="minor"/>
    </font>
    <font>
      <b/>
      <sz val="11"/>
      <color theme="0"/>
      <name val="Calibri"/>
      <family val="2"/>
      <scheme val="minor"/>
    </font>
    <font>
      <b/>
      <sz val="11"/>
      <color theme="1"/>
      <name val="Calibri"/>
      <family val="2"/>
      <scheme val="minor"/>
    </font>
    <font>
      <sz val="8"/>
      <color theme="1"/>
      <name val="Calibri"/>
      <family val="2"/>
      <scheme val="minor"/>
    </font>
    <font>
      <b/>
      <sz val="8"/>
      <color theme="1"/>
      <name val="Calibri"/>
      <family val="2"/>
      <scheme val="minor"/>
    </font>
    <font>
      <b/>
      <sz val="8"/>
      <color theme="0"/>
      <name val="Calibri"/>
      <family val="2"/>
      <scheme val="minor"/>
    </font>
    <font>
      <sz val="8"/>
      <color rgb="FF000000"/>
      <name val="Calibri"/>
      <family val="2"/>
      <scheme val="minor"/>
    </font>
    <font>
      <sz val="8"/>
      <color rgb="FF2F5496"/>
      <name val="Calibri"/>
      <family val="2"/>
      <scheme val="minor"/>
    </font>
    <font>
      <i/>
      <sz val="10"/>
      <color rgb="FF2F5496"/>
      <name val="Calibri"/>
      <family val="2"/>
      <scheme val="minor"/>
    </font>
    <font>
      <sz val="8"/>
      <name val="Calibri"/>
      <family val="2"/>
      <scheme val="minor"/>
    </font>
    <font>
      <b/>
      <sz val="8"/>
      <name val="Calibri"/>
      <family val="2"/>
      <scheme val="minor"/>
    </font>
    <font>
      <u/>
      <sz val="11"/>
      <color theme="10"/>
      <name val="Calibri"/>
      <family val="2"/>
      <scheme val="minor"/>
    </font>
    <font>
      <u/>
      <sz val="8"/>
      <color theme="10"/>
      <name val="Calibri"/>
      <family val="2"/>
      <scheme val="minor"/>
    </font>
    <font>
      <i/>
      <sz val="8"/>
      <color theme="1"/>
      <name val="Calibri"/>
      <family val="2"/>
      <scheme val="minor"/>
    </font>
    <font>
      <sz val="11"/>
      <color theme="1"/>
      <name val="Calibri"/>
      <family val="2"/>
      <scheme val="minor"/>
    </font>
    <font>
      <sz val="8"/>
      <color theme="4" tint="-0.249977111117893"/>
      <name val="Calibri"/>
      <family val="2"/>
      <scheme val="minor"/>
    </font>
    <font>
      <b/>
      <sz val="10"/>
      <color theme="1"/>
      <name val="Calibri"/>
      <family val="2"/>
      <scheme val="minor"/>
    </font>
    <font>
      <sz val="10"/>
      <color theme="0"/>
      <name val="Calibri"/>
      <family val="2"/>
      <scheme val="minor"/>
    </font>
    <font>
      <sz val="10"/>
      <color theme="1"/>
      <name val="Calibri"/>
      <family val="2"/>
      <scheme val="minor"/>
    </font>
    <font>
      <sz val="8"/>
      <color rgb="FF000000"/>
      <name val="Segoe UI"/>
      <family val="2"/>
    </font>
    <font>
      <b/>
      <u/>
      <sz val="8"/>
      <color theme="1"/>
      <name val="Calibri"/>
      <family val="2"/>
      <scheme val="minor"/>
    </font>
    <font>
      <b/>
      <sz val="10"/>
      <color theme="0"/>
      <name val="Calibri"/>
      <family val="2"/>
      <scheme val="minor"/>
    </font>
    <font>
      <sz val="11"/>
      <color rgb="FF000000"/>
      <name val="Calibri"/>
      <family val="2"/>
      <scheme val="minor"/>
    </font>
    <font>
      <b/>
      <sz val="8"/>
      <color rgb="FFFF0000"/>
      <name val="Calibri"/>
      <family val="2"/>
      <scheme val="minor"/>
    </font>
  </fonts>
  <fills count="1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3"/>
        <bgColor indexed="64"/>
      </patternFill>
    </fill>
    <fill>
      <patternFill patternType="solid">
        <fgColor theme="7" tint="0.79998168889431442"/>
        <bgColor indexed="64"/>
      </patternFill>
    </fill>
    <fill>
      <patternFill patternType="solid">
        <fgColor rgb="FFF2F2F2"/>
        <bgColor indexed="64"/>
      </patternFill>
    </fill>
    <fill>
      <patternFill patternType="solid">
        <fgColor theme="4" tint="-0.49998474074526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8" tint="-0.24997711111789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0"/>
        <bgColor indexed="64"/>
      </patternFill>
    </fill>
    <fill>
      <patternFill patternType="solid">
        <fgColor theme="3" tint="0.79998168889431442"/>
        <bgColor indexed="64"/>
      </patternFill>
    </fill>
    <fill>
      <patternFill patternType="solid">
        <fgColor theme="1"/>
        <bgColor indexed="64"/>
      </patternFill>
    </fill>
    <fill>
      <patternFill patternType="solid">
        <fgColor theme="4"/>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s>
  <cellStyleXfs count="4">
    <xf numFmtId="0" fontId="0" fillId="0" borderId="0"/>
    <xf numFmtId="0" fontId="11" fillId="0" borderId="0" applyNumberForma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353">
    <xf numFmtId="0" fontId="0" fillId="0" borderId="0" xfId="0"/>
    <xf numFmtId="0" fontId="3" fillId="0" borderId="0" xfId="0" applyFont="1"/>
    <xf numFmtId="0" fontId="4" fillId="2" borderId="1" xfId="0" applyFont="1" applyFill="1" applyBorder="1"/>
    <xf numFmtId="0" fontId="3" fillId="3" borderId="1" xfId="0" applyFont="1" applyFill="1" applyBorder="1"/>
    <xf numFmtId="0" fontId="5" fillId="4" borderId="1" xfId="0" applyFont="1" applyFill="1" applyBorder="1" applyAlignment="1">
      <alignment horizontal="center" vertical="center"/>
    </xf>
    <xf numFmtId="0" fontId="4" fillId="0" borderId="0" xfId="0" applyFont="1"/>
    <xf numFmtId="0" fontId="3" fillId="2" borderId="1" xfId="0" applyFont="1" applyFill="1" applyBorder="1"/>
    <xf numFmtId="0" fontId="2" fillId="0" borderId="0" xfId="0" applyFont="1"/>
    <xf numFmtId="0" fontId="4" fillId="2" borderId="1" xfId="0" applyFont="1" applyFill="1" applyBorder="1" applyAlignment="1">
      <alignment horizontal="center" vertical="center"/>
    </xf>
    <xf numFmtId="0" fontId="3" fillId="0" borderId="3" xfId="0" applyFont="1" applyBorder="1"/>
    <xf numFmtId="0" fontId="3" fillId="7" borderId="1" xfId="0" applyFont="1" applyFill="1" applyBorder="1" applyAlignment="1">
      <alignment vertical="center" wrapText="1"/>
    </xf>
    <xf numFmtId="0" fontId="6" fillId="7" borderId="1" xfId="0" applyFont="1" applyFill="1" applyBorder="1" applyAlignment="1">
      <alignment vertical="center" wrapText="1"/>
    </xf>
    <xf numFmtId="0" fontId="7" fillId="7" borderId="1" xfId="0" applyFont="1" applyFill="1" applyBorder="1" applyAlignment="1">
      <alignment vertical="center" wrapText="1"/>
    </xf>
    <xf numFmtId="0" fontId="8" fillId="7" borderId="1" xfId="0" applyFont="1" applyFill="1" applyBorder="1" applyAlignment="1">
      <alignment vertical="center" wrapText="1"/>
    </xf>
    <xf numFmtId="0" fontId="0" fillId="0" borderId="3" xfId="0" applyBorder="1"/>
    <xf numFmtId="0" fontId="0" fillId="0" borderId="8" xfId="0" applyBorder="1"/>
    <xf numFmtId="0" fontId="0" fillId="0" borderId="7" xfId="0" applyBorder="1"/>
    <xf numFmtId="0" fontId="0" fillId="0" borderId="2" xfId="0" applyBorder="1"/>
    <xf numFmtId="0" fontId="0" fillId="0" borderId="12" xfId="0" applyBorder="1"/>
    <xf numFmtId="0" fontId="4" fillId="5" borderId="0" xfId="0" applyFont="1" applyFill="1"/>
    <xf numFmtId="0" fontId="3" fillId="5" borderId="0" xfId="0" applyFont="1" applyFill="1"/>
    <xf numFmtId="0" fontId="0" fillId="5" borderId="0" xfId="0" applyFill="1"/>
    <xf numFmtId="0" fontId="3" fillId="0" borderId="2" xfId="0" applyFont="1" applyBorder="1"/>
    <xf numFmtId="0" fontId="4" fillId="2" borderId="1" xfId="0" applyFont="1" applyFill="1" applyBorder="1" applyAlignment="1">
      <alignment vertical="center"/>
    </xf>
    <xf numFmtId="0" fontId="0" fillId="0" borderId="0" xfId="0" applyAlignment="1">
      <alignment vertical="center"/>
    </xf>
    <xf numFmtId="0" fontId="1" fillId="4" borderId="5" xfId="0" applyFont="1" applyFill="1" applyBorder="1" applyAlignment="1">
      <alignment horizontal="center" vertical="center"/>
    </xf>
    <xf numFmtId="0" fontId="3" fillId="10" borderId="0" xfId="0" applyFont="1" applyFill="1"/>
    <xf numFmtId="0" fontId="2" fillId="10" borderId="0" xfId="0" applyFont="1" applyFill="1"/>
    <xf numFmtId="0" fontId="0" fillId="10" borderId="0" xfId="0" applyFill="1"/>
    <xf numFmtId="0" fontId="3" fillId="10" borderId="2" xfId="0" applyFont="1" applyFill="1" applyBorder="1"/>
    <xf numFmtId="0" fontId="4" fillId="10" borderId="0" xfId="0" applyFont="1" applyFill="1" applyAlignment="1">
      <alignment horizontal="center" vertical="center"/>
    </xf>
    <xf numFmtId="0" fontId="3" fillId="0" borderId="0" xfId="0" applyFont="1" applyAlignment="1">
      <alignment horizontal="center"/>
    </xf>
    <xf numFmtId="0" fontId="3" fillId="3" borderId="1" xfId="0" applyFont="1" applyFill="1" applyBorder="1" applyAlignment="1">
      <alignment horizontal="center"/>
    </xf>
    <xf numFmtId="0" fontId="5" fillId="8" borderId="0" xfId="0" applyFont="1" applyFill="1" applyAlignment="1">
      <alignment horizontal="center" vertical="center"/>
    </xf>
    <xf numFmtId="0" fontId="3" fillId="0" borderId="0" xfId="0" applyFont="1" applyAlignment="1">
      <alignment wrapText="1"/>
    </xf>
    <xf numFmtId="0" fontId="5" fillId="8" borderId="0" xfId="0" applyFont="1" applyFill="1" applyAlignment="1">
      <alignment horizontal="center" vertical="center" wrapText="1"/>
    </xf>
    <xf numFmtId="0" fontId="3" fillId="3" borderId="1" xfId="0" applyFont="1" applyFill="1" applyBorder="1" applyProtection="1">
      <protection locked="0"/>
    </xf>
    <xf numFmtId="0" fontId="3" fillId="0" borderId="0" xfId="0" applyFont="1" applyAlignment="1">
      <alignment horizontal="center" vertical="center"/>
    </xf>
    <xf numFmtId="0" fontId="3" fillId="0" borderId="0" xfId="0" applyFont="1" applyAlignment="1">
      <alignment vertical="center"/>
    </xf>
    <xf numFmtId="0" fontId="5" fillId="11" borderId="13" xfId="0" applyFont="1" applyFill="1" applyBorder="1" applyAlignment="1">
      <alignment horizontal="center" vertical="center"/>
    </xf>
    <xf numFmtId="0" fontId="5" fillId="4" borderId="16" xfId="0" applyFont="1" applyFill="1" applyBorder="1" applyAlignment="1">
      <alignment horizontal="center" vertical="center"/>
    </xf>
    <xf numFmtId="0" fontId="3" fillId="0" borderId="17" xfId="0" applyFont="1" applyBorder="1" applyAlignment="1" applyProtection="1">
      <alignment vertical="center"/>
      <protection locked="0"/>
    </xf>
    <xf numFmtId="0" fontId="3" fillId="3" borderId="17" xfId="0" applyFont="1" applyFill="1" applyBorder="1" applyAlignment="1" applyProtection="1">
      <alignment horizontal="center" vertical="center"/>
      <protection locked="0"/>
    </xf>
    <xf numFmtId="0" fontId="3" fillId="0" borderId="17" xfId="0" applyFont="1" applyBorder="1" applyAlignment="1" applyProtection="1">
      <alignment horizontal="center" vertical="center"/>
      <protection locked="0"/>
    </xf>
    <xf numFmtId="0" fontId="3" fillId="14" borderId="17" xfId="0" applyFont="1" applyFill="1" applyBorder="1" applyAlignment="1" applyProtection="1">
      <alignment horizontal="center" vertical="center"/>
      <protection locked="0"/>
    </xf>
    <xf numFmtId="0" fontId="3" fillId="12" borderId="17" xfId="0" applyFont="1" applyFill="1" applyBorder="1" applyAlignment="1" applyProtection="1">
      <alignment horizontal="center" vertical="center"/>
      <protection locked="0"/>
    </xf>
    <xf numFmtId="0" fontId="3" fillId="12" borderId="17" xfId="0" applyFont="1" applyFill="1" applyBorder="1" applyAlignment="1" applyProtection="1">
      <alignment vertical="center" wrapText="1"/>
      <protection locked="0"/>
    </xf>
    <xf numFmtId="0" fontId="3" fillId="12" borderId="18" xfId="0" applyFont="1" applyFill="1" applyBorder="1" applyAlignment="1">
      <alignment vertical="center" wrapText="1"/>
    </xf>
    <xf numFmtId="0" fontId="3" fillId="0" borderId="19" xfId="0" applyFont="1" applyBorder="1" applyAlignment="1" applyProtection="1">
      <alignment horizontal="center" vertical="center"/>
      <protection locked="0"/>
    </xf>
    <xf numFmtId="0" fontId="3" fillId="0" borderId="1" xfId="0" applyFont="1" applyBorder="1" applyAlignment="1" applyProtection="1">
      <alignment vertical="center"/>
      <protection locked="0"/>
    </xf>
    <xf numFmtId="0" fontId="3" fillId="0" borderId="1" xfId="0" applyFont="1" applyBorder="1" applyAlignment="1" applyProtection="1">
      <alignment horizontal="center" vertical="center"/>
      <protection locked="0"/>
    </xf>
    <xf numFmtId="0" fontId="3" fillId="3" borderId="1" xfId="0" applyFont="1" applyFill="1" applyBorder="1" applyAlignment="1" applyProtection="1">
      <alignment horizontal="center" vertical="center"/>
      <protection locked="0"/>
    </xf>
    <xf numFmtId="0" fontId="3" fillId="12" borderId="1" xfId="0" applyFont="1" applyFill="1" applyBorder="1" applyAlignment="1" applyProtection="1">
      <alignment horizontal="center" vertical="center"/>
      <protection locked="0"/>
    </xf>
    <xf numFmtId="0" fontId="3" fillId="12" borderId="1" xfId="0" applyFont="1" applyFill="1" applyBorder="1" applyAlignment="1" applyProtection="1">
      <alignment vertical="center" wrapText="1"/>
      <protection locked="0"/>
    </xf>
    <xf numFmtId="0" fontId="3" fillId="12" borderId="20" xfId="0" applyFont="1" applyFill="1" applyBorder="1" applyAlignment="1">
      <alignment vertical="center" wrapText="1"/>
    </xf>
    <xf numFmtId="0" fontId="3" fillId="12" borderId="1" xfId="0" applyFont="1" applyFill="1" applyBorder="1" applyAlignment="1" applyProtection="1">
      <alignment vertical="center"/>
      <protection locked="0"/>
    </xf>
    <xf numFmtId="0" fontId="3" fillId="12" borderId="21" xfId="0" applyFont="1" applyFill="1" applyBorder="1" applyAlignment="1">
      <alignment vertical="center" wrapText="1"/>
    </xf>
    <xf numFmtId="0" fontId="3" fillId="0" borderId="22" xfId="0" applyFont="1" applyBorder="1" applyAlignment="1" applyProtection="1">
      <alignment horizontal="center" vertical="center"/>
      <protection locked="0"/>
    </xf>
    <xf numFmtId="0" fontId="3" fillId="0" borderId="23" xfId="0" applyFont="1" applyBorder="1" applyAlignment="1" applyProtection="1">
      <alignment vertical="center"/>
      <protection locked="0"/>
    </xf>
    <xf numFmtId="0" fontId="3" fillId="0" borderId="23" xfId="0" applyFont="1" applyBorder="1" applyAlignment="1" applyProtection="1">
      <alignment horizontal="center" vertical="center"/>
      <protection locked="0"/>
    </xf>
    <xf numFmtId="0" fontId="3" fillId="3" borderId="23" xfId="0" applyFont="1" applyFill="1" applyBorder="1" applyAlignment="1" applyProtection="1">
      <alignment horizontal="center" vertical="center"/>
      <protection locked="0"/>
    </xf>
    <xf numFmtId="0" fontId="3" fillId="12" borderId="23" xfId="0" applyFont="1" applyFill="1" applyBorder="1" applyAlignment="1" applyProtection="1">
      <alignment horizontal="center" vertical="center"/>
      <protection locked="0"/>
    </xf>
    <xf numFmtId="0" fontId="3" fillId="12" borderId="23" xfId="0" applyFont="1" applyFill="1" applyBorder="1" applyAlignment="1" applyProtection="1">
      <alignment vertical="center"/>
      <protection locked="0"/>
    </xf>
    <xf numFmtId="0" fontId="3" fillId="12" borderId="24" xfId="0" applyFont="1" applyFill="1" applyBorder="1" applyAlignment="1">
      <alignment vertical="center" wrapText="1"/>
    </xf>
    <xf numFmtId="0" fontId="13" fillId="2" borderId="19" xfId="0" applyFont="1" applyFill="1" applyBorder="1" applyAlignment="1">
      <alignment horizontal="center" vertical="center"/>
    </xf>
    <xf numFmtId="0" fontId="13" fillId="2" borderId="1" xfId="0" applyFont="1" applyFill="1" applyBorder="1" applyAlignment="1">
      <alignment vertical="center"/>
    </xf>
    <xf numFmtId="0" fontId="13" fillId="2" borderId="1" xfId="0" applyFont="1" applyFill="1" applyBorder="1" applyAlignment="1">
      <alignment horizontal="center" vertical="center"/>
    </xf>
    <xf numFmtId="0" fontId="13" fillId="2" borderId="15" xfId="0" applyFont="1" applyFill="1" applyBorder="1" applyAlignment="1">
      <alignment horizontal="center" vertical="center"/>
    </xf>
    <xf numFmtId="0" fontId="13" fillId="10" borderId="15" xfId="0" applyFont="1" applyFill="1" applyBorder="1" applyAlignment="1">
      <alignment horizontal="center" vertical="center"/>
    </xf>
    <xf numFmtId="0" fontId="13" fillId="10" borderId="4" xfId="0" applyFont="1" applyFill="1" applyBorder="1" applyAlignment="1">
      <alignment vertical="center" wrapText="1"/>
    </xf>
    <xf numFmtId="0" fontId="13" fillId="13" borderId="1" xfId="0" applyFont="1" applyFill="1" applyBorder="1" applyAlignment="1">
      <alignment horizontal="center" vertical="center"/>
    </xf>
    <xf numFmtId="0" fontId="13" fillId="13" borderId="1" xfId="0" applyFont="1" applyFill="1" applyBorder="1" applyAlignment="1">
      <alignment vertical="center" wrapText="1"/>
    </xf>
    <xf numFmtId="0" fontId="13" fillId="13" borderId="20" xfId="0" applyFont="1" applyFill="1" applyBorder="1" applyAlignment="1">
      <alignment vertical="center" wrapText="1"/>
    </xf>
    <xf numFmtId="0" fontId="13" fillId="10" borderId="1" xfId="0" applyFont="1" applyFill="1" applyBorder="1" applyAlignment="1">
      <alignment horizontal="center" vertical="center"/>
    </xf>
    <xf numFmtId="0" fontId="13" fillId="10" borderId="1" xfId="0" applyFont="1" applyFill="1" applyBorder="1" applyAlignment="1">
      <alignment vertical="center"/>
    </xf>
    <xf numFmtId="0" fontId="13" fillId="10" borderId="4" xfId="0" applyFont="1" applyFill="1" applyBorder="1" applyAlignment="1">
      <alignment vertical="center"/>
    </xf>
    <xf numFmtId="0" fontId="13" fillId="13" borderId="1" xfId="0" quotePrefix="1" applyFont="1" applyFill="1" applyBorder="1" applyAlignment="1">
      <alignment vertical="center" wrapText="1"/>
    </xf>
    <xf numFmtId="0" fontId="13" fillId="13" borderId="20" xfId="0" quotePrefix="1" applyFont="1" applyFill="1" applyBorder="1" applyAlignment="1">
      <alignment vertical="center" wrapText="1"/>
    </xf>
    <xf numFmtId="0" fontId="13" fillId="10" borderId="1" xfId="0" applyFont="1" applyFill="1" applyBorder="1" applyAlignment="1">
      <alignment vertical="center" wrapText="1"/>
    </xf>
    <xf numFmtId="0" fontId="13" fillId="2" borderId="22" xfId="0" applyFont="1" applyFill="1" applyBorder="1" applyAlignment="1">
      <alignment horizontal="center" vertical="center"/>
    </xf>
    <xf numFmtId="0" fontId="13" fillId="2" borderId="23" xfId="0" applyFont="1" applyFill="1" applyBorder="1" applyAlignment="1">
      <alignment vertical="center"/>
    </xf>
    <xf numFmtId="0" fontId="13" fillId="2" borderId="23" xfId="0" applyFont="1" applyFill="1" applyBorder="1" applyAlignment="1">
      <alignment horizontal="center" vertical="center"/>
    </xf>
    <xf numFmtId="0" fontId="13" fillId="10" borderId="23" xfId="0" applyFont="1" applyFill="1" applyBorder="1" applyAlignment="1">
      <alignment horizontal="center" vertical="center"/>
    </xf>
    <xf numFmtId="0" fontId="13" fillId="10" borderId="23" xfId="0" applyFont="1" applyFill="1" applyBorder="1" applyAlignment="1">
      <alignment vertical="center" wrapText="1"/>
    </xf>
    <xf numFmtId="0" fontId="13" fillId="13" borderId="23" xfId="0" applyFont="1" applyFill="1" applyBorder="1" applyAlignment="1">
      <alignment horizontal="center" vertical="center"/>
    </xf>
    <xf numFmtId="0" fontId="13" fillId="13" borderId="25" xfId="0" quotePrefix="1" applyFont="1" applyFill="1" applyBorder="1" applyAlignment="1">
      <alignment vertical="center" wrapText="1"/>
    </xf>
    <xf numFmtId="0" fontId="13" fillId="13" borderId="26" xfId="0" quotePrefix="1" applyFont="1" applyFill="1" applyBorder="1" applyAlignment="1">
      <alignment vertical="center" wrapText="1"/>
    </xf>
    <xf numFmtId="0" fontId="1" fillId="4" borderId="6" xfId="0" applyFont="1" applyFill="1" applyBorder="1" applyAlignment="1">
      <alignment horizontal="center" vertical="center"/>
    </xf>
    <xf numFmtId="0" fontId="4" fillId="2" borderId="14" xfId="0" applyFont="1" applyFill="1" applyBorder="1"/>
    <xf numFmtId="0" fontId="4" fillId="2" borderId="1" xfId="0" applyFont="1" applyFill="1" applyBorder="1" applyAlignment="1">
      <alignment wrapText="1"/>
    </xf>
    <xf numFmtId="0" fontId="0" fillId="3" borderId="1" xfId="0" applyFill="1" applyBorder="1"/>
    <xf numFmtId="0" fontId="4" fillId="3" borderId="15" xfId="0" applyFont="1" applyFill="1" applyBorder="1"/>
    <xf numFmtId="0" fontId="4" fillId="3" borderId="1" xfId="0" applyFont="1" applyFill="1" applyBorder="1"/>
    <xf numFmtId="0" fontId="0" fillId="4" borderId="0" xfId="0" applyFill="1"/>
    <xf numFmtId="0" fontId="4" fillId="2" borderId="6" xfId="0" applyFont="1" applyFill="1" applyBorder="1" applyAlignment="1">
      <alignment wrapText="1"/>
    </xf>
    <xf numFmtId="0" fontId="4" fillId="2" borderId="6" xfId="0" applyFont="1" applyFill="1" applyBorder="1" applyAlignment="1">
      <alignment vertical="center" wrapText="1"/>
    </xf>
    <xf numFmtId="0" fontId="5" fillId="4" borderId="6" xfId="0" applyFont="1" applyFill="1" applyBorder="1" applyAlignment="1">
      <alignment horizontal="center" vertical="center"/>
    </xf>
    <xf numFmtId="164" fontId="3" fillId="0" borderId="0" xfId="0" applyNumberFormat="1" applyFont="1"/>
    <xf numFmtId="0" fontId="4" fillId="0" borderId="3" xfId="0" applyFont="1" applyBorder="1"/>
    <xf numFmtId="0" fontId="3" fillId="14" borderId="2" xfId="0" applyFont="1" applyFill="1" applyBorder="1"/>
    <xf numFmtId="0" fontId="3" fillId="10" borderId="3" xfId="0" applyFont="1" applyFill="1" applyBorder="1"/>
    <xf numFmtId="16" fontId="3" fillId="3" borderId="1" xfId="0" applyNumberFormat="1" applyFont="1" applyFill="1" applyBorder="1"/>
    <xf numFmtId="0" fontId="4" fillId="2" borderId="1" xfId="0" applyFont="1" applyFill="1" applyBorder="1" applyAlignment="1">
      <alignment horizontal="center" vertical="center"/>
    </xf>
    <xf numFmtId="0" fontId="0" fillId="0" borderId="0" xfId="0" applyAlignment="1"/>
    <xf numFmtId="0" fontId="0" fillId="0" borderId="9" xfId="0" applyBorder="1" applyAlignment="1"/>
    <xf numFmtId="0" fontId="0" fillId="0" borderId="11" xfId="0" applyBorder="1" applyAlignment="1"/>
    <xf numFmtId="0" fontId="0" fillId="0" borderId="2" xfId="0" applyBorder="1" applyAlignment="1"/>
    <xf numFmtId="0" fontId="0" fillId="0" borderId="0" xfId="0" applyBorder="1"/>
    <xf numFmtId="0" fontId="0" fillId="0" borderId="0" xfId="0" applyBorder="1" applyAlignment="1"/>
    <xf numFmtId="0" fontId="3" fillId="15" borderId="3" xfId="0" applyFont="1" applyFill="1" applyBorder="1"/>
    <xf numFmtId="0" fontId="3" fillId="15" borderId="0" xfId="0" applyFont="1" applyFill="1"/>
    <xf numFmtId="0" fontId="3" fillId="15" borderId="2" xfId="0" applyFont="1" applyFill="1" applyBorder="1"/>
    <xf numFmtId="0" fontId="3" fillId="0" borderId="0" xfId="0" applyFont="1" applyBorder="1"/>
    <xf numFmtId="0" fontId="4" fillId="2" borderId="6" xfId="0" applyFont="1" applyFill="1" applyBorder="1"/>
    <xf numFmtId="0" fontId="3" fillId="0" borderId="1" xfId="0" applyFont="1" applyBorder="1" applyAlignment="1">
      <alignment horizontal="center" vertical="center"/>
    </xf>
    <xf numFmtId="0" fontId="3" fillId="10" borderId="1" xfId="0" applyFont="1" applyFill="1" applyBorder="1" applyAlignment="1">
      <alignment horizontal="center" vertical="center"/>
    </xf>
    <xf numFmtId="0" fontId="4" fillId="2" borderId="1" xfId="0" applyFont="1" applyFill="1" applyBorder="1" applyAlignment="1">
      <alignment horizontal="left"/>
    </xf>
    <xf numFmtId="0" fontId="3" fillId="13" borderId="1" xfId="0" applyFont="1" applyFill="1" applyBorder="1" applyAlignment="1">
      <alignment horizontal="center" vertical="center"/>
    </xf>
    <xf numFmtId="0" fontId="0" fillId="0" borderId="0" xfId="0" applyProtection="1">
      <protection hidden="1"/>
    </xf>
    <xf numFmtId="0" fontId="4" fillId="2" borderId="1" xfId="0" applyFont="1" applyFill="1" applyBorder="1" applyAlignment="1" applyProtection="1">
      <alignment horizontal="center" vertical="center"/>
      <protection hidden="1"/>
    </xf>
    <xf numFmtId="0" fontId="4" fillId="2" borderId="1" xfId="0" applyFont="1" applyFill="1" applyBorder="1" applyProtection="1">
      <protection hidden="1"/>
    </xf>
    <xf numFmtId="0" fontId="15" fillId="0" borderId="1" xfId="0" applyFont="1" applyBorder="1" applyProtection="1">
      <protection hidden="1"/>
    </xf>
    <xf numFmtId="0" fontId="3" fillId="0" borderId="0" xfId="0" applyFont="1" applyProtection="1">
      <protection hidden="1"/>
    </xf>
    <xf numFmtId="0" fontId="3" fillId="2" borderId="1" xfId="0" applyFont="1" applyFill="1" applyBorder="1" applyProtection="1">
      <protection hidden="1"/>
    </xf>
    <xf numFmtId="0" fontId="3" fillId="13" borderId="1" xfId="0" applyFont="1" applyFill="1" applyBorder="1" applyAlignment="1" applyProtection="1">
      <alignment horizontal="center" vertical="center"/>
      <protection hidden="1"/>
    </xf>
    <xf numFmtId="0" fontId="3" fillId="0" borderId="0" xfId="0" applyFont="1" applyAlignment="1"/>
    <xf numFmtId="0" fontId="3" fillId="0" borderId="0" xfId="0" applyFont="1" applyAlignment="1" applyProtection="1">
      <alignment horizontal="center" vertical="center"/>
      <protection hidden="1"/>
    </xf>
    <xf numFmtId="44" fontId="3" fillId="0" borderId="0" xfId="2" applyFont="1"/>
    <xf numFmtId="0" fontId="15" fillId="0" borderId="0" xfId="0" applyFont="1" applyBorder="1" applyProtection="1">
      <protection hidden="1"/>
    </xf>
    <xf numFmtId="0" fontId="4" fillId="0" borderId="0" xfId="0" applyFont="1" applyProtection="1">
      <protection hidden="1"/>
    </xf>
    <xf numFmtId="44" fontId="3" fillId="0" borderId="0" xfId="2" applyFont="1" applyProtection="1">
      <protection hidden="1"/>
    </xf>
    <xf numFmtId="9" fontId="3" fillId="0" borderId="0" xfId="3" applyFont="1"/>
    <xf numFmtId="0" fontId="4" fillId="2" borderId="27" xfId="0" applyFont="1" applyFill="1" applyBorder="1" applyProtection="1">
      <protection hidden="1"/>
    </xf>
    <xf numFmtId="44" fontId="3" fillId="0" borderId="0" xfId="2" applyFont="1" applyAlignment="1" applyProtection="1">
      <alignment horizontal="center" vertical="center"/>
      <protection hidden="1"/>
    </xf>
    <xf numFmtId="0" fontId="4" fillId="14" borderId="0" xfId="0" applyFont="1" applyFill="1" applyAlignment="1">
      <alignment horizontal="center" vertical="center"/>
    </xf>
    <xf numFmtId="0" fontId="3" fillId="0" borderId="1" xfId="0" applyFont="1" applyBorder="1" applyAlignment="1"/>
    <xf numFmtId="0" fontId="4" fillId="14" borderId="1" xfId="0" applyFont="1" applyFill="1" applyBorder="1" applyAlignment="1">
      <alignment vertical="center"/>
    </xf>
    <xf numFmtId="0" fontId="4" fillId="14" borderId="1" xfId="0" applyFont="1" applyFill="1" applyBorder="1" applyAlignment="1">
      <alignment horizontal="center" vertical="center"/>
    </xf>
    <xf numFmtId="0" fontId="18" fillId="0" borderId="0" xfId="0" applyFont="1"/>
    <xf numFmtId="0" fontId="18" fillId="0" borderId="0" xfId="0" applyFont="1" applyAlignment="1"/>
    <xf numFmtId="0" fontId="3" fillId="0" borderId="28" xfId="0" applyFont="1" applyBorder="1" applyAlignment="1">
      <alignment horizontal="left" indent="1"/>
    </xf>
    <xf numFmtId="44" fontId="3" fillId="0" borderId="28" xfId="0" applyNumberFormat="1" applyFont="1" applyBorder="1"/>
    <xf numFmtId="0" fontId="3" fillId="0" borderId="29" xfId="0" applyFont="1" applyBorder="1" applyAlignment="1">
      <alignment horizontal="left" indent="1"/>
    </xf>
    <xf numFmtId="44" fontId="3" fillId="0" borderId="29" xfId="0" applyNumberFormat="1" applyFont="1" applyBorder="1"/>
    <xf numFmtId="0" fontId="4" fillId="0" borderId="30" xfId="0" applyFont="1" applyBorder="1" applyAlignment="1">
      <alignment horizontal="left" indent="1"/>
    </xf>
    <xf numFmtId="44" fontId="4" fillId="0" borderId="30" xfId="0" applyNumberFormat="1" applyFont="1" applyBorder="1"/>
    <xf numFmtId="0" fontId="4" fillId="14" borderId="1" xfId="0" applyFont="1" applyFill="1" applyBorder="1" applyAlignment="1">
      <alignment horizontal="left" indent="1"/>
    </xf>
    <xf numFmtId="44" fontId="4" fillId="14" borderId="1" xfId="0" applyNumberFormat="1" applyFont="1" applyFill="1" applyBorder="1"/>
    <xf numFmtId="0" fontId="4" fillId="0" borderId="27" xfId="0" applyFont="1" applyBorder="1" applyAlignment="1">
      <alignment horizontal="left" indent="1"/>
    </xf>
    <xf numFmtId="44" fontId="3" fillId="0" borderId="27" xfId="0" applyNumberFormat="1" applyFont="1" applyBorder="1"/>
    <xf numFmtId="0" fontId="0" fillId="0" borderId="3" xfId="0" applyBorder="1" applyAlignment="1"/>
    <xf numFmtId="0" fontId="0" fillId="0" borderId="2" xfId="0" applyBorder="1" applyAlignment="1"/>
    <xf numFmtId="0" fontId="0" fillId="0" borderId="0" xfId="0" applyBorder="1" applyAlignment="1"/>
    <xf numFmtId="0" fontId="3" fillId="0" borderId="1" xfId="0" applyFont="1" applyBorder="1" applyAlignment="1">
      <alignment wrapText="1"/>
    </xf>
    <xf numFmtId="0" fontId="4" fillId="2" borderId="1" xfId="0" applyFont="1" applyFill="1" applyBorder="1" applyAlignment="1">
      <alignment horizontal="center" vertical="center"/>
    </xf>
    <xf numFmtId="0" fontId="5" fillId="8" borderId="1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12" xfId="0" applyFont="1" applyFill="1" applyBorder="1" applyAlignment="1">
      <alignment horizontal="center" vertical="center" wrapText="1"/>
    </xf>
    <xf numFmtId="0" fontId="4" fillId="15" borderId="14" xfId="0" applyFont="1" applyFill="1" applyBorder="1" applyAlignment="1">
      <alignment vertical="center"/>
    </xf>
    <xf numFmtId="0" fontId="3" fillId="15" borderId="1" xfId="0" applyFont="1" applyFill="1" applyBorder="1" applyAlignment="1">
      <alignment vertical="center" wrapText="1"/>
    </xf>
    <xf numFmtId="0" fontId="3" fillId="2" borderId="1" xfId="0" applyFont="1" applyFill="1" applyBorder="1" applyAlignment="1">
      <alignment vertical="center"/>
    </xf>
    <xf numFmtId="0" fontId="3" fillId="3" borderId="1" xfId="0" applyFont="1" applyFill="1" applyBorder="1" applyAlignment="1">
      <alignment wrapText="1"/>
    </xf>
    <xf numFmtId="0" fontId="4" fillId="2" borderId="4" xfId="0" applyFont="1" applyFill="1" applyBorder="1" applyAlignment="1">
      <alignment horizontal="left" vertical="center"/>
    </xf>
    <xf numFmtId="16" fontId="0" fillId="0" borderId="0" xfId="0" applyNumberFormat="1"/>
    <xf numFmtId="0" fontId="4" fillId="0" borderId="1" xfId="0" applyFont="1" applyBorder="1" applyAlignment="1">
      <alignment vertical="center" wrapText="1"/>
    </xf>
    <xf numFmtId="0" fontId="22" fillId="0" borderId="0" xfId="0" applyFont="1"/>
    <xf numFmtId="16" fontId="22" fillId="0" borderId="0" xfId="0" applyNumberFormat="1" applyFont="1"/>
    <xf numFmtId="0" fontId="22" fillId="0" borderId="0" xfId="0" applyFont="1" applyAlignment="1">
      <alignment wrapText="1"/>
    </xf>
    <xf numFmtId="0" fontId="4" fillId="2" borderId="1" xfId="0" applyFont="1" applyFill="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vertical="center" wrapText="1"/>
    </xf>
    <xf numFmtId="0" fontId="3" fillId="0" borderId="1" xfId="0" applyFont="1" applyBorder="1" applyAlignment="1">
      <alignment wrapText="1"/>
    </xf>
    <xf numFmtId="0" fontId="4" fillId="2" borderId="1" xfId="0" applyFont="1" applyFill="1" applyBorder="1" applyAlignment="1">
      <alignment horizontal="center" vertical="center"/>
    </xf>
    <xf numFmtId="0" fontId="4" fillId="5" borderId="10" xfId="0" applyFont="1" applyFill="1" applyBorder="1" applyAlignment="1">
      <alignment horizontal="center"/>
    </xf>
    <xf numFmtId="0" fontId="4" fillId="5" borderId="3" xfId="0" applyFont="1" applyFill="1" applyBorder="1" applyAlignment="1">
      <alignment horizontal="center"/>
    </xf>
    <xf numFmtId="0" fontId="4" fillId="0" borderId="10" xfId="0" applyFont="1" applyBorder="1" applyAlignment="1">
      <alignment vertical="center"/>
    </xf>
    <xf numFmtId="0" fontId="4" fillId="0" borderId="9" xfId="0" applyFont="1" applyBorder="1" applyAlignment="1">
      <alignment vertical="center"/>
    </xf>
    <xf numFmtId="0" fontId="4" fillId="0" borderId="11" xfId="0" applyFont="1" applyBorder="1" applyAlignment="1">
      <alignment vertical="center"/>
    </xf>
    <xf numFmtId="0" fontId="4" fillId="2" borderId="14" xfId="0" applyFont="1" applyFill="1" applyBorder="1" applyAlignment="1">
      <alignment vertical="center"/>
    </xf>
    <xf numFmtId="0" fontId="0" fillId="0" borderId="15" xfId="0" applyBorder="1" applyAlignment="1">
      <alignment vertical="center"/>
    </xf>
    <xf numFmtId="0" fontId="4" fillId="5" borderId="10" xfId="0" applyFont="1" applyFill="1" applyBorder="1" applyAlignment="1"/>
    <xf numFmtId="0" fontId="0" fillId="0" borderId="3" xfId="0" applyBorder="1" applyAlignment="1"/>
    <xf numFmtId="0" fontId="3" fillId="3" borderId="14" xfId="0" applyFont="1" applyFill="1" applyBorder="1" applyAlignment="1"/>
    <xf numFmtId="0" fontId="0" fillId="0" borderId="15" xfId="0" applyBorder="1" applyAlignment="1"/>
    <xf numFmtId="0" fontId="3" fillId="0" borderId="1" xfId="0" applyFont="1" applyBorder="1" applyAlignment="1">
      <alignment vertical="center" wrapText="1"/>
    </xf>
    <xf numFmtId="0" fontId="0" fillId="0" borderId="1" xfId="0" applyBorder="1" applyAlignment="1">
      <alignment vertical="center" wrapText="1"/>
    </xf>
    <xf numFmtId="0" fontId="3" fillId="6" borderId="1" xfId="0" applyFont="1" applyFill="1" applyBorder="1" applyAlignment="1">
      <alignment horizontal="center" vertical="center"/>
    </xf>
    <xf numFmtId="0" fontId="0" fillId="6" borderId="1" xfId="0"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vertical="center"/>
    </xf>
    <xf numFmtId="0" fontId="1" fillId="4" borderId="9" xfId="0" applyFont="1" applyFill="1" applyBorder="1" applyAlignment="1">
      <alignment horizontal="center" vertical="center"/>
    </xf>
    <xf numFmtId="0" fontId="0" fillId="0" borderId="0" xfId="0" applyAlignment="1"/>
    <xf numFmtId="0" fontId="4" fillId="9" borderId="1" xfId="0" applyFont="1" applyFill="1" applyBorder="1" applyAlignment="1">
      <alignment horizontal="center" vertical="center"/>
    </xf>
    <xf numFmtId="0" fontId="2" fillId="9" borderId="1" xfId="0" applyFont="1" applyFill="1" applyBorder="1" applyAlignment="1">
      <alignment horizontal="center" vertical="center"/>
    </xf>
    <xf numFmtId="0" fontId="0" fillId="0" borderId="1" xfId="0" applyBorder="1" applyAlignment="1"/>
    <xf numFmtId="0" fontId="4" fillId="0" borderId="0" xfId="0" applyFont="1" applyAlignment="1">
      <alignment vertical="center"/>
    </xf>
    <xf numFmtId="0" fontId="0" fillId="0" borderId="0" xfId="0" applyAlignment="1">
      <alignment vertical="center"/>
    </xf>
    <xf numFmtId="0" fontId="4" fillId="2" borderId="4" xfId="0" applyFont="1" applyFill="1" applyBorder="1" applyAlignment="1"/>
    <xf numFmtId="0" fontId="2" fillId="2" borderId="5" xfId="0" applyFont="1" applyFill="1" applyBorder="1" applyAlignment="1"/>
    <xf numFmtId="0" fontId="2" fillId="2" borderId="6" xfId="0" applyFont="1" applyFill="1" applyBorder="1" applyAlignment="1"/>
    <xf numFmtId="0" fontId="3" fillId="3" borderId="4" xfId="0" applyFont="1" applyFill="1" applyBorder="1" applyAlignment="1"/>
    <xf numFmtId="0" fontId="0" fillId="3" borderId="5" xfId="0" applyFill="1" applyBorder="1" applyAlignment="1"/>
    <xf numFmtId="0" fontId="0" fillId="3" borderId="6" xfId="0" applyFill="1" applyBorder="1" applyAlignment="1"/>
    <xf numFmtId="0" fontId="5"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3" fillId="0" borderId="3" xfId="0" applyFont="1" applyBorder="1" applyAlignment="1">
      <alignment vertical="center"/>
    </xf>
    <xf numFmtId="0" fontId="3" fillId="0" borderId="3" xfId="0" applyFont="1" applyBorder="1" applyAlignment="1"/>
    <xf numFmtId="0" fontId="3" fillId="0" borderId="0" xfId="0" applyFont="1" applyBorder="1" applyAlignment="1"/>
    <xf numFmtId="0" fontId="0" fillId="5" borderId="7" xfId="0" applyFill="1" applyBorder="1" applyAlignment="1"/>
    <xf numFmtId="0" fontId="0" fillId="0" borderId="5" xfId="0" applyBorder="1" applyAlignment="1">
      <alignment horizontal="center" vertical="center"/>
    </xf>
    <xf numFmtId="0" fontId="4" fillId="5" borderId="11" xfId="0" applyFont="1" applyFill="1" applyBorder="1" applyAlignment="1">
      <alignment horizontal="center"/>
    </xf>
    <xf numFmtId="0" fontId="4" fillId="5" borderId="2" xfId="0" applyFont="1" applyFill="1" applyBorder="1" applyAlignment="1">
      <alignment horizontal="center"/>
    </xf>
    <xf numFmtId="0" fontId="4" fillId="5" borderId="12" xfId="0" applyFont="1" applyFill="1" applyBorder="1" applyAlignment="1">
      <alignment horizontal="center"/>
    </xf>
    <xf numFmtId="0" fontId="3" fillId="0" borderId="1" xfId="0" applyFont="1" applyBorder="1" applyAlignment="1">
      <alignment horizontal="left" wrapText="1"/>
    </xf>
    <xf numFmtId="0" fontId="0" fillId="0" borderId="1" xfId="0" applyBorder="1" applyAlignment="1">
      <alignment horizontal="left"/>
    </xf>
    <xf numFmtId="0" fontId="4" fillId="5" borderId="9" xfId="0" applyFont="1" applyFill="1" applyBorder="1" applyAlignment="1">
      <alignment horizontal="center"/>
    </xf>
    <xf numFmtId="0" fontId="4" fillId="5" borderId="0" xfId="0" applyFont="1" applyFill="1" applyAlignment="1">
      <alignment horizontal="center"/>
    </xf>
    <xf numFmtId="0" fontId="3" fillId="0" borderId="1" xfId="0" applyFont="1" applyBorder="1" applyAlignment="1">
      <alignment horizontal="left" vertical="center" wrapText="1"/>
    </xf>
    <xf numFmtId="0" fontId="0" fillId="0" borderId="1" xfId="0" applyBorder="1" applyAlignment="1">
      <alignment horizontal="left" vertical="center"/>
    </xf>
    <xf numFmtId="2" fontId="4" fillId="0" borderId="10" xfId="0" applyNumberFormat="1" applyFont="1" applyBorder="1" applyAlignment="1">
      <alignment vertical="center" wrapText="1"/>
    </xf>
    <xf numFmtId="2" fontId="4" fillId="0" borderId="9" xfId="0" applyNumberFormat="1" applyFont="1" applyBorder="1" applyAlignment="1">
      <alignment vertical="center"/>
    </xf>
    <xf numFmtId="2" fontId="0" fillId="0" borderId="11" xfId="0" applyNumberFormat="1" applyBorder="1" applyAlignment="1"/>
    <xf numFmtId="0" fontId="4" fillId="5" borderId="9" xfId="0" applyFont="1" applyFill="1" applyBorder="1" applyAlignment="1"/>
    <xf numFmtId="2" fontId="0" fillId="0" borderId="9" xfId="0" applyNumberFormat="1" applyBorder="1" applyAlignment="1"/>
    <xf numFmtId="0" fontId="0" fillId="0" borderId="9" xfId="0" applyBorder="1" applyAlignment="1"/>
    <xf numFmtId="0" fontId="0" fillId="0" borderId="11" xfId="0" applyBorder="1" applyAlignment="1"/>
    <xf numFmtId="0" fontId="3" fillId="3" borderId="5" xfId="0" applyFont="1" applyFill="1" applyBorder="1" applyAlignment="1"/>
    <xf numFmtId="0" fontId="3" fillId="3" borderId="6" xfId="0" applyFont="1" applyFill="1" applyBorder="1" applyAlignment="1"/>
    <xf numFmtId="0" fontId="3" fillId="0" borderId="1" xfId="0" applyFont="1" applyBorder="1" applyAlignment="1">
      <alignment horizontal="left" vertical="center"/>
    </xf>
    <xf numFmtId="0" fontId="3" fillId="0" borderId="1" xfId="0" applyFont="1" applyBorder="1" applyAlignment="1">
      <alignment wrapText="1"/>
    </xf>
    <xf numFmtId="0" fontId="11" fillId="2" borderId="4" xfId="1" applyFill="1" applyBorder="1" applyAlignment="1"/>
    <xf numFmtId="0" fontId="0" fillId="2" borderId="5" xfId="0" applyFill="1" applyBorder="1" applyAlignment="1"/>
    <xf numFmtId="0" fontId="0" fillId="2" borderId="6" xfId="0" applyFill="1" applyBorder="1" applyAlignment="1"/>
    <xf numFmtId="0" fontId="3" fillId="6" borderId="1" xfId="0" applyFont="1" applyFill="1" applyBorder="1" applyAlignment="1">
      <alignment vertical="center" wrapText="1"/>
    </xf>
    <xf numFmtId="0" fontId="0" fillId="6" borderId="1" xfId="0" applyFill="1" applyBorder="1" applyAlignment="1">
      <alignment vertical="center"/>
    </xf>
    <xf numFmtId="0" fontId="3" fillId="6" borderId="1" xfId="0" applyFont="1" applyFill="1" applyBorder="1" applyAlignment="1">
      <alignment vertical="center"/>
    </xf>
    <xf numFmtId="0" fontId="4" fillId="2" borderId="4"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0" fontId="0" fillId="0" borderId="2" xfId="0" applyBorder="1" applyAlignment="1">
      <alignment vertical="center"/>
    </xf>
    <xf numFmtId="0" fontId="0" fillId="0" borderId="0" xfId="0" applyBorder="1" applyAlignment="1"/>
    <xf numFmtId="0" fontId="0" fillId="0" borderId="7" xfId="0" applyBorder="1" applyAlignment="1"/>
    <xf numFmtId="0" fontId="0" fillId="0" borderId="5" xfId="0" applyBorder="1" applyAlignment="1"/>
    <xf numFmtId="0" fontId="0" fillId="0" borderId="6" xfId="0" applyBorder="1" applyAlignment="1"/>
    <xf numFmtId="0" fontId="3" fillId="0" borderId="10" xfId="0" applyFont="1" applyBorder="1" applyAlignment="1">
      <alignment vertical="center" wrapText="1"/>
    </xf>
    <xf numFmtId="0" fontId="4" fillId="9" borderId="4" xfId="0" applyFont="1" applyFill="1" applyBorder="1" applyAlignment="1">
      <alignment horizontal="center" vertical="center"/>
    </xf>
    <xf numFmtId="0" fontId="2" fillId="9" borderId="5" xfId="0" applyFont="1" applyFill="1" applyBorder="1" applyAlignment="1">
      <alignment horizontal="center" vertical="center"/>
    </xf>
    <xf numFmtId="0" fontId="2" fillId="9" borderId="6" xfId="0" applyFont="1" applyFill="1" applyBorder="1" applyAlignment="1">
      <alignment horizontal="center" vertical="center"/>
    </xf>
    <xf numFmtId="0" fontId="12" fillId="6" borderId="10" xfId="1" applyFont="1" applyFill="1" applyBorder="1" applyAlignment="1">
      <alignment horizontal="center" vertical="center"/>
    </xf>
    <xf numFmtId="0" fontId="12" fillId="0" borderId="3" xfId="1" applyFont="1" applyBorder="1" applyAlignment="1">
      <alignment horizontal="center" vertical="center"/>
    </xf>
    <xf numFmtId="0" fontId="12" fillId="0" borderId="8" xfId="1" applyFont="1" applyBorder="1" applyAlignment="1">
      <alignment horizontal="center" vertical="center"/>
    </xf>
    <xf numFmtId="0" fontId="12" fillId="0" borderId="11" xfId="1" applyFont="1" applyBorder="1" applyAlignment="1">
      <alignment horizontal="center" vertical="center"/>
    </xf>
    <xf numFmtId="0" fontId="12" fillId="0" borderId="2" xfId="1" applyFont="1" applyBorder="1" applyAlignment="1">
      <alignment horizontal="center" vertical="center"/>
    </xf>
    <xf numFmtId="0" fontId="12" fillId="0" borderId="12" xfId="1" applyFont="1" applyBorder="1" applyAlignment="1">
      <alignment horizontal="center" vertical="center"/>
    </xf>
    <xf numFmtId="0" fontId="3" fillId="0" borderId="10" xfId="0" applyFont="1" applyBorder="1" applyAlignment="1">
      <alignment vertical="top" wrapText="1"/>
    </xf>
    <xf numFmtId="0" fontId="0" fillId="0" borderId="3" xfId="0" applyBorder="1" applyAlignment="1">
      <alignment vertical="top"/>
    </xf>
    <xf numFmtId="0" fontId="0" fillId="0" borderId="8" xfId="0" applyBorder="1" applyAlignment="1">
      <alignment vertical="top"/>
    </xf>
    <xf numFmtId="0" fontId="0" fillId="0" borderId="11" xfId="0" applyBorder="1" applyAlignment="1">
      <alignment vertical="top"/>
    </xf>
    <xf numFmtId="0" fontId="0" fillId="0" borderId="2" xfId="0" applyBorder="1" applyAlignment="1">
      <alignment vertical="top"/>
    </xf>
    <xf numFmtId="0" fontId="0" fillId="0" borderId="12" xfId="0" applyBorder="1" applyAlignment="1">
      <alignment vertical="top"/>
    </xf>
    <xf numFmtId="0" fontId="3" fillId="6" borderId="10" xfId="0" applyFont="1" applyFill="1" applyBorder="1" applyAlignment="1">
      <alignment horizontal="left" vertical="center" wrapText="1"/>
    </xf>
    <xf numFmtId="0" fontId="0" fillId="0" borderId="3" xfId="0" applyBorder="1" applyAlignment="1">
      <alignment horizontal="left" vertical="center"/>
    </xf>
    <xf numFmtId="0" fontId="0" fillId="0" borderId="8" xfId="0" applyBorder="1" applyAlignment="1">
      <alignment horizontal="left" vertical="center"/>
    </xf>
    <xf numFmtId="0" fontId="0" fillId="0" borderId="11" xfId="0" applyBorder="1" applyAlignment="1">
      <alignment horizontal="left" vertical="center"/>
    </xf>
    <xf numFmtId="0" fontId="0" fillId="0" borderId="2" xfId="0" applyBorder="1" applyAlignment="1">
      <alignment horizontal="left" vertical="center"/>
    </xf>
    <xf numFmtId="0" fontId="0" fillId="0" borderId="12" xfId="0" applyBorder="1" applyAlignment="1">
      <alignment horizontal="left" vertical="center"/>
    </xf>
    <xf numFmtId="0" fontId="4" fillId="5" borderId="11" xfId="0" applyFont="1" applyFill="1" applyBorder="1" applyAlignment="1"/>
    <xf numFmtId="0" fontId="0" fillId="0" borderId="2" xfId="0" applyBorder="1" applyAlignment="1"/>
    <xf numFmtId="0" fontId="1" fillId="4" borderId="0" xfId="0" applyFont="1" applyFill="1" applyBorder="1" applyAlignment="1">
      <alignment horizontal="center" vertical="center"/>
    </xf>
    <xf numFmtId="0" fontId="0" fillId="0" borderId="0" xfId="0" applyBorder="1" applyAlignment="1">
      <alignment horizontal="center" vertical="center"/>
    </xf>
    <xf numFmtId="0" fontId="2" fillId="9" borderId="1" xfId="0" applyFont="1" applyFill="1" applyBorder="1" applyAlignment="1">
      <alignment horizontal="center"/>
    </xf>
    <xf numFmtId="0" fontId="4" fillId="14" borderId="9" xfId="0" applyFont="1" applyFill="1" applyBorder="1" applyAlignment="1">
      <alignment horizontal="left" vertical="top" wrapText="1"/>
    </xf>
    <xf numFmtId="0" fontId="3" fillId="14" borderId="0" xfId="0" applyFont="1" applyFill="1" applyAlignment="1">
      <alignment horizontal="left" vertical="top" wrapText="1"/>
    </xf>
    <xf numFmtId="0" fontId="21" fillId="17" borderId="0" xfId="0" applyFont="1" applyFill="1" applyAlignment="1">
      <alignment horizontal="center"/>
    </xf>
    <xf numFmtId="0" fontId="17" fillId="17" borderId="0" xfId="0" applyFont="1" applyFill="1" applyAlignment="1">
      <alignment horizontal="center"/>
    </xf>
    <xf numFmtId="0" fontId="5" fillId="8" borderId="2" xfId="0" applyFont="1" applyFill="1" applyBorder="1" applyAlignment="1">
      <alignment horizontal="center" vertic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6" xfId="0" applyFont="1" applyFill="1" applyBorder="1" applyAlignment="1">
      <alignment horizontal="center"/>
    </xf>
    <xf numFmtId="0" fontId="5" fillId="18" borderId="10" xfId="0" applyFont="1" applyFill="1" applyBorder="1" applyAlignment="1">
      <alignment horizontal="center" vertical="center" wrapText="1"/>
    </xf>
    <xf numFmtId="0" fontId="5" fillId="18" borderId="3" xfId="0" applyFont="1" applyFill="1" applyBorder="1" applyAlignment="1">
      <alignment horizontal="center" vertical="center" wrapText="1"/>
    </xf>
    <xf numFmtId="0" fontId="5" fillId="18" borderId="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4" fillId="2" borderId="5" xfId="0" applyFont="1" applyFill="1" applyBorder="1" applyAlignment="1">
      <alignment horizontal="center" vertical="center"/>
    </xf>
    <xf numFmtId="0" fontId="3" fillId="3" borderId="4" xfId="0" applyFont="1" applyFill="1" applyBorder="1" applyAlignment="1">
      <alignment horizontal="left" wrapText="1"/>
    </xf>
    <xf numFmtId="0" fontId="3" fillId="3" borderId="5" xfId="0" applyFont="1" applyFill="1" applyBorder="1" applyAlignment="1">
      <alignment horizontal="left" wrapText="1"/>
    </xf>
    <xf numFmtId="0" fontId="3" fillId="3" borderId="6" xfId="0" applyFont="1" applyFill="1" applyBorder="1" applyAlignment="1">
      <alignment horizontal="left" wrapText="1"/>
    </xf>
    <xf numFmtId="0" fontId="4" fillId="2" borderId="4" xfId="0" applyFont="1" applyFill="1" applyBorder="1" applyAlignment="1">
      <alignment horizontal="center" vertical="center"/>
    </xf>
    <xf numFmtId="0" fontId="4" fillId="2" borderId="6" xfId="0" applyFont="1" applyFill="1" applyBorder="1" applyAlignment="1">
      <alignment horizontal="center" vertical="center"/>
    </xf>
    <xf numFmtId="0" fontId="3" fillId="3" borderId="4" xfId="0" applyFont="1" applyFill="1" applyBorder="1" applyAlignment="1">
      <alignment horizontal="center" wrapText="1"/>
    </xf>
    <xf numFmtId="0" fontId="3" fillId="3" borderId="5" xfId="0" applyFont="1" applyFill="1" applyBorder="1" applyAlignment="1">
      <alignment horizontal="center" wrapText="1"/>
    </xf>
    <xf numFmtId="0" fontId="3" fillId="3" borderId="6" xfId="0" applyFont="1" applyFill="1" applyBorder="1" applyAlignment="1">
      <alignment horizontal="center" wrapText="1"/>
    </xf>
    <xf numFmtId="0" fontId="4" fillId="2" borderId="1" xfId="0" applyFont="1" applyFill="1" applyBorder="1" applyAlignment="1">
      <alignment horizontal="center" vertical="center"/>
    </xf>
    <xf numFmtId="0" fontId="4" fillId="3" borderId="4" xfId="0" applyFont="1" applyFill="1" applyBorder="1" applyAlignment="1">
      <alignment horizontal="center" wrapText="1"/>
    </xf>
    <xf numFmtId="0" fontId="5" fillId="11" borderId="0" xfId="0" applyFont="1" applyFill="1" applyAlignment="1">
      <alignment horizontal="center" vertical="center"/>
    </xf>
    <xf numFmtId="0" fontId="4" fillId="10" borderId="0" xfId="0" applyFont="1" applyFill="1" applyAlignment="1">
      <alignment horizontal="center" vertical="center"/>
    </xf>
    <xf numFmtId="0" fontId="4" fillId="13" borderId="9" xfId="0" applyFont="1" applyFill="1" applyBorder="1" applyAlignment="1">
      <alignment horizontal="center" vertical="center"/>
    </xf>
    <xf numFmtId="0" fontId="4" fillId="13" borderId="0" xfId="0" applyFont="1" applyFill="1" applyAlignment="1">
      <alignment horizontal="center" vertical="center"/>
    </xf>
    <xf numFmtId="0" fontId="4" fillId="3" borderId="0" xfId="0" applyFont="1" applyFill="1" applyAlignment="1">
      <alignment horizontal="center" vertical="center"/>
    </xf>
    <xf numFmtId="0" fontId="4" fillId="12" borderId="9" xfId="0" applyFont="1" applyFill="1" applyBorder="1" applyAlignment="1">
      <alignment horizontal="center" vertical="center"/>
    </xf>
    <xf numFmtId="0" fontId="4" fillId="12" borderId="0" xfId="0" applyFont="1" applyFill="1" applyAlignment="1">
      <alignment horizontal="center" vertical="center"/>
    </xf>
    <xf numFmtId="0" fontId="4" fillId="6" borderId="0" xfId="0" applyFont="1" applyFill="1" applyAlignment="1">
      <alignment horizontal="center" vertical="center"/>
    </xf>
    <xf numFmtId="0" fontId="4" fillId="0" borderId="1" xfId="0" applyFont="1" applyBorder="1" applyAlignment="1">
      <alignment vertical="center"/>
    </xf>
    <xf numFmtId="0" fontId="4" fillId="0" borderId="1" xfId="0" applyFont="1" applyBorder="1" applyAlignment="1">
      <alignment vertical="center" wrapText="1"/>
    </xf>
    <xf numFmtId="0" fontId="2" fillId="0" borderId="1" xfId="0" applyFont="1" applyBorder="1" applyAlignment="1"/>
    <xf numFmtId="0" fontId="0" fillId="3" borderId="1" xfId="0" applyFill="1" applyBorder="1" applyAlignment="1"/>
    <xf numFmtId="0" fontId="4" fillId="2" borderId="10" xfId="0" applyFont="1" applyFill="1" applyBorder="1" applyAlignment="1">
      <alignment vertical="center"/>
    </xf>
    <xf numFmtId="0" fontId="4" fillId="2" borderId="3" xfId="0" applyFont="1" applyFill="1" applyBorder="1" applyAlignment="1">
      <alignment vertical="center"/>
    </xf>
    <xf numFmtId="0" fontId="4" fillId="2" borderId="8" xfId="0" applyFont="1" applyFill="1" applyBorder="1" applyAlignment="1">
      <alignment vertical="center"/>
    </xf>
    <xf numFmtId="0" fontId="4" fillId="2" borderId="9" xfId="0" applyFont="1" applyFill="1" applyBorder="1" applyAlignment="1">
      <alignment vertical="center"/>
    </xf>
    <xf numFmtId="0" fontId="4" fillId="2" borderId="0" xfId="0" applyFont="1" applyFill="1" applyAlignment="1">
      <alignment vertical="center"/>
    </xf>
    <xf numFmtId="0" fontId="4" fillId="2" borderId="7" xfId="0" applyFont="1" applyFill="1" applyBorder="1" applyAlignment="1">
      <alignment vertical="center"/>
    </xf>
    <xf numFmtId="0" fontId="4"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4" xfId="0" applyFont="1" applyBorder="1" applyAlignment="1">
      <alignment horizontal="center" vertical="center"/>
    </xf>
    <xf numFmtId="0" fontId="2" fillId="9" borderId="4" xfId="0" applyFont="1" applyFill="1" applyBorder="1" applyAlignment="1">
      <alignment horizontal="center"/>
    </xf>
    <xf numFmtId="0" fontId="0" fillId="0" borderId="5" xfId="0" applyFont="1" applyBorder="1" applyAlignment="1">
      <alignment horizontal="center"/>
    </xf>
    <xf numFmtId="0" fontId="4" fillId="0" borderId="14" xfId="0" applyFont="1" applyBorder="1" applyAlignment="1">
      <alignment vertical="center"/>
    </xf>
    <xf numFmtId="0" fontId="4" fillId="0" borderId="15" xfId="0" applyFont="1" applyBorder="1" applyAlignment="1">
      <alignment vertical="center"/>
    </xf>
    <xf numFmtId="0" fontId="2" fillId="0" borderId="27" xfId="0" applyFont="1" applyBorder="1" applyAlignment="1">
      <alignment vertical="center"/>
    </xf>
    <xf numFmtId="0" fontId="2" fillId="0" borderId="27" xfId="0" applyFont="1" applyBorder="1" applyAlignment="1"/>
    <xf numFmtId="0" fontId="2" fillId="0" borderId="15" xfId="0" applyFont="1" applyBorder="1" applyAlignment="1"/>
    <xf numFmtId="0" fontId="4" fillId="2" borderId="4" xfId="0" applyFont="1" applyFill="1" applyBorder="1" applyAlignment="1">
      <alignment horizontal="center" vertical="center" wrapText="1"/>
    </xf>
    <xf numFmtId="0" fontId="0" fillId="0" borderId="5" xfId="0" applyBorder="1" applyAlignment="1">
      <alignment vertical="center"/>
    </xf>
    <xf numFmtId="0" fontId="2" fillId="0" borderId="1" xfId="0" applyFont="1" applyBorder="1" applyAlignment="1">
      <alignment vertical="center"/>
    </xf>
    <xf numFmtId="0" fontId="4" fillId="2" borderId="14" xfId="0" applyFont="1" applyFill="1" applyBorder="1" applyAlignment="1">
      <alignment horizontal="center" vertical="center" wrapText="1"/>
    </xf>
    <xf numFmtId="0" fontId="0" fillId="0" borderId="15" xfId="0" applyBorder="1" applyAlignment="1">
      <alignment horizontal="center" vertical="center"/>
    </xf>
    <xf numFmtId="0" fontId="3" fillId="6" borderId="10" xfId="0" applyFont="1" applyFill="1" applyBorder="1" applyAlignment="1">
      <alignment vertical="center" wrapText="1"/>
    </xf>
    <xf numFmtId="0" fontId="3" fillId="6" borderId="3" xfId="0" applyFont="1" applyFill="1" applyBorder="1" applyAlignment="1">
      <alignment vertical="center"/>
    </xf>
    <xf numFmtId="0" fontId="3" fillId="6" borderId="8" xfId="0" applyFont="1" applyFill="1" applyBorder="1" applyAlignment="1">
      <alignment vertical="center"/>
    </xf>
    <xf numFmtId="0" fontId="3" fillId="6" borderId="9" xfId="0" applyFont="1" applyFill="1" applyBorder="1" applyAlignment="1">
      <alignment vertical="center"/>
    </xf>
    <xf numFmtId="0" fontId="3" fillId="6" borderId="0" xfId="0" applyFont="1" applyFill="1" applyAlignment="1">
      <alignment vertical="center"/>
    </xf>
    <xf numFmtId="0" fontId="3" fillId="6" borderId="7" xfId="0" applyFont="1" applyFill="1" applyBorder="1" applyAlignment="1">
      <alignment vertical="center"/>
    </xf>
    <xf numFmtId="0" fontId="5" fillId="4" borderId="0" xfId="0" applyFont="1" applyFill="1" applyAlignment="1">
      <alignment horizontal="center"/>
    </xf>
    <xf numFmtId="0" fontId="7" fillId="7" borderId="1" xfId="0" applyFont="1" applyFill="1" applyBorder="1" applyAlignment="1">
      <alignment vertical="center" wrapText="1"/>
    </xf>
    <xf numFmtId="0" fontId="3" fillId="0" borderId="1" xfId="0" applyFont="1" applyBorder="1" applyAlignment="1">
      <alignment vertical="top" wrapText="1"/>
    </xf>
    <xf numFmtId="0" fontId="0" fillId="0" borderId="1" xfId="0" applyBorder="1" applyAlignment="1">
      <alignment vertical="top"/>
    </xf>
    <xf numFmtId="0" fontId="4" fillId="2" borderId="1" xfId="0" applyFont="1" applyFill="1" applyBorder="1" applyAlignment="1" applyProtection="1">
      <alignment horizontal="center" vertical="center"/>
      <protection hidden="1"/>
    </xf>
    <xf numFmtId="0" fontId="4" fillId="12" borderId="1" xfId="0" applyFont="1" applyFill="1" applyBorder="1" applyAlignment="1">
      <alignment vertical="center"/>
    </xf>
    <xf numFmtId="0" fontId="17" fillId="4" borderId="1" xfId="0" applyFont="1" applyFill="1" applyBorder="1" applyAlignment="1">
      <alignment vertical="center"/>
    </xf>
    <xf numFmtId="0" fontId="18" fillId="0" borderId="1" xfId="0" applyFont="1" applyBorder="1" applyAlignment="1">
      <alignment vertical="center"/>
    </xf>
    <xf numFmtId="0" fontId="17" fillId="4" borderId="0" xfId="0" applyFont="1" applyFill="1" applyAlignment="1">
      <alignment vertical="center"/>
    </xf>
    <xf numFmtId="0" fontId="18" fillId="0" borderId="0" xfId="0" applyFont="1" applyAlignment="1">
      <alignment vertical="center"/>
    </xf>
    <xf numFmtId="0" fontId="2" fillId="9" borderId="1" xfId="0" applyNumberFormat="1" applyFont="1" applyFill="1" applyBorder="1" applyAlignment="1">
      <alignment horizontal="center"/>
    </xf>
    <xf numFmtId="0" fontId="0" fillId="0" borderId="1" xfId="0" applyNumberFormat="1" applyBorder="1" applyAlignment="1"/>
    <xf numFmtId="0" fontId="16" fillId="13" borderId="1" xfId="0" applyFont="1" applyFill="1" applyBorder="1" applyAlignment="1">
      <alignment horizontal="center" vertical="center" wrapText="1"/>
    </xf>
    <xf numFmtId="0" fontId="16" fillId="13" borderId="1" xfId="0" applyFont="1" applyFill="1" applyBorder="1" applyAlignment="1">
      <alignment horizontal="center" vertical="center"/>
    </xf>
    <xf numFmtId="0" fontId="4" fillId="16" borderId="1" xfId="0" applyFont="1" applyFill="1" applyBorder="1" applyAlignment="1">
      <alignment vertical="center"/>
    </xf>
    <xf numFmtId="0" fontId="4" fillId="16" borderId="0" xfId="0" applyFont="1" applyFill="1" applyAlignment="1">
      <alignment vertical="center"/>
    </xf>
    <xf numFmtId="0" fontId="11" fillId="3" borderId="4" xfId="1" applyFill="1" applyBorder="1" applyAlignment="1"/>
    <xf numFmtId="0" fontId="23" fillId="0" borderId="3" xfId="0" applyFont="1" applyBorder="1"/>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CheckBox" fmlaLink="Resumo!$B$3" lockText="1" noThreeD="1"/>
</file>

<file path=xl/ctrlProps/ctrlProp10.xml><?xml version="1.0" encoding="utf-8"?>
<formControlPr xmlns="http://schemas.microsoft.com/office/spreadsheetml/2009/9/main" objectType="CheckBox" fmlaLink="Resumo!$C$8"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checked="Checked" fmlaLink="Resumo!$B$10" lockText="1" noThreeD="1"/>
</file>

<file path=xl/ctrlProps/ctrlProp16.xml><?xml version="1.0" encoding="utf-8"?>
<formControlPr xmlns="http://schemas.microsoft.com/office/spreadsheetml/2009/9/main" objectType="CheckBox" fmlaLink="Resumo!$B$11" lockText="1" noThreeD="1"/>
</file>

<file path=xl/ctrlProps/ctrlProp17.xml><?xml version="1.0" encoding="utf-8"?>
<formControlPr xmlns="http://schemas.microsoft.com/office/spreadsheetml/2009/9/main" objectType="CheckBox" checked="Checked" fmlaLink="Resumo!$B$12" lockText="1" noThreeD="1"/>
</file>

<file path=xl/ctrlProps/ctrlProp18.xml><?xml version="1.0" encoding="utf-8"?>
<formControlPr xmlns="http://schemas.microsoft.com/office/spreadsheetml/2009/9/main" objectType="CheckBox" fmlaLink="Resumo!$B$13" lockText="1" noThreeD="1"/>
</file>

<file path=xl/ctrlProps/ctrlProp19.xml><?xml version="1.0" encoding="utf-8"?>
<formControlPr xmlns="http://schemas.microsoft.com/office/spreadsheetml/2009/9/main" objectType="CheckBox" checked="Checked" fmlaLink="Resumo!$B$14" lockText="1" noThreeD="1"/>
</file>

<file path=xl/ctrlProps/ctrlProp2.xml><?xml version="1.0" encoding="utf-8"?>
<formControlPr xmlns="http://schemas.microsoft.com/office/spreadsheetml/2009/9/main" objectType="CheckBox" checked="Checked" fmlaLink="Resumo!$C$3"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fmlaLink="Resumo!$B$10" lockText="1" noThreeD="1"/>
</file>

<file path=xl/ctrlProps/ctrlProp23.xml><?xml version="1.0" encoding="utf-8"?>
<formControlPr xmlns="http://schemas.microsoft.com/office/spreadsheetml/2009/9/main" objectType="CheckBox" fmlaLink="Resumo!$C$7" lockText="1" noThreeD="1"/>
</file>

<file path=xl/ctrlProps/ctrlProp24.xml><?xml version="1.0" encoding="utf-8"?>
<formControlPr xmlns="http://schemas.microsoft.com/office/spreadsheetml/2009/9/main" objectType="CheckBox" checked="Checked" fmlaLink="Resumo!$B$8" lockText="1" noThreeD="1"/>
</file>

<file path=xl/ctrlProps/ctrlProp25.xml><?xml version="1.0" encoding="utf-8"?>
<formControlPr xmlns="http://schemas.microsoft.com/office/spreadsheetml/2009/9/main" objectType="CheckBox" fmlaLink="Resumo!$C$8" lockText="1" noThreeD="1"/>
</file>

<file path=xl/ctrlProps/ctrlProp26.xml><?xml version="1.0" encoding="utf-8"?>
<formControlPr xmlns="http://schemas.microsoft.com/office/spreadsheetml/2009/9/main" objectType="CheckBox" fmlaLink="Resumo!$B$2" lockText="1" noThreeD="1"/>
</file>

<file path=xl/ctrlProps/ctrlProp27.xml><?xml version="1.0" encoding="utf-8"?>
<formControlPr xmlns="http://schemas.microsoft.com/office/spreadsheetml/2009/9/main" objectType="CheckBox" checked="Checked" fmlaLink="Resumo!$C$2"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fmlaLink="Resumo!$B$5"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fmlaLink="Resumo!$C$5"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fmlaLink="Resumo!$B$6" lockText="1" noThreeD="1"/>
</file>

<file path=xl/ctrlProps/ctrlProp50.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fmlaLink="Resumo!$C$6" lockText="1" noThreeD="1"/>
</file>

<file path=xl/ctrlProps/ctrlProp7.xml><?xml version="1.0" encoding="utf-8"?>
<formControlPr xmlns="http://schemas.microsoft.com/office/spreadsheetml/2009/9/main" objectType="CheckBox" checked="Checked" fmlaLink="Resumo!$B$7" lockText="1" noThreeD="1"/>
</file>

<file path=xl/ctrlProps/ctrlProp8.xml><?xml version="1.0" encoding="utf-8"?>
<formControlPr xmlns="http://schemas.microsoft.com/office/spreadsheetml/2009/9/main" objectType="CheckBox" fmlaLink="Resumo!$C$7" lockText="1" noThreeD="1"/>
</file>

<file path=xl/ctrlProps/ctrlProp9.xml><?xml version="1.0" encoding="utf-8"?>
<formControlPr xmlns="http://schemas.microsoft.com/office/spreadsheetml/2009/9/main" objectType="CheckBox" checked="Checked" fmlaLink="Resumo!$B$8"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Kafka-Template'!A1"/><Relationship Id="rId6" Type="http://schemas.openxmlformats.org/officeDocument/2006/relationships/hyperlink" Target="#'BD-SQL'!A1"/><Relationship Id="rId5" Type="http://schemas.openxmlformats.org/officeDocument/2006/relationships/hyperlink" Target="#'BD-Oracle'!A1"/><Relationship Id="rId4" Type="http://schemas.openxmlformats.org/officeDocument/2006/relationships/hyperlink" Target="#'RHSSO-Template'!A1"/></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Help!A1"/></Relationships>
</file>

<file path=xl/drawings/drawing1.xml><?xml version="1.0" encoding="utf-8"?>
<xdr:wsDr xmlns:xdr="http://schemas.openxmlformats.org/drawingml/2006/spreadsheetDrawing" xmlns:a="http://schemas.openxmlformats.org/drawingml/2006/main">
  <xdr:twoCellAnchor editAs="oneCell">
    <xdr:from>
      <xdr:col>3</xdr:col>
      <xdr:colOff>205740</xdr:colOff>
      <xdr:row>39</xdr:row>
      <xdr:rowOff>27771</xdr:rowOff>
    </xdr:from>
    <xdr:to>
      <xdr:col>3</xdr:col>
      <xdr:colOff>474345</xdr:colOff>
      <xdr:row>40</xdr:row>
      <xdr:rowOff>133351</xdr:rowOff>
    </xdr:to>
    <xdr:pic>
      <xdr:nvPicPr>
        <xdr:cNvPr id="3" name="Graphic 2" descr="Contract with solid fill">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flipH="1">
          <a:off x="2819400" y="2389971"/>
          <a:ext cx="281940" cy="284650"/>
        </a:xfrm>
        <a:prstGeom prst="rect">
          <a:avLst/>
        </a:prstGeom>
      </xdr:spPr>
    </xdr:pic>
    <xdr:clientData/>
  </xdr:twoCellAnchor>
  <xdr:oneCellAnchor>
    <xdr:from>
      <xdr:col>3</xdr:col>
      <xdr:colOff>190500</xdr:colOff>
      <xdr:row>51</xdr:row>
      <xdr:rowOff>54728</xdr:rowOff>
    </xdr:from>
    <xdr:ext cx="271550" cy="271550"/>
    <xdr:pic>
      <xdr:nvPicPr>
        <xdr:cNvPr id="5" name="Graphic 4" descr="Contract with solid fill">
          <a:hlinkClick xmlns:r="http://schemas.openxmlformats.org/officeDocument/2006/relationships" r:id="rId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804160" y="4276208"/>
          <a:ext cx="271550" cy="271550"/>
        </a:xfrm>
        <a:prstGeom prst="rect">
          <a:avLst/>
        </a:prstGeom>
      </xdr:spPr>
    </xdr:pic>
    <xdr:clientData/>
  </xdr:oneCellAnchor>
  <xdr:oneCellAnchor>
    <xdr:from>
      <xdr:col>3</xdr:col>
      <xdr:colOff>187730</xdr:colOff>
      <xdr:row>45</xdr:row>
      <xdr:rowOff>53340</xdr:rowOff>
    </xdr:from>
    <xdr:ext cx="281940" cy="281940"/>
    <xdr:pic>
      <xdr:nvPicPr>
        <xdr:cNvPr id="7" name="Graphic 6" descr="Contract with solid fill">
          <a:hlinkClick xmlns:r="http://schemas.openxmlformats.org/officeDocument/2006/relationships" r:id="rId1"/>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801390" y="3345180"/>
          <a:ext cx="281940" cy="281940"/>
        </a:xfrm>
        <a:prstGeom prst="rect">
          <a:avLst/>
        </a:prstGeom>
      </xdr:spPr>
    </xdr:pic>
    <xdr:clientData/>
  </xdr:oneCellAnchor>
  <xdr:oneCellAnchor>
    <xdr:from>
      <xdr:col>3</xdr:col>
      <xdr:colOff>166948</xdr:colOff>
      <xdr:row>58</xdr:row>
      <xdr:rowOff>53341</xdr:rowOff>
    </xdr:from>
    <xdr:ext cx="266700" cy="266700"/>
    <xdr:pic>
      <xdr:nvPicPr>
        <xdr:cNvPr id="9" name="Graphic 8" descr="Contract with solid fill">
          <a:hlinkClick xmlns:r="http://schemas.openxmlformats.org/officeDocument/2006/relationships" r:id="rId5"/>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780608" y="5387341"/>
          <a:ext cx="266700" cy="266700"/>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3</xdr:col>
          <xdr:colOff>30480</xdr:colOff>
          <xdr:row>37</xdr:row>
          <xdr:rowOff>175260</xdr:rowOff>
        </xdr:from>
        <xdr:to>
          <xdr:col>3</xdr:col>
          <xdr:colOff>586740</xdr:colOff>
          <xdr:row>38</xdr:row>
          <xdr:rowOff>167640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Sim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37</xdr:row>
          <xdr:rowOff>175260</xdr:rowOff>
        </xdr:from>
        <xdr:to>
          <xdr:col>4</xdr:col>
          <xdr:colOff>662940</xdr:colOff>
          <xdr:row>38</xdr:row>
          <xdr:rowOff>167640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Não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43</xdr:row>
          <xdr:rowOff>175260</xdr:rowOff>
        </xdr:from>
        <xdr:to>
          <xdr:col>3</xdr:col>
          <xdr:colOff>586740</xdr:colOff>
          <xdr:row>44</xdr:row>
          <xdr:rowOff>167640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Sim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43</xdr:row>
          <xdr:rowOff>175260</xdr:rowOff>
        </xdr:from>
        <xdr:to>
          <xdr:col>4</xdr:col>
          <xdr:colOff>662940</xdr:colOff>
          <xdr:row>44</xdr:row>
          <xdr:rowOff>167640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Não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49</xdr:row>
          <xdr:rowOff>175260</xdr:rowOff>
        </xdr:from>
        <xdr:to>
          <xdr:col>3</xdr:col>
          <xdr:colOff>586740</xdr:colOff>
          <xdr:row>50</xdr:row>
          <xdr:rowOff>167640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Sim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49</xdr:row>
          <xdr:rowOff>175260</xdr:rowOff>
        </xdr:from>
        <xdr:to>
          <xdr:col>4</xdr:col>
          <xdr:colOff>662940</xdr:colOff>
          <xdr:row>50</xdr:row>
          <xdr:rowOff>167640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Não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55</xdr:row>
          <xdr:rowOff>175260</xdr:rowOff>
        </xdr:from>
        <xdr:to>
          <xdr:col>3</xdr:col>
          <xdr:colOff>586740</xdr:colOff>
          <xdr:row>56</xdr:row>
          <xdr:rowOff>167640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Sim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55</xdr:row>
          <xdr:rowOff>175260</xdr:rowOff>
        </xdr:from>
        <xdr:to>
          <xdr:col>4</xdr:col>
          <xdr:colOff>662940</xdr:colOff>
          <xdr:row>56</xdr:row>
          <xdr:rowOff>167640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Não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56</xdr:row>
          <xdr:rowOff>175260</xdr:rowOff>
        </xdr:from>
        <xdr:to>
          <xdr:col>3</xdr:col>
          <xdr:colOff>586740</xdr:colOff>
          <xdr:row>57</xdr:row>
          <xdr:rowOff>167640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Sim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56</xdr:row>
          <xdr:rowOff>175260</xdr:rowOff>
        </xdr:from>
        <xdr:to>
          <xdr:col>4</xdr:col>
          <xdr:colOff>662940</xdr:colOff>
          <xdr:row>57</xdr:row>
          <xdr:rowOff>167640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Não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13</xdr:row>
          <xdr:rowOff>137160</xdr:rowOff>
        </xdr:from>
        <xdr:to>
          <xdr:col>4</xdr:col>
          <xdr:colOff>97155</xdr:colOff>
          <xdr:row>15</xdr:row>
          <xdr:rowOff>19050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14</xdr:row>
          <xdr:rowOff>175260</xdr:rowOff>
        </xdr:from>
        <xdr:to>
          <xdr:col>4</xdr:col>
          <xdr:colOff>97155</xdr:colOff>
          <xdr:row>16</xdr:row>
          <xdr:rowOff>15240</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15</xdr:row>
          <xdr:rowOff>175260</xdr:rowOff>
        </xdr:from>
        <xdr:to>
          <xdr:col>4</xdr:col>
          <xdr:colOff>97155</xdr:colOff>
          <xdr:row>17</xdr:row>
          <xdr:rowOff>15240</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1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16</xdr:row>
          <xdr:rowOff>175260</xdr:rowOff>
        </xdr:from>
        <xdr:to>
          <xdr:col>4</xdr:col>
          <xdr:colOff>97155</xdr:colOff>
          <xdr:row>18</xdr:row>
          <xdr:rowOff>15240</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1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23</xdr:row>
          <xdr:rowOff>137160</xdr:rowOff>
        </xdr:from>
        <xdr:to>
          <xdr:col>4</xdr:col>
          <xdr:colOff>97155</xdr:colOff>
          <xdr:row>25</xdr:row>
          <xdr:rowOff>19050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1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24</xdr:row>
          <xdr:rowOff>175260</xdr:rowOff>
        </xdr:from>
        <xdr:to>
          <xdr:col>4</xdr:col>
          <xdr:colOff>97155</xdr:colOff>
          <xdr:row>26</xdr:row>
          <xdr:rowOff>15240</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1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25</xdr:row>
          <xdr:rowOff>175260</xdr:rowOff>
        </xdr:from>
        <xdr:to>
          <xdr:col>4</xdr:col>
          <xdr:colOff>97155</xdr:colOff>
          <xdr:row>27</xdr:row>
          <xdr:rowOff>15240</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1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26</xdr:row>
          <xdr:rowOff>175260</xdr:rowOff>
        </xdr:from>
        <xdr:to>
          <xdr:col>4</xdr:col>
          <xdr:colOff>97155</xdr:colOff>
          <xdr:row>28</xdr:row>
          <xdr:rowOff>15240</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1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27</xdr:row>
          <xdr:rowOff>175260</xdr:rowOff>
        </xdr:from>
        <xdr:to>
          <xdr:col>4</xdr:col>
          <xdr:colOff>97155</xdr:colOff>
          <xdr:row>29</xdr:row>
          <xdr:rowOff>15240</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1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32</xdr:row>
          <xdr:rowOff>175260</xdr:rowOff>
        </xdr:from>
        <xdr:to>
          <xdr:col>3</xdr:col>
          <xdr:colOff>586740</xdr:colOff>
          <xdr:row>33</xdr:row>
          <xdr:rowOff>167640</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1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Sim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32</xdr:row>
          <xdr:rowOff>175260</xdr:rowOff>
        </xdr:from>
        <xdr:to>
          <xdr:col>4</xdr:col>
          <xdr:colOff>662940</xdr:colOff>
          <xdr:row>33</xdr:row>
          <xdr:rowOff>167640</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1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Não</a:t>
              </a:r>
            </a:p>
          </xdr:txBody>
        </xdr:sp>
        <xdr:clientData/>
      </xdr:twoCellAnchor>
    </mc:Choice>
    <mc:Fallback/>
  </mc:AlternateContent>
  <xdr:oneCellAnchor>
    <xdr:from>
      <xdr:col>3</xdr:col>
      <xdr:colOff>166948</xdr:colOff>
      <xdr:row>65</xdr:row>
      <xdr:rowOff>53341</xdr:rowOff>
    </xdr:from>
    <xdr:ext cx="266700" cy="266700"/>
    <xdr:pic>
      <xdr:nvPicPr>
        <xdr:cNvPr id="27" name="Graphic 26" descr="Contract with solid fill">
          <a:hlinkClick xmlns:r="http://schemas.openxmlformats.org/officeDocument/2006/relationships" r:id="rId6"/>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750128" y="9273541"/>
          <a:ext cx="266700" cy="266700"/>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3</xdr:col>
          <xdr:colOff>30480</xdr:colOff>
          <xdr:row>62</xdr:row>
          <xdr:rowOff>175260</xdr:rowOff>
        </xdr:from>
        <xdr:to>
          <xdr:col>3</xdr:col>
          <xdr:colOff>586740</xdr:colOff>
          <xdr:row>63</xdr:row>
          <xdr:rowOff>167640</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1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Sim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62</xdr:row>
          <xdr:rowOff>175260</xdr:rowOff>
        </xdr:from>
        <xdr:to>
          <xdr:col>4</xdr:col>
          <xdr:colOff>662940</xdr:colOff>
          <xdr:row>63</xdr:row>
          <xdr:rowOff>167640</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1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Não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63</xdr:row>
          <xdr:rowOff>175260</xdr:rowOff>
        </xdr:from>
        <xdr:to>
          <xdr:col>3</xdr:col>
          <xdr:colOff>586740</xdr:colOff>
          <xdr:row>64</xdr:row>
          <xdr:rowOff>167640</xdr:rowOff>
        </xdr:to>
        <xdr:sp macro="" textlink="">
          <xdr:nvSpPr>
            <xdr:cNvPr id="2079" name="Check Box 31" hidden="1">
              <a:extLst>
                <a:ext uri="{63B3BB69-23CF-44E3-9099-C40C66FF867C}">
                  <a14:compatExt spid="_x0000_s2079"/>
                </a:ext>
                <a:ext uri="{FF2B5EF4-FFF2-40B4-BE49-F238E27FC236}">
                  <a16:creationId xmlns:a16="http://schemas.microsoft.com/office/drawing/2014/main" id="{00000000-0008-0000-0100-00001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Sim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63</xdr:row>
          <xdr:rowOff>175260</xdr:rowOff>
        </xdr:from>
        <xdr:to>
          <xdr:col>4</xdr:col>
          <xdr:colOff>662940</xdr:colOff>
          <xdr:row>64</xdr:row>
          <xdr:rowOff>167640</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100-00002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Não</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9</xdr:col>
      <xdr:colOff>83820</xdr:colOff>
      <xdr:row>33</xdr:row>
      <xdr:rowOff>60960</xdr:rowOff>
    </xdr:from>
    <xdr:to>
      <xdr:col>9</xdr:col>
      <xdr:colOff>472440</xdr:colOff>
      <xdr:row>35</xdr:row>
      <xdr:rowOff>91440</xdr:rowOff>
    </xdr:to>
    <xdr:pic>
      <xdr:nvPicPr>
        <xdr:cNvPr id="3" name="Graphic 2" descr="Information with solid fill">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053840" y="9319260"/>
          <a:ext cx="396240" cy="3962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30480</xdr:colOff>
          <xdr:row>5</xdr:row>
          <xdr:rowOff>175260</xdr:rowOff>
        </xdr:from>
        <xdr:to>
          <xdr:col>3</xdr:col>
          <xdr:colOff>590550</xdr:colOff>
          <xdr:row>6</xdr:row>
          <xdr:rowOff>171450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2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Sim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5</xdr:row>
          <xdr:rowOff>175260</xdr:rowOff>
        </xdr:from>
        <xdr:to>
          <xdr:col>4</xdr:col>
          <xdr:colOff>666750</xdr:colOff>
          <xdr:row>6</xdr:row>
          <xdr:rowOff>171450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2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Não</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213360</xdr:colOff>
          <xdr:row>16</xdr:row>
          <xdr:rowOff>251460</xdr:rowOff>
        </xdr:from>
        <xdr:to>
          <xdr:col>1</xdr:col>
          <xdr:colOff>939165</xdr:colOff>
          <xdr:row>18</xdr:row>
          <xdr:rowOff>24765</xdr:rowOff>
        </xdr:to>
        <xdr:sp macro="" textlink="">
          <xdr:nvSpPr>
            <xdr:cNvPr id="9217" name="Check Box 1" hidden="1">
              <a:extLst>
                <a:ext uri="{63B3BB69-23CF-44E3-9099-C40C66FF867C}">
                  <a14:compatExt spid="_x0000_s9217"/>
                </a:ext>
                <a:ext uri="{FF2B5EF4-FFF2-40B4-BE49-F238E27FC236}">
                  <a16:creationId xmlns:a16="http://schemas.microsoft.com/office/drawing/2014/main" id="{00000000-0008-0000-0300-00000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DEV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746760</xdr:colOff>
          <xdr:row>16</xdr:row>
          <xdr:rowOff>251460</xdr:rowOff>
        </xdr:from>
        <xdr:to>
          <xdr:col>1</xdr:col>
          <xdr:colOff>1485900</xdr:colOff>
          <xdr:row>18</xdr:row>
          <xdr:rowOff>24765</xdr:rowOff>
        </xdr:to>
        <xdr:sp macro="" textlink="">
          <xdr:nvSpPr>
            <xdr:cNvPr id="9218" name="Check Box 2" hidden="1">
              <a:extLst>
                <a:ext uri="{63B3BB69-23CF-44E3-9099-C40C66FF867C}">
                  <a14:compatExt spid="_x0000_s9218"/>
                </a:ext>
                <a:ext uri="{FF2B5EF4-FFF2-40B4-BE49-F238E27FC236}">
                  <a16:creationId xmlns:a16="http://schemas.microsoft.com/office/drawing/2014/main" id="{00000000-0008-0000-0300-00000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QUA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1287780</xdr:colOff>
          <xdr:row>16</xdr:row>
          <xdr:rowOff>251460</xdr:rowOff>
        </xdr:from>
        <xdr:to>
          <xdr:col>2</xdr:col>
          <xdr:colOff>100965</xdr:colOff>
          <xdr:row>18</xdr:row>
          <xdr:rowOff>24765</xdr:rowOff>
        </xdr:to>
        <xdr:sp macro="" textlink="">
          <xdr:nvSpPr>
            <xdr:cNvPr id="9219" name="Check Box 3" hidden="1">
              <a:extLst>
                <a:ext uri="{63B3BB69-23CF-44E3-9099-C40C66FF867C}">
                  <a14:compatExt spid="_x0000_s9219"/>
                </a:ext>
                <a:ext uri="{FF2B5EF4-FFF2-40B4-BE49-F238E27FC236}">
                  <a16:creationId xmlns:a16="http://schemas.microsoft.com/office/drawing/2014/main" id="{00000000-0008-0000-0300-00000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PRD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60960</xdr:colOff>
          <xdr:row>38</xdr:row>
          <xdr:rowOff>30480</xdr:rowOff>
        </xdr:from>
        <xdr:to>
          <xdr:col>1</xdr:col>
          <xdr:colOff>748665</xdr:colOff>
          <xdr:row>39</xdr:row>
          <xdr:rowOff>177165</xdr:rowOff>
        </xdr:to>
        <xdr:sp macro="" textlink="">
          <xdr:nvSpPr>
            <xdr:cNvPr id="9220" name="Check Box 4" hidden="1">
              <a:extLst>
                <a:ext uri="{63B3BB69-23CF-44E3-9099-C40C66FF867C}">
                  <a14:compatExt spid="_x0000_s9220"/>
                </a:ext>
                <a:ext uri="{FF2B5EF4-FFF2-40B4-BE49-F238E27FC236}">
                  <a16:creationId xmlns:a16="http://schemas.microsoft.com/office/drawing/2014/main" id="{00000000-0008-0000-0300-00000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Sim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43</xdr:row>
          <xdr:rowOff>182880</xdr:rowOff>
        </xdr:from>
        <xdr:to>
          <xdr:col>1</xdr:col>
          <xdr:colOff>739140</xdr:colOff>
          <xdr:row>44</xdr:row>
          <xdr:rowOff>291465</xdr:rowOff>
        </xdr:to>
        <xdr:sp macro="" textlink="">
          <xdr:nvSpPr>
            <xdr:cNvPr id="9221" name="Check Box 5" hidden="1">
              <a:extLst>
                <a:ext uri="{63B3BB69-23CF-44E3-9099-C40C66FF867C}">
                  <a14:compatExt spid="_x0000_s9221"/>
                </a:ext>
                <a:ext uri="{FF2B5EF4-FFF2-40B4-BE49-F238E27FC236}">
                  <a16:creationId xmlns:a16="http://schemas.microsoft.com/office/drawing/2014/main" id="{00000000-0008-0000-0300-00000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Sim</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213360</xdr:colOff>
          <xdr:row>16</xdr:row>
          <xdr:rowOff>251460</xdr:rowOff>
        </xdr:from>
        <xdr:to>
          <xdr:col>1</xdr:col>
          <xdr:colOff>931545</xdr:colOff>
          <xdr:row>18</xdr:row>
          <xdr:rowOff>17145</xdr:rowOff>
        </xdr:to>
        <xdr:sp macro="" textlink="">
          <xdr:nvSpPr>
            <xdr:cNvPr id="19457" name="Check Box 1" hidden="1">
              <a:extLst>
                <a:ext uri="{63B3BB69-23CF-44E3-9099-C40C66FF867C}">
                  <a14:compatExt spid="_x0000_s19457"/>
                </a:ext>
                <a:ext uri="{FF2B5EF4-FFF2-40B4-BE49-F238E27FC236}">
                  <a16:creationId xmlns:a16="http://schemas.microsoft.com/office/drawing/2014/main" id="{326D8F5A-048B-4A66-9189-002CBECD9C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DEV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746760</xdr:colOff>
          <xdr:row>16</xdr:row>
          <xdr:rowOff>251460</xdr:rowOff>
        </xdr:from>
        <xdr:to>
          <xdr:col>1</xdr:col>
          <xdr:colOff>1485900</xdr:colOff>
          <xdr:row>18</xdr:row>
          <xdr:rowOff>17145</xdr:rowOff>
        </xdr:to>
        <xdr:sp macro="" textlink="">
          <xdr:nvSpPr>
            <xdr:cNvPr id="19458" name="Check Box 2" hidden="1">
              <a:extLst>
                <a:ext uri="{63B3BB69-23CF-44E3-9099-C40C66FF867C}">
                  <a14:compatExt spid="_x0000_s19458"/>
                </a:ext>
                <a:ext uri="{FF2B5EF4-FFF2-40B4-BE49-F238E27FC236}">
                  <a16:creationId xmlns:a16="http://schemas.microsoft.com/office/drawing/2014/main" id="{CC5AC2F9-7391-41DC-BEFB-73F60AC8A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QUA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1287780</xdr:colOff>
          <xdr:row>16</xdr:row>
          <xdr:rowOff>251460</xdr:rowOff>
        </xdr:from>
        <xdr:to>
          <xdr:col>2</xdr:col>
          <xdr:colOff>93345</xdr:colOff>
          <xdr:row>18</xdr:row>
          <xdr:rowOff>17145</xdr:rowOff>
        </xdr:to>
        <xdr:sp macro="" textlink="">
          <xdr:nvSpPr>
            <xdr:cNvPr id="19459" name="Check Box 3" hidden="1">
              <a:extLst>
                <a:ext uri="{63B3BB69-23CF-44E3-9099-C40C66FF867C}">
                  <a14:compatExt spid="_x0000_s19459"/>
                </a:ext>
                <a:ext uri="{FF2B5EF4-FFF2-40B4-BE49-F238E27FC236}">
                  <a16:creationId xmlns:a16="http://schemas.microsoft.com/office/drawing/2014/main" id="{72C85A9D-B7B5-4435-835F-5D0F7CC7F73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PRD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60960</xdr:colOff>
          <xdr:row>38</xdr:row>
          <xdr:rowOff>30480</xdr:rowOff>
        </xdr:from>
        <xdr:to>
          <xdr:col>1</xdr:col>
          <xdr:colOff>741045</xdr:colOff>
          <xdr:row>39</xdr:row>
          <xdr:rowOff>169545</xdr:rowOff>
        </xdr:to>
        <xdr:sp macro="" textlink="">
          <xdr:nvSpPr>
            <xdr:cNvPr id="19460" name="Check Box 4" hidden="1">
              <a:extLst>
                <a:ext uri="{63B3BB69-23CF-44E3-9099-C40C66FF867C}">
                  <a14:compatExt spid="_x0000_s19460"/>
                </a:ext>
                <a:ext uri="{FF2B5EF4-FFF2-40B4-BE49-F238E27FC236}">
                  <a16:creationId xmlns:a16="http://schemas.microsoft.com/office/drawing/2014/main" id="{C037F868-B61B-485D-9EBE-60FB445F31D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Sim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43</xdr:row>
          <xdr:rowOff>182880</xdr:rowOff>
        </xdr:from>
        <xdr:to>
          <xdr:col>1</xdr:col>
          <xdr:colOff>739140</xdr:colOff>
          <xdr:row>44</xdr:row>
          <xdr:rowOff>283845</xdr:rowOff>
        </xdr:to>
        <xdr:sp macro="" textlink="">
          <xdr:nvSpPr>
            <xdr:cNvPr id="19461" name="Check Box 5" hidden="1">
              <a:extLst>
                <a:ext uri="{63B3BB69-23CF-44E3-9099-C40C66FF867C}">
                  <a14:compatExt spid="_x0000_s19461"/>
                </a:ext>
                <a:ext uri="{FF2B5EF4-FFF2-40B4-BE49-F238E27FC236}">
                  <a16:creationId xmlns:a16="http://schemas.microsoft.com/office/drawing/2014/main" id="{E6C24F69-CB36-4FD1-8CFB-BD4C58E448D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Sim</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30480</xdr:colOff>
          <xdr:row>1</xdr:row>
          <xdr:rowOff>175260</xdr:rowOff>
        </xdr:from>
        <xdr:to>
          <xdr:col>3</xdr:col>
          <xdr:colOff>586740</xdr:colOff>
          <xdr:row>2</xdr:row>
          <xdr:rowOff>167640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500-00000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Sim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1</xdr:row>
          <xdr:rowOff>175260</xdr:rowOff>
        </xdr:from>
        <xdr:to>
          <xdr:col>5</xdr:col>
          <xdr:colOff>53340</xdr:colOff>
          <xdr:row>2</xdr:row>
          <xdr:rowOff>167640</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500-00000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Não</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30480</xdr:colOff>
          <xdr:row>1</xdr:row>
          <xdr:rowOff>175260</xdr:rowOff>
        </xdr:from>
        <xdr:to>
          <xdr:col>3</xdr:col>
          <xdr:colOff>594360</xdr:colOff>
          <xdr:row>2</xdr:row>
          <xdr:rowOff>175260</xdr:rowOff>
        </xdr:to>
        <xdr:sp macro="" textlink="">
          <xdr:nvSpPr>
            <xdr:cNvPr id="12289" name="Check Box 1" hidden="1">
              <a:extLst>
                <a:ext uri="{63B3BB69-23CF-44E3-9099-C40C66FF867C}">
                  <a14:compatExt spid="_x0000_s12289"/>
                </a:ext>
                <a:ext uri="{FF2B5EF4-FFF2-40B4-BE49-F238E27FC236}">
                  <a16:creationId xmlns:a16="http://schemas.microsoft.com/office/drawing/2014/main" id="{00000000-0008-0000-0600-00000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Sim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106680</xdr:colOff>
          <xdr:row>1</xdr:row>
          <xdr:rowOff>175260</xdr:rowOff>
        </xdr:from>
        <xdr:to>
          <xdr:col>5</xdr:col>
          <xdr:colOff>60960</xdr:colOff>
          <xdr:row>2</xdr:row>
          <xdr:rowOff>175260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600-00000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pt-PT" sz="800" b="0" i="0" u="none" strike="noStrike" baseline="0">
                  <a:solidFill>
                    <a:srgbClr val="000000"/>
                  </a:solidFill>
                  <a:latin typeface="Segoe UI"/>
                  <a:cs typeface="Segoe UI"/>
                </a:rPr>
                <a:t>Não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205740</xdr:colOff>
          <xdr:row>15</xdr:row>
          <xdr:rowOff>0</xdr:rowOff>
        </xdr:from>
        <xdr:to>
          <xdr:col>4</xdr:col>
          <xdr:colOff>434340</xdr:colOff>
          <xdr:row>15</xdr:row>
          <xdr:rowOff>175260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600-00000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205740</xdr:colOff>
          <xdr:row>16</xdr:row>
          <xdr:rowOff>7620</xdr:rowOff>
        </xdr:from>
        <xdr:to>
          <xdr:col>4</xdr:col>
          <xdr:colOff>434340</xdr:colOff>
          <xdr:row>17</xdr:row>
          <xdr:rowOff>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600-00000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205740</xdr:colOff>
          <xdr:row>17</xdr:row>
          <xdr:rowOff>7620</xdr:rowOff>
        </xdr:from>
        <xdr:to>
          <xdr:col>4</xdr:col>
          <xdr:colOff>434340</xdr:colOff>
          <xdr:row>18</xdr:row>
          <xdr:rowOff>0</xdr:rowOff>
        </xdr:to>
        <xdr:sp macro="" textlink="">
          <xdr:nvSpPr>
            <xdr:cNvPr id="12294" name="Check Box 6" hidden="1">
              <a:extLst>
                <a:ext uri="{63B3BB69-23CF-44E3-9099-C40C66FF867C}">
                  <a14:compatExt spid="_x0000_s12294"/>
                </a:ext>
                <a:ext uri="{FF2B5EF4-FFF2-40B4-BE49-F238E27FC236}">
                  <a16:creationId xmlns:a16="http://schemas.microsoft.com/office/drawing/2014/main" id="{00000000-0008-0000-0600-00000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426720</xdr:colOff>
          <xdr:row>15</xdr:row>
          <xdr:rowOff>7620</xdr:rowOff>
        </xdr:from>
        <xdr:to>
          <xdr:col>5</xdr:col>
          <xdr:colOff>655320</xdr:colOff>
          <xdr:row>16</xdr:row>
          <xdr:rowOff>0</xdr:rowOff>
        </xdr:to>
        <xdr:sp macro="" textlink="">
          <xdr:nvSpPr>
            <xdr:cNvPr id="12295" name="Check Box 7" hidden="1">
              <a:extLst>
                <a:ext uri="{63B3BB69-23CF-44E3-9099-C40C66FF867C}">
                  <a14:compatExt spid="_x0000_s12295"/>
                </a:ext>
                <a:ext uri="{FF2B5EF4-FFF2-40B4-BE49-F238E27FC236}">
                  <a16:creationId xmlns:a16="http://schemas.microsoft.com/office/drawing/2014/main" id="{00000000-0008-0000-0600-00000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426720</xdr:colOff>
          <xdr:row>16</xdr:row>
          <xdr:rowOff>15240</xdr:rowOff>
        </xdr:from>
        <xdr:to>
          <xdr:col>5</xdr:col>
          <xdr:colOff>655320</xdr:colOff>
          <xdr:row>17</xdr:row>
          <xdr:rowOff>7620</xdr:rowOff>
        </xdr:to>
        <xdr:sp macro="" textlink="">
          <xdr:nvSpPr>
            <xdr:cNvPr id="12296" name="Check Box 8" hidden="1">
              <a:extLst>
                <a:ext uri="{63B3BB69-23CF-44E3-9099-C40C66FF867C}">
                  <a14:compatExt spid="_x0000_s12296"/>
                </a:ext>
                <a:ext uri="{FF2B5EF4-FFF2-40B4-BE49-F238E27FC236}">
                  <a16:creationId xmlns:a16="http://schemas.microsoft.com/office/drawing/2014/main" id="{00000000-0008-0000-0600-00000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426720</xdr:colOff>
          <xdr:row>17</xdr:row>
          <xdr:rowOff>15240</xdr:rowOff>
        </xdr:from>
        <xdr:to>
          <xdr:col>5</xdr:col>
          <xdr:colOff>655320</xdr:colOff>
          <xdr:row>18</xdr:row>
          <xdr:rowOff>7620</xdr:rowOff>
        </xdr:to>
        <xdr:sp macro="" textlink="">
          <xdr:nvSpPr>
            <xdr:cNvPr id="12297" name="Check Box 9" hidden="1">
              <a:extLst>
                <a:ext uri="{63B3BB69-23CF-44E3-9099-C40C66FF867C}">
                  <a14:compatExt spid="_x0000_s12297"/>
                </a:ext>
                <a:ext uri="{FF2B5EF4-FFF2-40B4-BE49-F238E27FC236}">
                  <a16:creationId xmlns:a16="http://schemas.microsoft.com/office/drawing/2014/main" id="{00000000-0008-0000-0600-00000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320040</xdr:colOff>
          <xdr:row>15</xdr:row>
          <xdr:rowOff>7620</xdr:rowOff>
        </xdr:from>
        <xdr:to>
          <xdr:col>6</xdr:col>
          <xdr:colOff>548640</xdr:colOff>
          <xdr:row>16</xdr:row>
          <xdr:rowOff>0</xdr:rowOff>
        </xdr:to>
        <xdr:sp macro="" textlink="">
          <xdr:nvSpPr>
            <xdr:cNvPr id="12298" name="Check Box 10" hidden="1">
              <a:extLst>
                <a:ext uri="{63B3BB69-23CF-44E3-9099-C40C66FF867C}">
                  <a14:compatExt spid="_x0000_s12298"/>
                </a:ext>
                <a:ext uri="{FF2B5EF4-FFF2-40B4-BE49-F238E27FC236}">
                  <a16:creationId xmlns:a16="http://schemas.microsoft.com/office/drawing/2014/main" id="{00000000-0008-0000-0600-00000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320040</xdr:colOff>
          <xdr:row>16</xdr:row>
          <xdr:rowOff>15240</xdr:rowOff>
        </xdr:from>
        <xdr:to>
          <xdr:col>6</xdr:col>
          <xdr:colOff>548640</xdr:colOff>
          <xdr:row>17</xdr:row>
          <xdr:rowOff>7620</xdr:rowOff>
        </xdr:to>
        <xdr:sp macro="" textlink="">
          <xdr:nvSpPr>
            <xdr:cNvPr id="12299" name="Check Box 11" hidden="1">
              <a:extLst>
                <a:ext uri="{63B3BB69-23CF-44E3-9099-C40C66FF867C}">
                  <a14:compatExt spid="_x0000_s12299"/>
                </a:ext>
                <a:ext uri="{FF2B5EF4-FFF2-40B4-BE49-F238E27FC236}">
                  <a16:creationId xmlns:a16="http://schemas.microsoft.com/office/drawing/2014/main" id="{00000000-0008-0000-0600-00000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320040</xdr:colOff>
          <xdr:row>17</xdr:row>
          <xdr:rowOff>15240</xdr:rowOff>
        </xdr:from>
        <xdr:to>
          <xdr:col>6</xdr:col>
          <xdr:colOff>548640</xdr:colOff>
          <xdr:row>18</xdr:row>
          <xdr:rowOff>7620</xdr:rowOff>
        </xdr:to>
        <xdr:sp macro="" textlink="">
          <xdr:nvSpPr>
            <xdr:cNvPr id="12300" name="Check Box 12" hidden="1">
              <a:extLst>
                <a:ext uri="{63B3BB69-23CF-44E3-9099-C40C66FF867C}">
                  <a14:compatExt spid="_x0000_s12300"/>
                </a:ext>
                <a:ext uri="{FF2B5EF4-FFF2-40B4-BE49-F238E27FC236}">
                  <a16:creationId xmlns:a16="http://schemas.microsoft.com/office/drawing/2014/main" id="{00000000-0008-0000-0600-00000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António Rodrigues (novobanco DSI)" id="{33FE46F6-3DA9-478D-BE5C-300CE6E2B663}" userId="S::antonio.jose.rodrigues@novobanco.pt::6ab5f6cd-1352-47dc-baef-427c8a4ee81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5" dT="2022-04-04T15:46:29.17" personId="{33FE46F6-3DA9-478D-BE5C-300CE6E2B663}" id="{C6929AA0-0EA7-45E9-9470-48AF754531A5}">
    <text>4h por ambiente</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 Type="http://schemas.openxmlformats.org/officeDocument/2006/relationships/hyperlink" Target="https://confluence.bdso.tech/display/SIM/Dev+Team+Users" TargetMode="External"/><Relationship Id="rId21" Type="http://schemas.openxmlformats.org/officeDocument/2006/relationships/ctrlProp" Target="../ctrlProps/ctrlProp15.xml"/><Relationship Id="rId7" Type="http://schemas.openxmlformats.org/officeDocument/2006/relationships/ctrlProp" Target="../ctrlProps/ctrlProp1.xm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2" Type="http://schemas.openxmlformats.org/officeDocument/2006/relationships/hyperlink" Target="https://confluence.bdso.tech/display/PN/Arquitetura+do+Projeto" TargetMode="External"/><Relationship Id="rId16" Type="http://schemas.openxmlformats.org/officeDocument/2006/relationships/ctrlProp" Target="../ctrlProps/ctrlProp10.xml"/><Relationship Id="rId20" Type="http://schemas.openxmlformats.org/officeDocument/2006/relationships/ctrlProp" Target="../ctrlProps/ctrlProp14.xml"/><Relationship Id="rId29" Type="http://schemas.openxmlformats.org/officeDocument/2006/relationships/ctrlProp" Target="../ctrlProps/ctrlProp23.xml"/><Relationship Id="rId1" Type="http://schemas.openxmlformats.org/officeDocument/2006/relationships/hyperlink" Target="https://confluence.bdso.tech/x/pwriAg" TargetMode="External"/><Relationship Id="rId6" Type="http://schemas.openxmlformats.org/officeDocument/2006/relationships/vmlDrawing" Target="../drawings/vmlDrawing1.vml"/><Relationship Id="rId11" Type="http://schemas.openxmlformats.org/officeDocument/2006/relationships/ctrlProp" Target="../ctrlProps/ctrlProp5.xml"/><Relationship Id="rId24" Type="http://schemas.openxmlformats.org/officeDocument/2006/relationships/ctrlProp" Target="../ctrlProps/ctrlProp18.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27.xml"/><Relationship Id="rId4" Type="http://schemas.openxmlformats.org/officeDocument/2006/relationships/ctrlProp" Target="../ctrlProps/ctrlProp26.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32.xml"/><Relationship Id="rId3" Type="http://schemas.openxmlformats.org/officeDocument/2006/relationships/vmlDrawing" Target="../drawings/vmlDrawing3.vml"/><Relationship Id="rId7" Type="http://schemas.openxmlformats.org/officeDocument/2006/relationships/ctrlProp" Target="../ctrlProps/ctrlProp31.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30.xml"/><Relationship Id="rId5" Type="http://schemas.openxmlformats.org/officeDocument/2006/relationships/ctrlProp" Target="../ctrlProps/ctrlProp29.xml"/><Relationship Id="rId4" Type="http://schemas.openxmlformats.org/officeDocument/2006/relationships/ctrlProp" Target="../ctrlProps/ctrlProp28.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37.xml"/><Relationship Id="rId3" Type="http://schemas.openxmlformats.org/officeDocument/2006/relationships/vmlDrawing" Target="../drawings/vmlDrawing4.vml"/><Relationship Id="rId7" Type="http://schemas.openxmlformats.org/officeDocument/2006/relationships/ctrlProp" Target="../ctrlProps/ctrlProp36.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5.xml"/><Relationship Id="rId5" Type="http://schemas.openxmlformats.org/officeDocument/2006/relationships/ctrlProp" Target="../ctrlProps/ctrlProp34.xml"/><Relationship Id="rId4" Type="http://schemas.openxmlformats.org/officeDocument/2006/relationships/ctrlProp" Target="../ctrlProps/ctrlProp3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ctrlProp" Target="../ctrlProps/ctrlProp39.xml"/><Relationship Id="rId4" Type="http://schemas.openxmlformats.org/officeDocument/2006/relationships/ctrlProp" Target="../ctrlProps/ctrlProp38.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44.xml"/><Relationship Id="rId13" Type="http://schemas.openxmlformats.org/officeDocument/2006/relationships/ctrlProp" Target="../ctrlProps/ctrlProp49.xml"/><Relationship Id="rId3" Type="http://schemas.openxmlformats.org/officeDocument/2006/relationships/vmlDrawing" Target="../drawings/vmlDrawing6.vml"/><Relationship Id="rId7" Type="http://schemas.openxmlformats.org/officeDocument/2006/relationships/ctrlProp" Target="../ctrlProps/ctrlProp43.xml"/><Relationship Id="rId12" Type="http://schemas.openxmlformats.org/officeDocument/2006/relationships/ctrlProp" Target="../ctrlProps/ctrlProp48.xml"/><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trlProp" Target="../ctrlProps/ctrlProp42.xml"/><Relationship Id="rId11" Type="http://schemas.openxmlformats.org/officeDocument/2006/relationships/ctrlProp" Target="../ctrlProps/ctrlProp47.xml"/><Relationship Id="rId5" Type="http://schemas.openxmlformats.org/officeDocument/2006/relationships/ctrlProp" Target="../ctrlProps/ctrlProp41.xml"/><Relationship Id="rId10" Type="http://schemas.openxmlformats.org/officeDocument/2006/relationships/ctrlProp" Target="../ctrlProps/ctrlProp46.xml"/><Relationship Id="rId4" Type="http://schemas.openxmlformats.org/officeDocument/2006/relationships/ctrlProp" Target="../ctrlProps/ctrlProp40.xml"/><Relationship Id="rId9" Type="http://schemas.openxmlformats.org/officeDocument/2006/relationships/ctrlProp" Target="../ctrlProps/ctrlProp45.xml"/><Relationship Id="rId14" Type="http://schemas.openxmlformats.org/officeDocument/2006/relationships/ctrlProp" Target="../ctrlProps/ctrlProp50.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5C4A3-42B2-473A-8B42-441631A681E8}">
  <dimension ref="A2:C9"/>
  <sheetViews>
    <sheetView workbookViewId="0">
      <selection activeCell="C13" sqref="C13"/>
    </sheetView>
  </sheetViews>
  <sheetFormatPr defaultRowHeight="14.4" x14ac:dyDescent="0.3"/>
  <cols>
    <col min="3" max="3" width="112.6640625" customWidth="1"/>
  </cols>
  <sheetData>
    <row r="2" spans="1:3" x14ac:dyDescent="0.3">
      <c r="A2" s="165" t="s">
        <v>308</v>
      </c>
      <c r="B2" s="166">
        <v>44678</v>
      </c>
      <c r="C2" s="165" t="s">
        <v>309</v>
      </c>
    </row>
    <row r="3" spans="1:3" ht="28.8" x14ac:dyDescent="0.3">
      <c r="A3" s="165"/>
      <c r="B3" s="165"/>
      <c r="C3" s="167" t="s">
        <v>310</v>
      </c>
    </row>
    <row r="5" spans="1:3" x14ac:dyDescent="0.3">
      <c r="A5" t="s">
        <v>307</v>
      </c>
      <c r="B5" s="163">
        <v>44672</v>
      </c>
      <c r="C5" t="s">
        <v>304</v>
      </c>
    </row>
    <row r="6" spans="1:3" x14ac:dyDescent="0.3">
      <c r="C6" t="s">
        <v>301</v>
      </c>
    </row>
    <row r="7" spans="1:3" x14ac:dyDescent="0.3">
      <c r="C7" t="s">
        <v>302</v>
      </c>
    </row>
    <row r="8" spans="1:3" x14ac:dyDescent="0.3">
      <c r="C8" t="s">
        <v>298</v>
      </c>
    </row>
    <row r="9" spans="1:3" x14ac:dyDescent="0.3">
      <c r="C9" t="s">
        <v>303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0D82A-4DB0-442C-AC55-1BFCC35C18AE}">
  <sheetPr codeName="Sheet8"/>
  <dimension ref="A1:G34"/>
  <sheetViews>
    <sheetView workbookViewId="0">
      <selection activeCell="K29" sqref="K29"/>
    </sheetView>
  </sheetViews>
  <sheetFormatPr defaultRowHeight="14.4" x14ac:dyDescent="0.3"/>
  <cols>
    <col min="1" max="1" width="16.109375" bestFit="1" customWidth="1"/>
    <col min="2" max="2" width="10.6640625" bestFit="1" customWidth="1"/>
    <col min="4" max="4" width="9.6640625" bestFit="1" customWidth="1"/>
    <col min="5" max="5" width="11.6640625" bestFit="1" customWidth="1"/>
  </cols>
  <sheetData>
    <row r="1" spans="1:7" x14ac:dyDescent="0.3">
      <c r="A1" s="118"/>
      <c r="B1" s="119" t="s">
        <v>119</v>
      </c>
      <c r="C1" s="119" t="s">
        <v>125</v>
      </c>
      <c r="D1" s="118"/>
      <c r="E1" s="119" t="s">
        <v>194</v>
      </c>
      <c r="F1" s="119" t="s">
        <v>195</v>
      </c>
      <c r="G1" s="118"/>
    </row>
    <row r="2" spans="1:7" s="1" customFormat="1" ht="16.2" customHeight="1" x14ac:dyDescent="0.2">
      <c r="A2" s="120" t="s">
        <v>180</v>
      </c>
      <c r="B2" s="121" t="b">
        <v>0</v>
      </c>
      <c r="C2" s="121" t="b">
        <v>1</v>
      </c>
      <c r="D2" s="122"/>
      <c r="E2" s="133">
        <f>IF(B2,B21,0)</f>
        <v>0</v>
      </c>
      <c r="F2" s="122"/>
      <c r="G2" s="122"/>
    </row>
    <row r="3" spans="1:7" x14ac:dyDescent="0.3">
      <c r="A3" s="120" t="s">
        <v>215</v>
      </c>
      <c r="B3" s="121" t="b">
        <v>0</v>
      </c>
      <c r="C3" s="121" t="b">
        <v>1</v>
      </c>
      <c r="D3" s="118"/>
      <c r="E3" s="133">
        <f>IF(B3,B22,0)</f>
        <v>0</v>
      </c>
      <c r="F3" s="118"/>
      <c r="G3" s="118"/>
    </row>
    <row r="4" spans="1:7" x14ac:dyDescent="0.3">
      <c r="A4" s="120" t="s">
        <v>216</v>
      </c>
      <c r="B4" s="121"/>
      <c r="C4" s="121"/>
      <c r="D4" s="118"/>
      <c r="E4" s="133">
        <f>IF(B3,B23*'Kafka-Template'!A14,0)</f>
        <v>0</v>
      </c>
      <c r="F4" s="118"/>
      <c r="G4" s="118"/>
    </row>
    <row r="5" spans="1:7" x14ac:dyDescent="0.3">
      <c r="A5" s="120" t="s">
        <v>39</v>
      </c>
      <c r="B5" s="121" t="b">
        <v>0</v>
      </c>
      <c r="C5" s="121" t="b">
        <v>1</v>
      </c>
      <c r="D5" s="118"/>
      <c r="E5" s="133">
        <f>IF(B5,B24,0)</f>
        <v>0</v>
      </c>
      <c r="F5" s="126">
        <f>IF(C5,D24,0)</f>
        <v>600</v>
      </c>
      <c r="G5" s="118"/>
    </row>
    <row r="6" spans="1:7" x14ac:dyDescent="0.3">
      <c r="A6" s="120" t="s">
        <v>41</v>
      </c>
      <c r="B6" s="121" t="b">
        <v>1</v>
      </c>
      <c r="C6" s="121" t="b">
        <v>0</v>
      </c>
      <c r="D6" s="118"/>
      <c r="E6" s="133">
        <f>IF(B6,B25,0)</f>
        <v>600</v>
      </c>
      <c r="F6" s="118"/>
      <c r="G6" s="118"/>
    </row>
    <row r="7" spans="1:7" x14ac:dyDescent="0.3">
      <c r="A7" s="120" t="s">
        <v>182</v>
      </c>
      <c r="B7" s="121" t="b">
        <v>1</v>
      </c>
      <c r="C7" s="121" t="b">
        <v>0</v>
      </c>
      <c r="D7" s="118"/>
      <c r="E7" s="133">
        <f>IF(B7,B26,0)</f>
        <v>600</v>
      </c>
      <c r="F7" s="118"/>
      <c r="G7" s="118"/>
    </row>
    <row r="8" spans="1:7" x14ac:dyDescent="0.3">
      <c r="A8" s="120" t="s">
        <v>47</v>
      </c>
      <c r="B8" s="121" t="b">
        <v>1</v>
      </c>
      <c r="C8" s="121" t="b">
        <v>0</v>
      </c>
      <c r="D8" s="118"/>
      <c r="E8" s="118"/>
      <c r="F8" s="118"/>
      <c r="G8" s="118"/>
    </row>
    <row r="9" spans="1:7" x14ac:dyDescent="0.3">
      <c r="A9" s="120"/>
      <c r="B9" s="121"/>
      <c r="C9" s="128"/>
      <c r="D9" s="118"/>
      <c r="E9" s="129" t="s">
        <v>199</v>
      </c>
      <c r="F9" s="118"/>
      <c r="G9" s="118"/>
    </row>
    <row r="10" spans="1:7" x14ac:dyDescent="0.3">
      <c r="A10" s="120" t="s">
        <v>17</v>
      </c>
      <c r="B10" s="121" t="b">
        <v>1</v>
      </c>
      <c r="C10" s="122"/>
      <c r="D10" s="118"/>
      <c r="E10" s="133">
        <f>IF(AND($B$2,B10),B21,0)</f>
        <v>0</v>
      </c>
      <c r="F10" s="118"/>
      <c r="G10" s="118"/>
    </row>
    <row r="11" spans="1:7" x14ac:dyDescent="0.3">
      <c r="A11" s="123" t="s">
        <v>19</v>
      </c>
      <c r="B11" s="121" t="b">
        <v>0</v>
      </c>
      <c r="C11" s="122"/>
      <c r="D11" s="118"/>
      <c r="E11" s="133">
        <f>IF(AND($B$2,B11),B22,0)</f>
        <v>0</v>
      </c>
      <c r="F11" s="118"/>
      <c r="G11" s="118"/>
    </row>
    <row r="12" spans="1:7" x14ac:dyDescent="0.3">
      <c r="A12" s="120" t="s">
        <v>20</v>
      </c>
      <c r="B12" s="121" t="b">
        <v>1</v>
      </c>
      <c r="C12" s="122"/>
      <c r="D12" s="118"/>
      <c r="E12" s="133">
        <f>IF(AND($B$2,B12),B24,0)</f>
        <v>0</v>
      </c>
      <c r="F12" s="118"/>
      <c r="G12" s="118"/>
    </row>
    <row r="13" spans="1:7" x14ac:dyDescent="0.3">
      <c r="A13" s="123" t="s">
        <v>21</v>
      </c>
      <c r="B13" s="121" t="b">
        <v>0</v>
      </c>
      <c r="C13" s="122"/>
      <c r="D13" s="118"/>
      <c r="E13" s="133">
        <f>IF(AND($B$2,B13),B25,0)</f>
        <v>0</v>
      </c>
      <c r="F13" s="118"/>
      <c r="G13" s="118"/>
    </row>
    <row r="14" spans="1:7" x14ac:dyDescent="0.3">
      <c r="A14" s="120" t="s">
        <v>22</v>
      </c>
      <c r="B14" s="121" t="b">
        <v>1</v>
      </c>
      <c r="C14" s="122"/>
      <c r="D14" s="118"/>
      <c r="E14" s="133">
        <f>IF(AND($B$2,B14),B26,0)</f>
        <v>0</v>
      </c>
      <c r="F14" s="118"/>
      <c r="G14" s="118"/>
    </row>
    <row r="15" spans="1:7" x14ac:dyDescent="0.3">
      <c r="A15" s="120" t="s">
        <v>207</v>
      </c>
      <c r="B15" s="124">
        <f>Simulação!J10</f>
        <v>2</v>
      </c>
      <c r="C15" s="122"/>
      <c r="D15" s="118"/>
      <c r="E15" s="133">
        <f>B15*B28</f>
        <v>800</v>
      </c>
      <c r="F15" s="118"/>
      <c r="G15" s="118"/>
    </row>
    <row r="16" spans="1:7" x14ac:dyDescent="0.3">
      <c r="A16" s="123" t="s">
        <v>187</v>
      </c>
      <c r="B16" s="124">
        <f>Simulação!K10</f>
        <v>0</v>
      </c>
      <c r="C16" s="118"/>
      <c r="D16" s="118"/>
      <c r="E16" s="118"/>
      <c r="F16" s="118"/>
      <c r="G16" s="118"/>
    </row>
    <row r="17" spans="1:7" x14ac:dyDescent="0.3">
      <c r="A17" s="132" t="s">
        <v>218</v>
      </c>
      <c r="B17" s="124">
        <f>COUNTIF(B10:B14,TRUE)</f>
        <v>3</v>
      </c>
      <c r="C17" s="122" t="s">
        <v>200</v>
      </c>
      <c r="E17" s="130">
        <f>SUM(E2:E15)</f>
        <v>2000</v>
      </c>
      <c r="F17" s="118"/>
      <c r="G17" s="118"/>
    </row>
    <row r="18" spans="1:7" x14ac:dyDescent="0.3">
      <c r="A18" s="118"/>
      <c r="B18" s="118"/>
      <c r="C18" s="122" t="s">
        <v>201</v>
      </c>
      <c r="D18" s="131">
        <v>0.05</v>
      </c>
      <c r="E18" s="130">
        <f>E17*D18</f>
        <v>100</v>
      </c>
      <c r="F18" s="118"/>
      <c r="G18" s="118"/>
    </row>
    <row r="19" spans="1:7" x14ac:dyDescent="0.3">
      <c r="A19" s="118"/>
      <c r="B19" s="118"/>
      <c r="C19" s="118"/>
      <c r="D19" s="118"/>
      <c r="E19" s="118"/>
      <c r="F19" s="118"/>
      <c r="G19" s="118"/>
    </row>
    <row r="20" spans="1:7" x14ac:dyDescent="0.3">
      <c r="A20" s="119" t="s">
        <v>196</v>
      </c>
      <c r="B20" s="119" t="s">
        <v>194</v>
      </c>
      <c r="C20" s="339" t="s">
        <v>195</v>
      </c>
      <c r="D20" s="194"/>
      <c r="E20" s="118"/>
      <c r="F20" s="118"/>
      <c r="G20" s="118"/>
    </row>
    <row r="21" spans="1:7" x14ac:dyDescent="0.3">
      <c r="A21" s="120" t="s">
        <v>198</v>
      </c>
      <c r="B21" s="127">
        <f>8*50</f>
        <v>400</v>
      </c>
      <c r="C21" s="1"/>
    </row>
    <row r="22" spans="1:7" x14ac:dyDescent="0.3">
      <c r="A22" s="120" t="s">
        <v>37</v>
      </c>
      <c r="B22" s="127">
        <f>4*50</f>
        <v>200</v>
      </c>
      <c r="C22" s="1"/>
    </row>
    <row r="23" spans="1:7" x14ac:dyDescent="0.3">
      <c r="A23" s="120" t="s">
        <v>217</v>
      </c>
      <c r="B23" s="127">
        <f>2*50</f>
        <v>100</v>
      </c>
      <c r="C23" s="1"/>
    </row>
    <row r="24" spans="1:7" x14ac:dyDescent="0.3">
      <c r="A24" s="120" t="s">
        <v>39</v>
      </c>
      <c r="B24" s="127">
        <f>4*50</f>
        <v>200</v>
      </c>
      <c r="C24" s="127">
        <v>200</v>
      </c>
      <c r="D24" s="127">
        <f>IF(B14,(B15+1)*C24,(B15*C24))</f>
        <v>600</v>
      </c>
    </row>
    <row r="25" spans="1:7" x14ac:dyDescent="0.3">
      <c r="A25" s="120" t="s">
        <v>41</v>
      </c>
      <c r="B25" s="127">
        <f>12*50</f>
        <v>600</v>
      </c>
      <c r="C25" s="127"/>
    </row>
    <row r="26" spans="1:7" x14ac:dyDescent="0.3">
      <c r="A26" s="120" t="s">
        <v>182</v>
      </c>
      <c r="B26" s="127">
        <f>12*50</f>
        <v>600</v>
      </c>
      <c r="C26" s="127"/>
    </row>
    <row r="27" spans="1:7" x14ac:dyDescent="0.3">
      <c r="A27" s="120" t="s">
        <v>47</v>
      </c>
      <c r="B27" s="127"/>
      <c r="C27" s="127"/>
    </row>
    <row r="28" spans="1:7" x14ac:dyDescent="0.3">
      <c r="A28" s="120" t="s">
        <v>208</v>
      </c>
      <c r="B28" s="127">
        <f>8*50</f>
        <v>400</v>
      </c>
      <c r="C28" s="1"/>
    </row>
    <row r="29" spans="1:7" x14ac:dyDescent="0.3">
      <c r="A29" s="1"/>
      <c r="B29" s="1"/>
      <c r="C29" s="1"/>
    </row>
    <row r="30" spans="1:7" x14ac:dyDescent="0.3">
      <c r="A30" s="1"/>
    </row>
    <row r="31" spans="1:7" x14ac:dyDescent="0.3">
      <c r="A31" s="1"/>
    </row>
    <row r="32" spans="1:7" x14ac:dyDescent="0.3">
      <c r="A32" s="1"/>
    </row>
    <row r="33" spans="1:1" x14ac:dyDescent="0.3">
      <c r="A33" s="1"/>
    </row>
    <row r="34" spans="1:1" x14ac:dyDescent="0.3">
      <c r="A34" s="1"/>
    </row>
  </sheetData>
  <mergeCells count="1">
    <mergeCell ref="C20:D20"/>
  </mergeCells>
  <pageMargins left="0.7" right="0.7" top="0.75" bottom="0.75" header="0.3" footer="0.3"/>
  <ignoredErrors>
    <ignoredError sqref="E4 B23" formula="1"/>
  </ignoredErrors>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0F89C-3104-490B-B19A-432816AC2C8C}">
  <sheetPr codeName="Sheet6"/>
  <dimension ref="A1:M8"/>
  <sheetViews>
    <sheetView workbookViewId="0">
      <selection activeCell="M6" sqref="M6"/>
    </sheetView>
  </sheetViews>
  <sheetFormatPr defaultRowHeight="14.4" x14ac:dyDescent="0.3"/>
  <cols>
    <col min="2" max="2" width="12.33203125" bestFit="1" customWidth="1"/>
    <col min="3" max="3" width="11.33203125" bestFit="1" customWidth="1"/>
    <col min="7" max="7" width="11.109375" bestFit="1" customWidth="1"/>
    <col min="8" max="8" width="13.33203125" bestFit="1" customWidth="1"/>
    <col min="10" max="10" width="10.5546875" bestFit="1" customWidth="1"/>
    <col min="12" max="12" width="15.6640625" bestFit="1" customWidth="1"/>
  </cols>
  <sheetData>
    <row r="1" spans="1:13" x14ac:dyDescent="0.3">
      <c r="A1" s="7" t="s">
        <v>27</v>
      </c>
      <c r="B1" s="7" t="s">
        <v>28</v>
      </c>
      <c r="C1" s="7" t="s">
        <v>33</v>
      </c>
      <c r="D1" s="7" t="s">
        <v>34</v>
      </c>
      <c r="E1" s="7" t="s">
        <v>162</v>
      </c>
      <c r="F1" s="7" t="s">
        <v>163</v>
      </c>
      <c r="G1" s="7" t="s">
        <v>81</v>
      </c>
      <c r="H1" s="7" t="s">
        <v>79</v>
      </c>
      <c r="I1" s="7" t="s">
        <v>164</v>
      </c>
      <c r="J1" s="7" t="s">
        <v>102</v>
      </c>
      <c r="K1" s="7" t="s">
        <v>165</v>
      </c>
      <c r="L1" s="7" t="s">
        <v>166</v>
      </c>
      <c r="M1" s="7" t="s">
        <v>183</v>
      </c>
    </row>
    <row r="2" spans="1:13" x14ac:dyDescent="0.3">
      <c r="A2" s="1" t="s">
        <v>167</v>
      </c>
      <c r="B2" s="1" t="s">
        <v>30</v>
      </c>
      <c r="C2" s="1" t="s">
        <v>17</v>
      </c>
      <c r="D2" s="1" t="s">
        <v>121</v>
      </c>
      <c r="E2" s="1" t="s">
        <v>168</v>
      </c>
      <c r="F2" s="1" t="s">
        <v>119</v>
      </c>
      <c r="G2" s="1" t="s">
        <v>169</v>
      </c>
      <c r="H2" s="1" t="s">
        <v>170</v>
      </c>
      <c r="I2" s="1">
        <v>1</v>
      </c>
      <c r="J2" s="1" t="s">
        <v>171</v>
      </c>
      <c r="K2" s="1" t="s">
        <v>121</v>
      </c>
      <c r="L2" s="97">
        <f ca="1">NOW()+1</f>
        <v>44939.718140856479</v>
      </c>
      <c r="M2">
        <v>1</v>
      </c>
    </row>
    <row r="3" spans="1:13" x14ac:dyDescent="0.3">
      <c r="A3" s="1" t="s">
        <v>29</v>
      </c>
      <c r="B3" s="1" t="s">
        <v>172</v>
      </c>
      <c r="C3" s="1" t="s">
        <v>19</v>
      </c>
      <c r="D3" s="1" t="s">
        <v>118</v>
      </c>
      <c r="E3" s="1" t="s">
        <v>173</v>
      </c>
      <c r="F3" s="1" t="s">
        <v>125</v>
      </c>
      <c r="G3" s="1" t="s">
        <v>174</v>
      </c>
      <c r="H3" s="1" t="s">
        <v>175</v>
      </c>
      <c r="I3" s="1">
        <v>2</v>
      </c>
      <c r="J3" s="1" t="s">
        <v>124</v>
      </c>
      <c r="K3" s="1" t="s">
        <v>118</v>
      </c>
      <c r="M3">
        <v>2</v>
      </c>
    </row>
    <row r="4" spans="1:13" x14ac:dyDescent="0.3">
      <c r="A4" s="1" t="s">
        <v>176</v>
      </c>
      <c r="B4" s="1" t="s">
        <v>177</v>
      </c>
      <c r="C4" s="1" t="s">
        <v>20</v>
      </c>
      <c r="I4" s="1">
        <v>3</v>
      </c>
      <c r="K4" s="1" t="s">
        <v>178</v>
      </c>
      <c r="M4">
        <v>3</v>
      </c>
    </row>
    <row r="5" spans="1:13" x14ac:dyDescent="0.3">
      <c r="B5" s="1" t="s">
        <v>179</v>
      </c>
      <c r="C5" s="1" t="s">
        <v>21</v>
      </c>
      <c r="I5" s="1">
        <v>4</v>
      </c>
      <c r="M5">
        <v>4</v>
      </c>
    </row>
    <row r="6" spans="1:13" x14ac:dyDescent="0.3">
      <c r="C6" s="1" t="s">
        <v>22</v>
      </c>
      <c r="I6" s="1">
        <v>5</v>
      </c>
    </row>
    <row r="7" spans="1:13" x14ac:dyDescent="0.3">
      <c r="I7" s="1">
        <v>6</v>
      </c>
    </row>
    <row r="8" spans="1:13" x14ac:dyDescent="0.3">
      <c r="I8" s="1">
        <v>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13F88-8E29-41F0-A126-D7EC2F7C0614}">
  <dimension ref="A1:T22"/>
  <sheetViews>
    <sheetView workbookViewId="0">
      <selection activeCell="F8" sqref="F8"/>
    </sheetView>
  </sheetViews>
  <sheetFormatPr defaultRowHeight="14.4" x14ac:dyDescent="0.3"/>
  <cols>
    <col min="1" max="1" width="19" customWidth="1"/>
    <col min="2" max="2" width="22.5546875" customWidth="1"/>
    <col min="5" max="5" width="21.6640625" customWidth="1"/>
    <col min="6" max="6" width="13.6640625" customWidth="1"/>
  </cols>
  <sheetData>
    <row r="1" spans="1:20" x14ac:dyDescent="0.3">
      <c r="A1" s="345" t="s">
        <v>188</v>
      </c>
      <c r="B1" s="345"/>
      <c r="C1" s="345"/>
      <c r="D1" s="346"/>
      <c r="E1" s="346"/>
      <c r="F1" s="346"/>
      <c r="G1" s="346"/>
      <c r="H1" s="346"/>
      <c r="I1" s="346"/>
      <c r="J1" s="346"/>
      <c r="K1" s="346"/>
      <c r="L1" s="346"/>
      <c r="T1" s="16"/>
    </row>
    <row r="3" spans="1:20" x14ac:dyDescent="0.3">
      <c r="A3" s="347" t="s">
        <v>189</v>
      </c>
      <c r="B3" s="348"/>
      <c r="C3" s="348"/>
      <c r="D3" s="348"/>
      <c r="E3" s="348"/>
      <c r="F3" s="348"/>
      <c r="G3" s="348"/>
      <c r="H3" s="348"/>
      <c r="I3" s="348"/>
      <c r="J3" s="348"/>
      <c r="K3" s="348"/>
      <c r="L3" s="348"/>
    </row>
    <row r="4" spans="1:20" x14ac:dyDescent="0.3">
      <c r="A4" s="348"/>
      <c r="B4" s="348"/>
      <c r="C4" s="348"/>
      <c r="D4" s="348"/>
      <c r="E4" s="348"/>
      <c r="F4" s="348"/>
      <c r="G4" s="348"/>
      <c r="H4" s="348"/>
      <c r="I4" s="348"/>
      <c r="J4" s="348"/>
      <c r="K4" s="348"/>
      <c r="L4" s="348"/>
    </row>
    <row r="6" spans="1:20" x14ac:dyDescent="0.3">
      <c r="A6" s="341" t="s">
        <v>190</v>
      </c>
      <c r="B6" s="342"/>
      <c r="C6" s="138"/>
      <c r="D6" s="139"/>
      <c r="E6" s="343" t="s">
        <v>202</v>
      </c>
      <c r="F6" s="344"/>
      <c r="G6" s="103"/>
      <c r="H6" s="103"/>
      <c r="I6" s="102" t="s">
        <v>27</v>
      </c>
      <c r="J6" s="102" t="s">
        <v>184</v>
      </c>
      <c r="K6" s="102" t="s">
        <v>185</v>
      </c>
    </row>
    <row r="7" spans="1:20" x14ac:dyDescent="0.3">
      <c r="A7" s="349" t="s">
        <v>191</v>
      </c>
      <c r="B7" s="349"/>
      <c r="E7" s="350" t="s">
        <v>203</v>
      </c>
      <c r="F7" s="350"/>
      <c r="I7" s="116" t="s">
        <v>167</v>
      </c>
      <c r="J7" s="115">
        <f>COUNTIFS('CloudComputing&amp;DevOps'!$C$16:$C$21,I7)</f>
        <v>1</v>
      </c>
      <c r="K7" s="115">
        <f>SUMIFS('CloudComputing&amp;DevOps'!$E$16:$E$21,'CloudComputing&amp;DevOps'!$C$16:$C$21,I7)</f>
        <v>0</v>
      </c>
    </row>
    <row r="8" spans="1:20" x14ac:dyDescent="0.3">
      <c r="A8" s="140" t="s">
        <v>23</v>
      </c>
      <c r="B8" s="141">
        <f>Resumo!E2</f>
        <v>0</v>
      </c>
      <c r="E8" s="140" t="s">
        <v>204</v>
      </c>
      <c r="F8" s="141">
        <f>Resumo!D24</f>
        <v>600</v>
      </c>
      <c r="I8" s="116" t="s">
        <v>29</v>
      </c>
      <c r="J8" s="115">
        <f>COUNTIFS('CloudComputing&amp;DevOps'!$C$16:$C$21,I8)</f>
        <v>1</v>
      </c>
      <c r="K8" s="115">
        <f>SUMIFS('CloudComputing&amp;DevOps'!$E$16:$E$21,'CloudComputing&amp;DevOps'!$C$16:$C$21,I8)</f>
        <v>0</v>
      </c>
    </row>
    <row r="9" spans="1:20" x14ac:dyDescent="0.3">
      <c r="A9" s="142" t="s">
        <v>37</v>
      </c>
      <c r="B9" s="143">
        <f>Resumo!E3</f>
        <v>0</v>
      </c>
      <c r="E9" s="350" t="s">
        <v>205</v>
      </c>
      <c r="F9" s="350"/>
      <c r="I9" s="116" t="s">
        <v>176</v>
      </c>
      <c r="J9" s="115">
        <f>COUNTIFS('CloudComputing&amp;DevOps'!$C$16:$C$21,I9)</f>
        <v>0</v>
      </c>
      <c r="K9" s="115">
        <f>SUMIFS('CloudComputing&amp;DevOps'!$E$16:$E$21,'CloudComputing&amp;DevOps'!$C$16:$C$21,I9)</f>
        <v>0</v>
      </c>
    </row>
    <row r="10" spans="1:20" x14ac:dyDescent="0.3">
      <c r="A10" s="142" t="s">
        <v>39</v>
      </c>
      <c r="B10" s="143">
        <f>Resumo!E5</f>
        <v>0</v>
      </c>
      <c r="E10" s="140" t="s">
        <v>206</v>
      </c>
      <c r="F10" s="141"/>
      <c r="I10" s="1"/>
      <c r="J10" s="117">
        <f>SUM(J7:J9)</f>
        <v>2</v>
      </c>
      <c r="K10" s="117">
        <f>SUM(K7:K9)</f>
        <v>0</v>
      </c>
    </row>
    <row r="11" spans="1:20" x14ac:dyDescent="0.3">
      <c r="A11" s="142" t="s">
        <v>41</v>
      </c>
      <c r="B11" s="143">
        <f>Resumo!E6</f>
        <v>600</v>
      </c>
      <c r="E11" s="340" t="s">
        <v>237</v>
      </c>
      <c r="F11" s="340"/>
    </row>
    <row r="12" spans="1:20" x14ac:dyDescent="0.3">
      <c r="A12" s="144" t="s">
        <v>193</v>
      </c>
      <c r="B12" s="145">
        <f>SUM(B8:B11)</f>
        <v>600</v>
      </c>
      <c r="E12" s="146" t="s">
        <v>238</v>
      </c>
      <c r="F12" s="147">
        <f>SUM(F2,F4,F6,F8,F10)</f>
        <v>600</v>
      </c>
    </row>
    <row r="13" spans="1:20" x14ac:dyDescent="0.3">
      <c r="A13" s="349" t="s">
        <v>192</v>
      </c>
      <c r="B13" s="349"/>
    </row>
    <row r="14" spans="1:20" x14ac:dyDescent="0.3">
      <c r="A14" s="148" t="s">
        <v>209</v>
      </c>
      <c r="B14" s="149">
        <f>Resumo!E15</f>
        <v>800</v>
      </c>
    </row>
    <row r="15" spans="1:20" x14ac:dyDescent="0.3">
      <c r="A15" s="349" t="s">
        <v>211</v>
      </c>
      <c r="B15" s="349"/>
    </row>
    <row r="16" spans="1:20" x14ac:dyDescent="0.3">
      <c r="A16" s="148" t="s">
        <v>210</v>
      </c>
      <c r="B16" s="149"/>
    </row>
    <row r="17" spans="1:2" x14ac:dyDescent="0.3">
      <c r="A17" s="349" t="s">
        <v>45</v>
      </c>
      <c r="B17" s="349"/>
    </row>
    <row r="18" spans="1:2" x14ac:dyDescent="0.3">
      <c r="A18" s="148" t="s">
        <v>213</v>
      </c>
      <c r="B18" s="149">
        <f>Resumo!E7</f>
        <v>600</v>
      </c>
    </row>
    <row r="19" spans="1:2" x14ac:dyDescent="0.3">
      <c r="A19" s="349" t="s">
        <v>201</v>
      </c>
      <c r="B19" s="349"/>
    </row>
    <row r="20" spans="1:2" x14ac:dyDescent="0.3">
      <c r="A20" s="148" t="s">
        <v>212</v>
      </c>
      <c r="B20" s="149">
        <f>Resumo!E18</f>
        <v>100</v>
      </c>
    </row>
    <row r="21" spans="1:2" x14ac:dyDescent="0.3">
      <c r="A21" s="340" t="s">
        <v>200</v>
      </c>
      <c r="B21" s="340"/>
    </row>
    <row r="22" spans="1:2" x14ac:dyDescent="0.3">
      <c r="A22" s="146" t="s">
        <v>214</v>
      </c>
      <c r="B22" s="147">
        <f>SUM(B12,B14,B16,B18,B20)</f>
        <v>2100</v>
      </c>
    </row>
  </sheetData>
  <mergeCells count="13">
    <mergeCell ref="A21:B21"/>
    <mergeCell ref="A6:B6"/>
    <mergeCell ref="E6:F6"/>
    <mergeCell ref="A1:L1"/>
    <mergeCell ref="A3:L4"/>
    <mergeCell ref="A7:B7"/>
    <mergeCell ref="A13:B13"/>
    <mergeCell ref="E11:F11"/>
    <mergeCell ref="E7:F7"/>
    <mergeCell ref="E9:F9"/>
    <mergeCell ref="A15:B15"/>
    <mergeCell ref="A19:B19"/>
    <mergeCell ref="A17:B17"/>
  </mergeCells>
  <dataValidations count="1">
    <dataValidation type="textLength" allowBlank="1" showInputMessage="1" sqref="A18 A16 A20 A22 E12" xr:uid="{28954481-415B-4691-9762-1B838E67B8D3}">
      <formula1>0</formula1>
      <formula2>255</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CA6F6-38C9-4EE7-9E89-39293CCFDF18}">
  <sheetPr codeName="Sheet7"/>
  <dimension ref="A1:Y89"/>
  <sheetViews>
    <sheetView showGridLines="0" tabSelected="1" zoomScale="130" zoomScaleNormal="130" workbookViewId="0">
      <selection activeCell="D5" sqref="D5"/>
    </sheetView>
  </sheetViews>
  <sheetFormatPr defaultRowHeight="14.4" x14ac:dyDescent="0.3"/>
  <cols>
    <col min="1" max="1" width="5.44140625" customWidth="1"/>
    <col min="2" max="2" width="15.5546875" style="1" bestFit="1" customWidth="1"/>
    <col min="3" max="3" width="16.6640625" style="1" bestFit="1" customWidth="1"/>
    <col min="4" max="4" width="9.5546875" style="1" customWidth="1"/>
    <col min="5" max="5" width="10.33203125" style="1" customWidth="1"/>
    <col min="6" max="6" width="2.5546875" style="1" customWidth="1"/>
    <col min="7" max="7" width="0.6640625" style="1" customWidth="1"/>
    <col min="8" max="8" width="1.109375" style="1" customWidth="1"/>
    <col min="9" max="9" width="12.33203125" style="1" customWidth="1"/>
    <col min="10" max="12" width="8.88671875" style="1"/>
    <col min="13" max="13" width="15.44140625" style="1" customWidth="1"/>
    <col min="14" max="14" width="2.5546875" style="1" customWidth="1"/>
    <col min="15" max="15" width="3" style="1" customWidth="1"/>
    <col min="16" max="16" width="0.6640625" style="1" customWidth="1"/>
    <col min="17" max="17" width="1.5546875" style="1" customWidth="1"/>
    <col min="18" max="18" width="8.88671875" style="1"/>
    <col min="24" max="24" width="1.6640625" customWidth="1"/>
  </cols>
  <sheetData>
    <row r="1" spans="1:25" x14ac:dyDescent="0.3">
      <c r="B1" s="192" t="s">
        <v>0</v>
      </c>
      <c r="C1" s="193"/>
      <c r="D1" s="193"/>
      <c r="E1" s="193"/>
      <c r="F1" s="193"/>
      <c r="G1" s="193"/>
      <c r="H1" s="193"/>
      <c r="I1" s="193"/>
      <c r="J1" s="193"/>
      <c r="K1" s="193"/>
      <c r="L1" s="193"/>
      <c r="M1" s="193"/>
      <c r="N1" s="193"/>
      <c r="O1" s="193"/>
      <c r="P1" s="193"/>
      <c r="Q1" s="193"/>
      <c r="R1" s="193"/>
      <c r="S1" s="193"/>
      <c r="T1" s="193"/>
      <c r="U1" s="193"/>
      <c r="V1" s="193"/>
      <c r="W1" s="193"/>
      <c r="X1" s="194"/>
      <c r="Y1" s="194"/>
    </row>
    <row r="2" spans="1:25" ht="9" customHeight="1" x14ac:dyDescent="0.3">
      <c r="R2" s="112"/>
      <c r="S2" s="107"/>
      <c r="T2" s="107"/>
      <c r="U2" s="107"/>
      <c r="V2" s="107"/>
      <c r="W2" s="107"/>
    </row>
    <row r="3" spans="1:25" x14ac:dyDescent="0.3">
      <c r="A3" s="16"/>
      <c r="B3" s="96" t="s">
        <v>1</v>
      </c>
      <c r="C3" s="203" t="s">
        <v>2</v>
      </c>
      <c r="D3" s="204"/>
      <c r="E3" s="205"/>
      <c r="F3" s="25"/>
      <c r="G3" s="25"/>
      <c r="H3" s="203" t="s">
        <v>3</v>
      </c>
      <c r="I3" s="204"/>
      <c r="J3" s="204"/>
      <c r="K3" s="204"/>
      <c r="L3" s="204"/>
      <c r="M3" s="204"/>
      <c r="N3" s="210"/>
      <c r="O3" s="210"/>
      <c r="P3" s="87"/>
      <c r="Q3" s="190" t="s">
        <v>4</v>
      </c>
      <c r="R3" s="191"/>
      <c r="S3" s="191"/>
      <c r="T3" s="191"/>
      <c r="U3" s="191"/>
      <c r="V3" s="191"/>
      <c r="W3" s="191"/>
      <c r="X3" s="191"/>
      <c r="Y3" s="191"/>
    </row>
    <row r="4" spans="1:25" x14ac:dyDescent="0.3">
      <c r="A4" s="16"/>
      <c r="B4" s="206" t="s">
        <v>5</v>
      </c>
      <c r="G4" s="26"/>
      <c r="H4" s="207"/>
      <c r="I4" s="9"/>
      <c r="J4" s="9"/>
      <c r="K4" s="9"/>
      <c r="L4" s="9"/>
      <c r="M4" s="9"/>
      <c r="P4" s="26"/>
      <c r="Q4" s="9"/>
      <c r="W4" s="107"/>
      <c r="X4" s="107"/>
      <c r="Y4" s="16"/>
    </row>
    <row r="5" spans="1:25" x14ac:dyDescent="0.3">
      <c r="A5" s="16"/>
      <c r="B5" s="196"/>
      <c r="C5" s="2" t="s">
        <v>6</v>
      </c>
      <c r="D5" s="1" t="s">
        <v>340</v>
      </c>
      <c r="G5" s="26"/>
      <c r="H5" s="208"/>
      <c r="I5" s="188" t="s">
        <v>7</v>
      </c>
      <c r="J5" s="189"/>
      <c r="K5" s="189"/>
      <c r="L5" s="189"/>
      <c r="M5" s="189"/>
      <c r="N5" s="194"/>
      <c r="P5" s="27"/>
      <c r="W5" s="107"/>
      <c r="X5" s="107"/>
      <c r="Y5" s="16"/>
    </row>
    <row r="6" spans="1:25" x14ac:dyDescent="0.3">
      <c r="A6" s="16"/>
      <c r="B6" s="196"/>
      <c r="C6" s="2" t="s">
        <v>8</v>
      </c>
      <c r="D6" s="3" t="s">
        <v>341</v>
      </c>
      <c r="G6" s="26"/>
      <c r="H6" s="208"/>
      <c r="I6" s="189"/>
      <c r="J6" s="189"/>
      <c r="K6" s="189"/>
      <c r="L6" s="189"/>
      <c r="M6" s="189"/>
      <c r="N6" s="194"/>
      <c r="P6" s="28"/>
      <c r="W6" s="107"/>
      <c r="X6" s="107"/>
      <c r="Y6" s="16"/>
    </row>
    <row r="7" spans="1:25" x14ac:dyDescent="0.3">
      <c r="A7" s="16"/>
      <c r="B7" s="196"/>
      <c r="C7" s="5"/>
      <c r="D7" s="5"/>
      <c r="G7" s="26"/>
      <c r="H7" s="208"/>
      <c r="I7" s="24"/>
      <c r="J7" s="24"/>
      <c r="K7" s="24"/>
      <c r="L7" s="24"/>
      <c r="M7" s="24"/>
      <c r="P7" s="26"/>
      <c r="W7" s="107"/>
      <c r="X7" s="107"/>
      <c r="Y7" s="16"/>
    </row>
    <row r="8" spans="1:25" ht="3" customHeight="1" x14ac:dyDescent="0.3">
      <c r="A8" s="16"/>
      <c r="B8" s="19"/>
      <c r="C8" s="19"/>
      <c r="D8" s="19"/>
      <c r="E8" s="20"/>
      <c r="F8" s="20"/>
      <c r="G8" s="20"/>
      <c r="H8" s="20"/>
      <c r="I8" s="20"/>
      <c r="J8" s="20"/>
      <c r="K8" s="20"/>
      <c r="L8" s="20"/>
      <c r="M8" s="20"/>
      <c r="N8" s="20"/>
      <c r="O8" s="20"/>
      <c r="P8" s="20"/>
      <c r="Q8" s="20"/>
      <c r="R8" s="20"/>
      <c r="S8" s="21"/>
      <c r="T8" s="21"/>
      <c r="U8" s="21"/>
      <c r="V8" s="21"/>
      <c r="W8" s="209"/>
      <c r="X8" s="191"/>
      <c r="Y8" s="191"/>
    </row>
    <row r="9" spans="1:25" x14ac:dyDescent="0.3">
      <c r="A9" s="16"/>
      <c r="B9" s="195" t="s">
        <v>344</v>
      </c>
      <c r="G9" s="26"/>
      <c r="P9" s="26"/>
      <c r="W9" s="107"/>
      <c r="X9" s="107"/>
      <c r="Y9" s="16"/>
    </row>
    <row r="10" spans="1:25" x14ac:dyDescent="0.3">
      <c r="A10" s="16"/>
      <c r="B10" s="196"/>
      <c r="C10" s="197" t="s">
        <v>9</v>
      </c>
      <c r="D10" s="198"/>
      <c r="E10" s="199"/>
      <c r="F10"/>
      <c r="G10" s="27"/>
      <c r="I10" s="188" t="s">
        <v>10</v>
      </c>
      <c r="J10" s="189"/>
      <c r="K10" s="189"/>
      <c r="L10" s="189"/>
      <c r="M10" s="189"/>
      <c r="N10" s="194"/>
      <c r="O10"/>
      <c r="P10" s="27"/>
      <c r="W10" s="107"/>
      <c r="X10" s="107"/>
      <c r="Y10" s="16"/>
    </row>
    <row r="11" spans="1:25" x14ac:dyDescent="0.3">
      <c r="A11" s="16"/>
      <c r="B11" s="196"/>
      <c r="C11" s="200" t="s">
        <v>342</v>
      </c>
      <c r="D11" s="201"/>
      <c r="E11" s="202"/>
      <c r="F11"/>
      <c r="G11" s="28"/>
      <c r="I11" s="189"/>
      <c r="J11" s="189"/>
      <c r="K11" s="189"/>
      <c r="L11" s="189"/>
      <c r="M11" s="189"/>
      <c r="N11" s="194"/>
      <c r="O11"/>
      <c r="P11" s="28"/>
      <c r="W11" s="107"/>
      <c r="X11" s="107"/>
      <c r="Y11" s="16"/>
    </row>
    <row r="12" spans="1:25" x14ac:dyDescent="0.3">
      <c r="A12" s="16"/>
      <c r="B12" s="196"/>
      <c r="G12" s="26"/>
      <c r="P12" s="26"/>
      <c r="W12" s="107"/>
      <c r="X12" s="17"/>
      <c r="Y12" s="18"/>
    </row>
    <row r="13" spans="1:25" ht="3" customHeight="1" x14ac:dyDescent="0.3">
      <c r="A13" s="16"/>
      <c r="B13" s="180"/>
      <c r="C13" s="181"/>
      <c r="D13" s="181"/>
      <c r="E13" s="181"/>
      <c r="F13" s="181"/>
      <c r="G13" s="181"/>
      <c r="H13" s="181"/>
      <c r="I13" s="181"/>
      <c r="J13" s="181"/>
      <c r="K13" s="181"/>
      <c r="L13" s="181"/>
      <c r="M13" s="181"/>
      <c r="N13" s="181"/>
      <c r="O13" s="181"/>
      <c r="P13" s="181"/>
      <c r="Q13" s="181"/>
      <c r="R13" s="181"/>
      <c r="S13" s="181"/>
      <c r="T13" s="181"/>
      <c r="U13" s="181"/>
      <c r="V13" s="181"/>
      <c r="W13" s="181"/>
      <c r="X13" s="181"/>
      <c r="Y13" s="181"/>
    </row>
    <row r="14" spans="1:25" ht="12.6" customHeight="1" x14ac:dyDescent="0.3">
      <c r="A14" s="16"/>
      <c r="B14" s="195" t="s">
        <v>11</v>
      </c>
      <c r="C14" s="5"/>
      <c r="D14" s="5"/>
      <c r="G14" s="26"/>
      <c r="P14" s="26"/>
      <c r="S14" s="1"/>
      <c r="X14" s="107"/>
      <c r="Y14" s="16"/>
    </row>
    <row r="15" spans="1:25" x14ac:dyDescent="0.3">
      <c r="A15" s="16"/>
      <c r="B15" s="196"/>
      <c r="C15" s="23" t="s">
        <v>12</v>
      </c>
      <c r="D15" s="3"/>
      <c r="G15" s="26"/>
      <c r="I15" s="184" t="s">
        <v>240</v>
      </c>
      <c r="J15" s="189"/>
      <c r="K15" s="189"/>
      <c r="L15" s="189"/>
      <c r="M15" s="189"/>
      <c r="N15" s="194"/>
      <c r="P15" s="26"/>
      <c r="S15" s="1"/>
      <c r="X15" s="107"/>
      <c r="Y15" s="16"/>
    </row>
    <row r="16" spans="1:25" x14ac:dyDescent="0.3">
      <c r="A16" s="16"/>
      <c r="B16" s="196"/>
      <c r="C16" s="23" t="s">
        <v>13</v>
      </c>
      <c r="D16" s="3"/>
      <c r="G16" s="26"/>
      <c r="I16" s="189"/>
      <c r="J16" s="189"/>
      <c r="K16" s="189"/>
      <c r="L16" s="189"/>
      <c r="M16" s="189"/>
      <c r="N16" s="194"/>
      <c r="P16" s="26"/>
      <c r="S16" s="1"/>
      <c r="X16" s="107"/>
      <c r="Y16" s="16"/>
    </row>
    <row r="17" spans="1:25" x14ac:dyDescent="0.3">
      <c r="A17" s="16"/>
      <c r="B17" s="196"/>
      <c r="C17" s="23" t="s">
        <v>305</v>
      </c>
      <c r="D17" s="3"/>
      <c r="G17" s="26"/>
      <c r="I17" s="189"/>
      <c r="J17" s="189"/>
      <c r="K17" s="189"/>
      <c r="L17" s="189"/>
      <c r="M17" s="189"/>
      <c r="N17" s="194"/>
      <c r="P17" s="26"/>
      <c r="S17" s="1"/>
      <c r="X17" s="107"/>
      <c r="Y17" s="16"/>
    </row>
    <row r="18" spans="1:25" x14ac:dyDescent="0.3">
      <c r="A18" s="16"/>
      <c r="B18" s="196"/>
      <c r="C18" s="23" t="s">
        <v>14</v>
      </c>
      <c r="D18" s="3"/>
      <c r="G18" s="26"/>
      <c r="I18" s="189"/>
      <c r="J18" s="189"/>
      <c r="K18" s="189"/>
      <c r="L18" s="189"/>
      <c r="M18" s="189"/>
      <c r="N18" s="194"/>
      <c r="P18" s="26"/>
      <c r="S18" s="1"/>
      <c r="X18" s="107"/>
      <c r="Y18" s="16"/>
    </row>
    <row r="19" spans="1:25" x14ac:dyDescent="0.3">
      <c r="A19" s="16"/>
      <c r="B19" s="196"/>
      <c r="G19" s="26"/>
      <c r="P19" s="26"/>
      <c r="S19" s="1"/>
      <c r="X19" s="107"/>
      <c r="Y19" s="16"/>
    </row>
    <row r="20" spans="1:25" x14ac:dyDescent="0.3">
      <c r="A20" s="16"/>
      <c r="B20" s="196"/>
      <c r="C20" s="237" t="s">
        <v>15</v>
      </c>
      <c r="D20" s="238"/>
      <c r="E20" s="239"/>
      <c r="F20"/>
      <c r="G20" s="26"/>
      <c r="O20"/>
      <c r="P20" s="27"/>
      <c r="S20" s="1"/>
      <c r="X20" s="107"/>
      <c r="Y20" s="16"/>
    </row>
    <row r="21" spans="1:25" x14ac:dyDescent="0.3">
      <c r="A21" s="16"/>
      <c r="B21" s="196"/>
      <c r="C21" s="351" t="s">
        <v>343</v>
      </c>
      <c r="D21" s="227"/>
      <c r="E21" s="228"/>
      <c r="F21"/>
      <c r="G21" s="26"/>
      <c r="O21"/>
      <c r="P21" s="28"/>
      <c r="S21" s="1"/>
      <c r="X21" s="107"/>
      <c r="Y21" s="16"/>
    </row>
    <row r="22" spans="1:25" x14ac:dyDescent="0.3">
      <c r="A22" s="16"/>
      <c r="B22" s="196"/>
      <c r="G22" s="26"/>
      <c r="P22" s="26"/>
      <c r="S22" s="1"/>
      <c r="X22" s="107"/>
      <c r="Y22" s="16"/>
    </row>
    <row r="23" spans="1:25" ht="3" customHeight="1" x14ac:dyDescent="0.3">
      <c r="A23" s="16"/>
      <c r="B23" s="223"/>
      <c r="C23" s="191"/>
      <c r="D23" s="191"/>
      <c r="E23" s="191"/>
      <c r="F23" s="191"/>
      <c r="G23" s="191"/>
      <c r="H23" s="191"/>
      <c r="I23" s="191"/>
      <c r="J23" s="191"/>
      <c r="K23" s="191"/>
      <c r="L23" s="191"/>
      <c r="M23" s="191"/>
      <c r="N23" s="191"/>
      <c r="O23" s="191"/>
      <c r="P23" s="191"/>
      <c r="Q23" s="191"/>
      <c r="R23" s="191"/>
      <c r="S23" s="191"/>
      <c r="T23" s="191"/>
      <c r="U23" s="191"/>
      <c r="V23" s="191"/>
      <c r="W23" s="191"/>
      <c r="X23" s="241"/>
      <c r="Y23" s="242"/>
    </row>
    <row r="24" spans="1:25" ht="12.6" customHeight="1" x14ac:dyDescent="0.3">
      <c r="A24" s="16"/>
      <c r="B24" s="195" t="s">
        <v>16</v>
      </c>
      <c r="C24" s="5"/>
      <c r="D24" s="5"/>
      <c r="G24" s="26"/>
      <c r="P24" s="26"/>
      <c r="S24" s="1"/>
      <c r="X24" s="107"/>
      <c r="Y24" s="16"/>
    </row>
    <row r="25" spans="1:25" x14ac:dyDescent="0.3">
      <c r="A25" s="16"/>
      <c r="B25" s="196"/>
      <c r="C25" s="2" t="s">
        <v>17</v>
      </c>
      <c r="D25" s="3"/>
      <c r="G25" s="26"/>
      <c r="I25" s="188" t="s">
        <v>18</v>
      </c>
      <c r="J25" s="189"/>
      <c r="K25" s="189"/>
      <c r="L25" s="189"/>
      <c r="M25" s="189"/>
      <c r="N25" s="194"/>
      <c r="P25" s="26"/>
      <c r="S25" s="1"/>
      <c r="X25" s="107"/>
      <c r="Y25" s="16"/>
    </row>
    <row r="26" spans="1:25" x14ac:dyDescent="0.3">
      <c r="A26" s="16"/>
      <c r="B26" s="196"/>
      <c r="C26" s="6" t="s">
        <v>19</v>
      </c>
      <c r="D26" s="3"/>
      <c r="G26" s="26"/>
      <c r="I26" s="189"/>
      <c r="J26" s="189"/>
      <c r="K26" s="189"/>
      <c r="L26" s="189"/>
      <c r="M26" s="189"/>
      <c r="N26" s="194"/>
      <c r="P26" s="26"/>
      <c r="S26" s="1"/>
      <c r="X26" s="107"/>
      <c r="Y26" s="16"/>
    </row>
    <row r="27" spans="1:25" x14ac:dyDescent="0.3">
      <c r="A27" s="16"/>
      <c r="B27" s="196"/>
      <c r="C27" s="2" t="s">
        <v>20</v>
      </c>
      <c r="D27" s="3"/>
      <c r="G27" s="26"/>
      <c r="I27" s="189"/>
      <c r="J27" s="189"/>
      <c r="K27" s="189"/>
      <c r="L27" s="189"/>
      <c r="M27" s="189"/>
      <c r="N27" s="194"/>
      <c r="P27" s="26"/>
      <c r="S27" s="1"/>
      <c r="X27" s="107"/>
      <c r="Y27" s="16"/>
    </row>
    <row r="28" spans="1:25" x14ac:dyDescent="0.3">
      <c r="A28" s="16"/>
      <c r="B28" s="196"/>
      <c r="C28" s="6" t="s">
        <v>21</v>
      </c>
      <c r="D28" s="3"/>
      <c r="G28" s="26"/>
      <c r="I28" s="189"/>
      <c r="J28" s="189"/>
      <c r="K28" s="189"/>
      <c r="L28" s="189"/>
      <c r="M28" s="189"/>
      <c r="N28" s="194"/>
      <c r="P28" s="26"/>
      <c r="S28" s="1"/>
      <c r="X28" s="107"/>
      <c r="Y28" s="16"/>
    </row>
    <row r="29" spans="1:25" x14ac:dyDescent="0.3">
      <c r="A29" s="16"/>
      <c r="B29" s="196"/>
      <c r="C29" s="2" t="s">
        <v>22</v>
      </c>
      <c r="D29" s="3"/>
      <c r="G29" s="26"/>
      <c r="I29" s="189"/>
      <c r="J29" s="189"/>
      <c r="K29" s="189"/>
      <c r="L29" s="189"/>
      <c r="M29" s="189"/>
      <c r="N29" s="194"/>
      <c r="P29" s="26"/>
      <c r="S29" s="1"/>
      <c r="X29" s="107"/>
      <c r="Y29" s="16"/>
    </row>
    <row r="30" spans="1:25" x14ac:dyDescent="0.3">
      <c r="A30" s="16"/>
      <c r="B30" s="240"/>
      <c r="C30" s="22"/>
      <c r="D30" s="22"/>
      <c r="E30" s="22"/>
      <c r="F30" s="22"/>
      <c r="G30" s="26"/>
      <c r="I30" s="22"/>
      <c r="J30" s="22"/>
      <c r="K30" s="22"/>
      <c r="L30" s="22"/>
      <c r="M30" s="22"/>
      <c r="N30" s="22"/>
      <c r="O30" s="22"/>
      <c r="P30" s="29"/>
      <c r="Q30" s="22"/>
      <c r="R30" s="22"/>
      <c r="S30" s="22"/>
      <c r="T30" s="17"/>
      <c r="U30" s="17"/>
      <c r="V30" s="17"/>
      <c r="W30" s="17"/>
      <c r="X30" s="17"/>
      <c r="Y30" s="18"/>
    </row>
    <row r="31" spans="1:25" ht="3" customHeight="1" x14ac:dyDescent="0.3">
      <c r="A31" s="16"/>
      <c r="B31" s="223"/>
      <c r="C31" s="191"/>
      <c r="D31" s="191"/>
      <c r="E31" s="191"/>
      <c r="F31" s="191"/>
      <c r="G31" s="191"/>
      <c r="H31" s="191"/>
      <c r="I31" s="191"/>
      <c r="J31" s="191"/>
      <c r="K31" s="191"/>
      <c r="L31" s="191"/>
      <c r="M31" s="191"/>
      <c r="N31" s="191"/>
      <c r="O31" s="191"/>
      <c r="P31" s="191"/>
      <c r="Q31" s="191"/>
      <c r="R31" s="191"/>
      <c r="S31" s="191"/>
      <c r="T31" s="191"/>
      <c r="U31" s="191"/>
      <c r="V31" s="191"/>
      <c r="W31" s="191"/>
      <c r="X31" s="241"/>
      <c r="Y31" s="242"/>
    </row>
    <row r="32" spans="1:25" ht="12.6" customHeight="1" x14ac:dyDescent="0.3">
      <c r="A32" s="16"/>
      <c r="B32" s="175" t="s">
        <v>219</v>
      </c>
      <c r="C32" s="98"/>
      <c r="D32" s="98"/>
      <c r="E32" s="9"/>
      <c r="F32" s="9"/>
      <c r="G32" s="100"/>
      <c r="H32" s="9"/>
      <c r="I32" s="9"/>
      <c r="J32" s="9"/>
      <c r="K32" s="9"/>
      <c r="L32" s="9"/>
      <c r="M32" s="9"/>
      <c r="N32" s="9"/>
      <c r="O32" s="9"/>
      <c r="P32" s="26"/>
      <c r="Q32" s="9"/>
      <c r="R32" s="9"/>
      <c r="S32" s="9"/>
      <c r="T32" s="14"/>
      <c r="U32" s="14"/>
      <c r="V32" s="14"/>
      <c r="W32" s="14"/>
      <c r="X32" s="14"/>
      <c r="Y32" s="15"/>
    </row>
    <row r="33" spans="1:25" ht="14.4" customHeight="1" x14ac:dyDescent="0.3">
      <c r="A33" s="16"/>
      <c r="B33" s="176"/>
      <c r="G33" s="26"/>
      <c r="I33" s="184" t="s">
        <v>243</v>
      </c>
      <c r="J33" s="189"/>
      <c r="K33" s="189"/>
      <c r="L33" s="189"/>
      <c r="M33" s="189"/>
      <c r="N33" s="189"/>
      <c r="P33" s="27"/>
      <c r="R33" s="236" t="s">
        <v>223</v>
      </c>
      <c r="S33" s="235"/>
      <c r="T33" s="235"/>
      <c r="U33" s="235"/>
      <c r="V33" s="235"/>
      <c r="W33" s="235"/>
      <c r="X33" s="235"/>
      <c r="Y33" s="16"/>
    </row>
    <row r="34" spans="1:25" x14ac:dyDescent="0.3">
      <c r="A34" s="16"/>
      <c r="B34" s="176"/>
      <c r="C34" s="2" t="s">
        <v>220</v>
      </c>
      <c r="D34" s="3"/>
      <c r="E34" s="3"/>
      <c r="G34" s="26"/>
      <c r="I34" s="189"/>
      <c r="J34" s="189"/>
      <c r="K34" s="189"/>
      <c r="L34" s="189"/>
      <c r="M34" s="189"/>
      <c r="N34" s="189"/>
      <c r="P34" s="28"/>
      <c r="R34" s="235"/>
      <c r="S34" s="235"/>
      <c r="T34" s="235"/>
      <c r="U34" s="235"/>
      <c r="V34" s="235"/>
      <c r="W34" s="235"/>
      <c r="X34" s="235"/>
      <c r="Y34" s="16"/>
    </row>
    <row r="35" spans="1:25" x14ac:dyDescent="0.3">
      <c r="A35" s="16"/>
      <c r="B35" s="176"/>
      <c r="G35" s="26"/>
      <c r="I35" s="189"/>
      <c r="J35" s="189"/>
      <c r="K35" s="189"/>
      <c r="L35" s="189"/>
      <c r="M35" s="189"/>
      <c r="N35" s="189"/>
      <c r="P35" s="26"/>
      <c r="S35" s="1"/>
      <c r="Y35" s="16"/>
    </row>
    <row r="36" spans="1:25" x14ac:dyDescent="0.3">
      <c r="A36" s="16"/>
      <c r="B36" s="177"/>
      <c r="C36" s="22"/>
      <c r="D36" s="22"/>
      <c r="E36" s="22"/>
      <c r="F36" s="22"/>
      <c r="G36" s="29"/>
      <c r="H36" s="22"/>
      <c r="I36" s="22"/>
      <c r="J36" s="22"/>
      <c r="K36" s="22"/>
      <c r="L36" s="22"/>
      <c r="M36" s="22"/>
      <c r="N36" s="22"/>
      <c r="O36" s="22"/>
      <c r="P36" s="99"/>
      <c r="Q36" s="22"/>
      <c r="R36" s="22"/>
      <c r="S36" s="22"/>
      <c r="T36" s="17"/>
      <c r="U36" s="17"/>
      <c r="V36" s="17"/>
      <c r="W36" s="17"/>
      <c r="X36" s="17"/>
      <c r="Y36" s="18"/>
    </row>
    <row r="37" spans="1:25" ht="3" customHeight="1" x14ac:dyDescent="0.3">
      <c r="A37" s="16"/>
      <c r="B37" s="180"/>
      <c r="C37" s="181"/>
      <c r="D37" s="181"/>
      <c r="E37" s="181"/>
      <c r="F37" s="181"/>
      <c r="G37" s="181"/>
      <c r="H37" s="181"/>
      <c r="I37" s="181"/>
      <c r="J37" s="181"/>
      <c r="K37" s="181"/>
      <c r="L37" s="181"/>
      <c r="M37" s="181"/>
      <c r="N37" s="181"/>
      <c r="O37" s="181"/>
      <c r="P37" s="181"/>
      <c r="Q37" s="181"/>
      <c r="R37" s="181"/>
      <c r="S37" s="181"/>
      <c r="T37" s="181"/>
      <c r="U37" s="181"/>
      <c r="V37" s="181"/>
      <c r="W37" s="181"/>
      <c r="X37" s="181"/>
      <c r="Y37" s="181"/>
    </row>
    <row r="38" spans="1:25" ht="12.6" customHeight="1" x14ac:dyDescent="0.3">
      <c r="A38" s="16"/>
      <c r="B38" s="175" t="s">
        <v>37</v>
      </c>
      <c r="C38" s="98"/>
      <c r="D38" s="98"/>
      <c r="E38" s="9"/>
      <c r="F38" s="9"/>
      <c r="G38" s="100"/>
      <c r="H38" s="9"/>
      <c r="I38" s="9"/>
      <c r="J38" s="9"/>
      <c r="K38" s="9"/>
      <c r="L38" s="9"/>
      <c r="M38" s="9"/>
      <c r="N38" s="9"/>
      <c r="O38" s="9"/>
      <c r="P38" s="26"/>
      <c r="Q38" s="9"/>
      <c r="R38" s="9"/>
      <c r="S38" s="9"/>
      <c r="T38" s="14"/>
      <c r="U38" s="14"/>
      <c r="V38" s="14"/>
      <c r="W38" s="14"/>
      <c r="X38" s="14"/>
      <c r="Y38" s="15"/>
    </row>
    <row r="39" spans="1:25" ht="14.4" customHeight="1" x14ac:dyDescent="0.3">
      <c r="A39" s="16"/>
      <c r="B39" s="176"/>
      <c r="C39" s="2" t="s">
        <v>221</v>
      </c>
      <c r="D39" s="3"/>
      <c r="E39" s="3"/>
      <c r="G39" s="26"/>
      <c r="I39" s="184" t="s">
        <v>245</v>
      </c>
      <c r="J39" s="185"/>
      <c r="K39" s="185"/>
      <c r="L39" s="185"/>
      <c r="M39" s="185"/>
      <c r="N39" s="185"/>
      <c r="P39" s="27"/>
      <c r="R39" s="186" t="s">
        <v>224</v>
      </c>
      <c r="S39" s="187"/>
      <c r="T39" s="187"/>
      <c r="U39" s="187"/>
      <c r="V39" s="187"/>
      <c r="W39" s="187"/>
      <c r="X39" s="187"/>
      <c r="Y39" s="16"/>
    </row>
    <row r="40" spans="1:25" x14ac:dyDescent="0.3">
      <c r="A40" s="16"/>
      <c r="B40" s="176"/>
      <c r="C40" s="178" t="s">
        <v>38</v>
      </c>
      <c r="D40" s="182"/>
      <c r="G40" s="26"/>
      <c r="I40" s="185"/>
      <c r="J40" s="185"/>
      <c r="K40" s="185"/>
      <c r="L40" s="185"/>
      <c r="M40" s="185"/>
      <c r="N40" s="185"/>
      <c r="P40" s="28"/>
      <c r="R40" s="187"/>
      <c r="S40" s="187"/>
      <c r="T40" s="187"/>
      <c r="U40" s="187"/>
      <c r="V40" s="187"/>
      <c r="W40" s="187"/>
      <c r="X40" s="187"/>
      <c r="Y40" s="16"/>
    </row>
    <row r="41" spans="1:25" x14ac:dyDescent="0.3">
      <c r="A41" s="16"/>
      <c r="B41" s="176"/>
      <c r="C41" s="179"/>
      <c r="D41" s="183"/>
      <c r="G41" s="26"/>
      <c r="I41" s="185"/>
      <c r="J41" s="185"/>
      <c r="K41" s="185"/>
      <c r="L41" s="185"/>
      <c r="M41" s="185"/>
      <c r="N41" s="185"/>
      <c r="P41" s="26"/>
      <c r="S41" s="1"/>
      <c r="Y41" s="16"/>
    </row>
    <row r="42" spans="1:25" x14ac:dyDescent="0.3">
      <c r="A42" s="16"/>
      <c r="B42" s="177"/>
      <c r="C42" s="22"/>
      <c r="D42" s="22"/>
      <c r="E42" s="22"/>
      <c r="F42" s="22"/>
      <c r="G42" s="29"/>
      <c r="H42" s="22"/>
      <c r="I42" s="22"/>
      <c r="J42" s="22"/>
      <c r="K42" s="22"/>
      <c r="L42" s="22"/>
      <c r="M42" s="22"/>
      <c r="N42" s="22"/>
      <c r="O42" s="22"/>
      <c r="P42" s="99"/>
      <c r="Q42" s="22"/>
      <c r="R42" s="22"/>
      <c r="S42" s="22"/>
      <c r="T42" s="17"/>
      <c r="U42" s="17"/>
      <c r="V42" s="17"/>
      <c r="W42" s="17"/>
      <c r="X42" s="17"/>
      <c r="Y42" s="18"/>
    </row>
    <row r="43" spans="1:25" ht="3" customHeight="1" x14ac:dyDescent="0.3">
      <c r="A43" s="16"/>
      <c r="B43" s="173"/>
      <c r="C43" s="174"/>
      <c r="D43" s="174"/>
      <c r="E43" s="174"/>
      <c r="F43" s="174"/>
      <c r="G43" s="174"/>
      <c r="H43" s="174"/>
      <c r="I43" s="174"/>
      <c r="J43" s="174"/>
      <c r="K43" s="174"/>
      <c r="L43" s="174"/>
      <c r="M43" s="174"/>
      <c r="N43" s="174"/>
      <c r="O43" s="174"/>
      <c r="P43" s="174"/>
      <c r="Q43" s="174"/>
      <c r="R43" s="174"/>
      <c r="S43" s="174"/>
      <c r="T43" s="174"/>
      <c r="U43" s="174"/>
      <c r="V43" s="174"/>
      <c r="W43" s="174"/>
      <c r="X43" s="174"/>
      <c r="Y43" s="174"/>
    </row>
    <row r="44" spans="1:25" ht="12.6" customHeight="1" x14ac:dyDescent="0.3">
      <c r="A44" s="16"/>
      <c r="B44" s="175" t="s">
        <v>39</v>
      </c>
      <c r="C44" s="98"/>
      <c r="D44" s="98"/>
      <c r="E44" s="9"/>
      <c r="F44" s="9"/>
      <c r="G44" s="100"/>
      <c r="H44" s="109"/>
      <c r="I44" s="9"/>
      <c r="J44" s="9"/>
      <c r="K44" s="9"/>
      <c r="L44" s="9"/>
      <c r="M44" s="9"/>
      <c r="N44" s="9"/>
      <c r="O44" s="9"/>
      <c r="P44" s="100"/>
      <c r="Q44" s="9"/>
      <c r="R44" s="9"/>
      <c r="S44" s="9"/>
      <c r="T44" s="14"/>
      <c r="U44" s="14"/>
      <c r="V44" s="14"/>
      <c r="W44" s="14"/>
      <c r="X44" s="14"/>
      <c r="Y44" s="15"/>
    </row>
    <row r="45" spans="1:25" ht="14.4" customHeight="1" x14ac:dyDescent="0.3">
      <c r="A45" s="16"/>
      <c r="B45" s="176"/>
      <c r="C45" s="2" t="s">
        <v>222</v>
      </c>
      <c r="D45" s="3"/>
      <c r="E45" s="3"/>
      <c r="G45" s="26"/>
      <c r="H45" s="110"/>
      <c r="I45" s="188" t="s">
        <v>242</v>
      </c>
      <c r="J45" s="189"/>
      <c r="K45" s="189"/>
      <c r="L45" s="189"/>
      <c r="M45" s="189"/>
      <c r="N45" s="189"/>
      <c r="P45" s="26"/>
      <c r="R45" s="186" t="s">
        <v>225</v>
      </c>
      <c r="S45" s="187"/>
      <c r="T45" s="187"/>
      <c r="U45" s="187"/>
      <c r="V45" s="187"/>
      <c r="W45" s="187"/>
      <c r="X45" s="187"/>
      <c r="Y45" s="16"/>
    </row>
    <row r="46" spans="1:25" x14ac:dyDescent="0.3">
      <c r="A46" s="16"/>
      <c r="B46" s="176"/>
      <c r="C46" s="178" t="s">
        <v>40</v>
      </c>
      <c r="D46" s="182"/>
      <c r="G46" s="26"/>
      <c r="H46" s="110"/>
      <c r="I46" s="189"/>
      <c r="J46" s="189"/>
      <c r="K46" s="189"/>
      <c r="L46" s="189"/>
      <c r="M46" s="189"/>
      <c r="N46" s="189"/>
      <c r="P46" s="26"/>
      <c r="R46" s="187"/>
      <c r="S46" s="187"/>
      <c r="T46" s="187"/>
      <c r="U46" s="187"/>
      <c r="V46" s="187"/>
      <c r="W46" s="187"/>
      <c r="X46" s="187"/>
      <c r="Y46" s="16"/>
    </row>
    <row r="47" spans="1:25" x14ac:dyDescent="0.3">
      <c r="A47" s="16"/>
      <c r="B47" s="176"/>
      <c r="C47" s="179"/>
      <c r="D47" s="183"/>
      <c r="G47" s="26"/>
      <c r="H47" s="110"/>
      <c r="I47" s="189"/>
      <c r="J47" s="189"/>
      <c r="K47" s="189"/>
      <c r="L47" s="189"/>
      <c r="M47" s="189"/>
      <c r="N47" s="189"/>
      <c r="P47" s="26"/>
      <c r="S47" s="1"/>
      <c r="Y47" s="16"/>
    </row>
    <row r="48" spans="1:25" x14ac:dyDescent="0.3">
      <c r="A48" s="16"/>
      <c r="B48" s="177"/>
      <c r="C48" s="22"/>
      <c r="D48" s="22"/>
      <c r="E48" s="22"/>
      <c r="F48" s="22"/>
      <c r="G48" s="29"/>
      <c r="H48" s="111"/>
      <c r="I48" s="22"/>
      <c r="J48" s="22"/>
      <c r="K48" s="22"/>
      <c r="L48" s="22"/>
      <c r="M48" s="22"/>
      <c r="N48" s="22"/>
      <c r="O48" s="22"/>
      <c r="P48" s="29"/>
      <c r="Q48" s="22"/>
      <c r="R48" s="22"/>
      <c r="S48" s="22"/>
      <c r="T48" s="17"/>
      <c r="U48" s="17"/>
      <c r="V48" s="17"/>
      <c r="W48" s="17"/>
      <c r="X48" s="17"/>
      <c r="Y48" s="16"/>
    </row>
    <row r="49" spans="1:25" ht="3" customHeight="1" x14ac:dyDescent="0.3">
      <c r="A49" s="16"/>
      <c r="B49" s="211"/>
      <c r="C49" s="212"/>
      <c r="D49" s="212"/>
      <c r="E49" s="212"/>
      <c r="F49" s="212"/>
      <c r="G49" s="212"/>
      <c r="H49" s="212"/>
      <c r="I49" s="212"/>
      <c r="J49" s="212"/>
      <c r="K49" s="212"/>
      <c r="L49" s="212"/>
      <c r="M49" s="212"/>
      <c r="N49" s="212"/>
      <c r="O49" s="212"/>
      <c r="P49" s="212"/>
      <c r="Q49" s="212"/>
      <c r="R49" s="212"/>
      <c r="S49" s="212"/>
      <c r="T49" s="212"/>
      <c r="U49" s="212"/>
      <c r="V49" s="212"/>
      <c r="W49" s="212"/>
      <c r="X49" s="212"/>
      <c r="Y49" s="213"/>
    </row>
    <row r="50" spans="1:25" ht="12.6" customHeight="1" x14ac:dyDescent="0.3">
      <c r="A50" s="16"/>
      <c r="B50" s="175" t="s">
        <v>41</v>
      </c>
      <c r="C50" s="98"/>
      <c r="D50" s="98"/>
      <c r="E50" s="9"/>
      <c r="F50" s="9"/>
      <c r="G50" s="100"/>
      <c r="H50" s="109"/>
      <c r="I50" s="9"/>
      <c r="J50" s="9"/>
      <c r="K50" s="9"/>
      <c r="L50" s="9"/>
      <c r="M50" s="9"/>
      <c r="N50" s="9"/>
      <c r="O50" s="9"/>
      <c r="P50" s="100"/>
      <c r="Q50" s="9"/>
      <c r="R50" s="9"/>
      <c r="S50" s="9"/>
      <c r="T50" s="14"/>
      <c r="U50" s="14"/>
      <c r="V50" s="14"/>
      <c r="W50" s="14"/>
      <c r="X50" s="14"/>
      <c r="Y50" s="15"/>
    </row>
    <row r="51" spans="1:25" ht="14.4" customHeight="1" x14ac:dyDescent="0.3">
      <c r="A51" s="16"/>
      <c r="B51" s="176"/>
      <c r="C51" s="2" t="s">
        <v>42</v>
      </c>
      <c r="D51" s="3"/>
      <c r="E51" s="3"/>
      <c r="G51" s="26"/>
      <c r="H51" s="110"/>
      <c r="I51" s="214" t="s">
        <v>226</v>
      </c>
      <c r="J51" s="215"/>
      <c r="K51" s="215"/>
      <c r="L51" s="215"/>
      <c r="M51" s="215"/>
      <c r="N51" s="215"/>
      <c r="P51" s="26"/>
      <c r="R51" s="186" t="s">
        <v>43</v>
      </c>
      <c r="S51" s="187"/>
      <c r="T51" s="187"/>
      <c r="U51" s="187"/>
      <c r="V51" s="187"/>
      <c r="W51" s="187"/>
      <c r="X51" s="187"/>
      <c r="Y51" s="16"/>
    </row>
    <row r="52" spans="1:25" x14ac:dyDescent="0.3">
      <c r="A52" s="16"/>
      <c r="B52" s="176"/>
      <c r="C52" s="178" t="s">
        <v>44</v>
      </c>
      <c r="D52" s="182"/>
      <c r="G52" s="26"/>
      <c r="H52" s="110"/>
      <c r="I52" s="215"/>
      <c r="J52" s="215"/>
      <c r="K52" s="215"/>
      <c r="L52" s="215"/>
      <c r="M52" s="215"/>
      <c r="N52" s="215"/>
      <c r="P52" s="26"/>
      <c r="R52" s="187"/>
      <c r="S52" s="187"/>
      <c r="T52" s="187"/>
      <c r="U52" s="187"/>
      <c r="V52" s="187"/>
      <c r="W52" s="187"/>
      <c r="X52" s="187"/>
      <c r="Y52" s="16"/>
    </row>
    <row r="53" spans="1:25" x14ac:dyDescent="0.3">
      <c r="A53" s="16"/>
      <c r="B53" s="176"/>
      <c r="C53" s="179"/>
      <c r="D53" s="183"/>
      <c r="G53" s="26"/>
      <c r="H53" s="110"/>
      <c r="I53" s="215"/>
      <c r="J53" s="215"/>
      <c r="K53" s="215"/>
      <c r="L53" s="215"/>
      <c r="M53" s="215"/>
      <c r="N53" s="215"/>
      <c r="P53" s="26"/>
      <c r="S53" s="1"/>
      <c r="Y53" s="16"/>
    </row>
    <row r="54" spans="1:25" x14ac:dyDescent="0.3">
      <c r="A54" s="16"/>
      <c r="B54" s="177"/>
      <c r="C54" s="22"/>
      <c r="D54" s="22"/>
      <c r="E54" s="22"/>
      <c r="F54" s="22"/>
      <c r="G54" s="29"/>
      <c r="H54" s="111"/>
      <c r="I54" s="22"/>
      <c r="J54" s="22"/>
      <c r="K54" s="22"/>
      <c r="L54" s="22"/>
      <c r="M54" s="22"/>
      <c r="N54" s="22"/>
      <c r="O54" s="22"/>
      <c r="P54" s="29"/>
      <c r="Q54" s="22"/>
      <c r="R54" s="22"/>
      <c r="S54" s="22"/>
      <c r="T54" s="17"/>
      <c r="U54" s="17"/>
      <c r="V54" s="17"/>
      <c r="W54" s="17"/>
      <c r="X54" s="17"/>
      <c r="Y54" s="18"/>
    </row>
    <row r="55" spans="1:25" ht="3" customHeight="1" x14ac:dyDescent="0.3">
      <c r="A55" s="16"/>
      <c r="B55" s="216"/>
      <c r="C55" s="217"/>
      <c r="D55" s="217"/>
      <c r="E55" s="217"/>
      <c r="F55" s="217"/>
      <c r="G55" s="217"/>
      <c r="H55" s="217"/>
      <c r="I55" s="217"/>
      <c r="J55" s="217"/>
      <c r="K55" s="217"/>
      <c r="L55" s="217"/>
      <c r="M55" s="217"/>
      <c r="N55" s="217"/>
      <c r="O55" s="217"/>
      <c r="P55" s="217"/>
      <c r="Q55" s="217"/>
      <c r="R55" s="217"/>
      <c r="S55" s="217"/>
      <c r="T55" s="217"/>
      <c r="U55" s="217"/>
      <c r="V55" s="217"/>
      <c r="W55" s="217"/>
      <c r="X55" s="217"/>
      <c r="Y55" s="217"/>
    </row>
    <row r="56" spans="1:25" ht="12.6" customHeight="1" x14ac:dyDescent="0.3">
      <c r="A56" s="16"/>
      <c r="B56" s="175" t="s">
        <v>316</v>
      </c>
      <c r="C56" s="98"/>
      <c r="D56" s="98"/>
      <c r="E56" s="9"/>
      <c r="F56" s="9"/>
      <c r="G56" s="100"/>
      <c r="H56" s="109"/>
      <c r="I56" s="9"/>
      <c r="J56" s="9"/>
      <c r="K56" s="9"/>
      <c r="L56" s="9"/>
      <c r="M56" s="9"/>
      <c r="N56" s="9"/>
      <c r="O56" s="9"/>
      <c r="P56" s="100"/>
      <c r="Q56" s="9"/>
      <c r="R56" s="9"/>
      <c r="S56" s="9"/>
      <c r="T56" s="14"/>
      <c r="U56" s="14"/>
      <c r="V56" s="14"/>
      <c r="W56" s="14"/>
      <c r="X56" s="14"/>
      <c r="Y56" s="15"/>
    </row>
    <row r="57" spans="1:25" ht="14.4" customHeight="1" x14ac:dyDescent="0.3">
      <c r="A57" s="16"/>
      <c r="B57" s="176"/>
      <c r="C57" s="2" t="s">
        <v>46</v>
      </c>
      <c r="D57" s="3"/>
      <c r="E57" s="3"/>
      <c r="G57" s="26"/>
      <c r="H57" s="110"/>
      <c r="I57" s="218" t="s">
        <v>306</v>
      </c>
      <c r="J57" s="219"/>
      <c r="K57" s="219"/>
      <c r="L57" s="219"/>
      <c r="M57" s="219"/>
      <c r="N57" s="219"/>
      <c r="P57" s="26"/>
      <c r="R57" s="186" t="s">
        <v>320</v>
      </c>
      <c r="S57" s="187"/>
      <c r="T57" s="187"/>
      <c r="U57" s="187"/>
      <c r="V57" s="187"/>
      <c r="W57" s="187"/>
      <c r="X57" s="187"/>
      <c r="Y57" s="16"/>
    </row>
    <row r="58" spans="1:25" x14ac:dyDescent="0.3">
      <c r="A58" s="16"/>
      <c r="B58" s="176"/>
      <c r="C58" s="88" t="s">
        <v>47</v>
      </c>
      <c r="D58" s="3"/>
      <c r="E58" s="3"/>
      <c r="G58" s="26"/>
      <c r="H58" s="110"/>
      <c r="I58" s="219"/>
      <c r="J58" s="219"/>
      <c r="K58" s="219"/>
      <c r="L58" s="219"/>
      <c r="M58" s="219"/>
      <c r="N58" s="219"/>
      <c r="P58" s="26"/>
      <c r="R58" s="187"/>
      <c r="S58" s="187"/>
      <c r="T58" s="187"/>
      <c r="U58" s="187"/>
      <c r="V58" s="187"/>
      <c r="W58" s="187"/>
      <c r="X58" s="187"/>
      <c r="Y58" s="16"/>
    </row>
    <row r="59" spans="1:25" x14ac:dyDescent="0.3">
      <c r="A59" s="16"/>
      <c r="B59" s="176"/>
      <c r="C59" s="178" t="s">
        <v>133</v>
      </c>
      <c r="D59" s="182"/>
      <c r="G59" s="26"/>
      <c r="H59" s="110"/>
      <c r="I59" s="219"/>
      <c r="J59" s="219"/>
      <c r="K59" s="219"/>
      <c r="L59" s="219"/>
      <c r="M59" s="219"/>
      <c r="N59" s="219"/>
      <c r="P59" s="26"/>
      <c r="R59" s="187"/>
      <c r="S59" s="187"/>
      <c r="T59" s="187"/>
      <c r="U59" s="187"/>
      <c r="V59" s="187"/>
      <c r="W59" s="187"/>
      <c r="X59" s="187"/>
      <c r="Y59" s="16"/>
    </row>
    <row r="60" spans="1:25" x14ac:dyDescent="0.3">
      <c r="A60" s="16"/>
      <c r="B60" s="176"/>
      <c r="C60" s="179"/>
      <c r="D60" s="183"/>
      <c r="G60" s="26"/>
      <c r="H60" s="110"/>
      <c r="I60" s="219"/>
      <c r="J60" s="219"/>
      <c r="K60" s="219"/>
      <c r="L60" s="219"/>
      <c r="M60" s="219"/>
      <c r="N60" s="219"/>
      <c r="P60" s="26"/>
      <c r="S60" s="1"/>
      <c r="Y60" s="16"/>
    </row>
    <row r="61" spans="1:25" x14ac:dyDescent="0.3">
      <c r="A61" s="16"/>
      <c r="B61" s="177"/>
      <c r="C61" s="22"/>
      <c r="D61" s="22"/>
      <c r="E61" s="22"/>
      <c r="F61" s="22"/>
      <c r="G61" s="29"/>
      <c r="H61" s="111"/>
      <c r="I61" s="22"/>
      <c r="J61" s="22"/>
      <c r="K61" s="22"/>
      <c r="L61" s="22"/>
      <c r="M61" s="22"/>
      <c r="N61" s="22"/>
      <c r="O61" s="22"/>
      <c r="P61" s="29"/>
      <c r="Q61" s="22"/>
      <c r="R61" s="22"/>
      <c r="S61" s="22"/>
      <c r="T61" s="17"/>
      <c r="U61" s="17"/>
      <c r="V61" s="17"/>
      <c r="W61" s="17"/>
      <c r="X61" s="17"/>
      <c r="Y61" s="18"/>
    </row>
    <row r="62" spans="1:25" ht="3" customHeight="1" x14ac:dyDescent="0.3">
      <c r="A62" s="16"/>
      <c r="B62" s="216"/>
      <c r="C62" s="217"/>
      <c r="D62" s="217"/>
      <c r="E62" s="217"/>
      <c r="F62" s="217"/>
      <c r="G62" s="217"/>
      <c r="H62" s="217"/>
      <c r="I62" s="217"/>
      <c r="J62" s="217"/>
      <c r="K62" s="217"/>
      <c r="L62" s="217"/>
      <c r="M62" s="217"/>
      <c r="N62" s="217"/>
      <c r="O62" s="217"/>
      <c r="P62" s="217"/>
      <c r="Q62" s="217"/>
      <c r="R62" s="217"/>
      <c r="S62" s="217"/>
      <c r="T62" s="217"/>
      <c r="U62" s="217"/>
      <c r="V62" s="217"/>
      <c r="W62" s="217"/>
      <c r="X62" s="217"/>
      <c r="Y62" s="217"/>
    </row>
    <row r="63" spans="1:25" ht="12.6" customHeight="1" x14ac:dyDescent="0.3">
      <c r="A63" s="16"/>
      <c r="B63" s="175" t="s">
        <v>317</v>
      </c>
      <c r="C63" s="98"/>
      <c r="D63" s="352" t="s">
        <v>346</v>
      </c>
      <c r="E63" s="9"/>
      <c r="F63" s="9"/>
      <c r="G63" s="100"/>
      <c r="H63" s="109"/>
      <c r="I63" s="9"/>
      <c r="J63" s="9"/>
      <c r="K63" s="9"/>
      <c r="L63" s="9"/>
      <c r="M63" s="9"/>
      <c r="N63" s="9"/>
      <c r="O63" s="9"/>
      <c r="P63" s="100"/>
      <c r="Q63" s="9"/>
      <c r="R63" s="9"/>
      <c r="S63" s="9"/>
      <c r="T63" s="14"/>
      <c r="U63" s="14"/>
      <c r="V63" s="14"/>
      <c r="W63" s="14"/>
      <c r="X63" s="14"/>
      <c r="Y63" s="15"/>
    </row>
    <row r="64" spans="1:25" ht="14.4" customHeight="1" x14ac:dyDescent="0.3">
      <c r="A64" s="16"/>
      <c r="B64" s="176"/>
      <c r="C64" s="2" t="s">
        <v>318</v>
      </c>
      <c r="D64" s="3"/>
      <c r="E64" s="3"/>
      <c r="G64" s="26"/>
      <c r="H64" s="110"/>
      <c r="I64" s="218" t="s">
        <v>319</v>
      </c>
      <c r="J64" s="219"/>
      <c r="K64" s="219"/>
      <c r="L64" s="219"/>
      <c r="M64" s="219"/>
      <c r="N64" s="219"/>
      <c r="P64" s="26"/>
      <c r="R64" s="186" t="s">
        <v>321</v>
      </c>
      <c r="S64" s="187"/>
      <c r="T64" s="187"/>
      <c r="U64" s="187"/>
      <c r="V64" s="187"/>
      <c r="W64" s="187"/>
      <c r="X64" s="187"/>
      <c r="Y64" s="16"/>
    </row>
    <row r="65" spans="1:25" x14ac:dyDescent="0.3">
      <c r="A65" s="16"/>
      <c r="B65" s="176"/>
      <c r="C65" s="88" t="s">
        <v>47</v>
      </c>
      <c r="D65" s="3"/>
      <c r="E65" s="3"/>
      <c r="G65" s="26"/>
      <c r="H65" s="110"/>
      <c r="I65" s="219"/>
      <c r="J65" s="219"/>
      <c r="K65" s="219"/>
      <c r="L65" s="219"/>
      <c r="M65" s="219"/>
      <c r="N65" s="219"/>
      <c r="P65" s="26"/>
      <c r="R65" s="187"/>
      <c r="S65" s="187"/>
      <c r="T65" s="187"/>
      <c r="U65" s="187"/>
      <c r="V65" s="187"/>
      <c r="W65" s="187"/>
      <c r="X65" s="187"/>
      <c r="Y65" s="16"/>
    </row>
    <row r="66" spans="1:25" x14ac:dyDescent="0.3">
      <c r="A66" s="16"/>
      <c r="B66" s="176"/>
      <c r="C66" s="178" t="s">
        <v>133</v>
      </c>
      <c r="D66" s="182"/>
      <c r="G66" s="26"/>
      <c r="H66" s="110"/>
      <c r="I66" s="219"/>
      <c r="J66" s="219"/>
      <c r="K66" s="219"/>
      <c r="L66" s="219"/>
      <c r="M66" s="219"/>
      <c r="N66" s="219"/>
      <c r="P66" s="26"/>
      <c r="R66" s="187"/>
      <c r="S66" s="187"/>
      <c r="T66" s="187"/>
      <c r="U66" s="187"/>
      <c r="V66" s="187"/>
      <c r="W66" s="187"/>
      <c r="X66" s="187"/>
      <c r="Y66" s="16"/>
    </row>
    <row r="67" spans="1:25" x14ac:dyDescent="0.3">
      <c r="A67" s="16"/>
      <c r="B67" s="176"/>
      <c r="C67" s="179"/>
      <c r="D67" s="183"/>
      <c r="G67" s="26"/>
      <c r="H67" s="110"/>
      <c r="I67" s="219"/>
      <c r="J67" s="219"/>
      <c r="K67" s="219"/>
      <c r="L67" s="219"/>
      <c r="M67" s="219"/>
      <c r="N67" s="219"/>
      <c r="P67" s="26"/>
      <c r="S67" s="1"/>
      <c r="Y67" s="16"/>
    </row>
    <row r="68" spans="1:25" x14ac:dyDescent="0.3">
      <c r="A68" s="16"/>
      <c r="B68" s="177"/>
      <c r="C68" s="22"/>
      <c r="D68" s="22"/>
      <c r="E68" s="22"/>
      <c r="F68" s="22"/>
      <c r="G68" s="29"/>
      <c r="H68" s="111"/>
      <c r="I68" s="22"/>
      <c r="J68" s="22"/>
      <c r="K68" s="22"/>
      <c r="L68" s="22"/>
      <c r="M68" s="22"/>
      <c r="N68" s="22"/>
      <c r="O68" s="22"/>
      <c r="P68" s="29"/>
      <c r="Q68" s="22"/>
      <c r="R68" s="22"/>
      <c r="S68" s="22"/>
      <c r="T68" s="17"/>
      <c r="U68" s="17"/>
      <c r="V68" s="17"/>
      <c r="W68" s="17"/>
      <c r="X68" s="17"/>
      <c r="Y68" s="18"/>
    </row>
    <row r="69" spans="1:25" ht="3" customHeight="1" x14ac:dyDescent="0.3">
      <c r="A69" s="16"/>
      <c r="B69" s="216"/>
      <c r="C69" s="217"/>
      <c r="D69" s="217"/>
      <c r="E69" s="217"/>
      <c r="F69" s="217"/>
      <c r="G69" s="217"/>
      <c r="H69" s="217"/>
      <c r="I69" s="217"/>
      <c r="J69" s="217"/>
      <c r="K69" s="217"/>
      <c r="L69" s="217"/>
      <c r="M69" s="217"/>
      <c r="N69" s="217"/>
      <c r="O69" s="217"/>
      <c r="P69" s="217"/>
      <c r="Q69" s="217"/>
      <c r="R69" s="217"/>
      <c r="S69" s="217"/>
      <c r="T69" s="217"/>
      <c r="U69" s="217"/>
      <c r="V69" s="217"/>
      <c r="W69" s="217"/>
      <c r="X69" s="217"/>
      <c r="Y69" s="217"/>
    </row>
    <row r="70" spans="1:25" ht="12.6" customHeight="1" x14ac:dyDescent="0.3">
      <c r="A70" s="16"/>
      <c r="B70" s="220" t="s">
        <v>48</v>
      </c>
      <c r="C70" s="98"/>
      <c r="D70" s="98"/>
      <c r="E70" s="9"/>
      <c r="F70" s="9"/>
      <c r="G70" s="100"/>
      <c r="H70" s="109"/>
      <c r="I70" s="9"/>
      <c r="J70" s="9"/>
      <c r="K70" s="9"/>
      <c r="L70" s="9"/>
      <c r="M70" s="9"/>
      <c r="N70" s="9"/>
      <c r="O70" s="9"/>
      <c r="P70" s="100"/>
      <c r="Q70" s="9"/>
      <c r="R70" s="9"/>
      <c r="S70" s="9"/>
      <c r="T70" s="14"/>
      <c r="U70" s="14"/>
      <c r="V70" s="14"/>
      <c r="W70" s="14"/>
      <c r="X70" s="14"/>
      <c r="Y70" s="15"/>
    </row>
    <row r="71" spans="1:25" ht="14.4" customHeight="1" x14ac:dyDescent="0.3">
      <c r="B71" s="221"/>
      <c r="C71" s="102" t="s">
        <v>33</v>
      </c>
      <c r="D71" s="102" t="s">
        <v>49</v>
      </c>
      <c r="G71" s="26"/>
      <c r="H71" s="110"/>
      <c r="I71" s="229" t="s">
        <v>50</v>
      </c>
      <c r="J71" s="219"/>
      <c r="K71" s="219"/>
      <c r="L71" s="219"/>
      <c r="M71" s="219"/>
      <c r="N71" s="219"/>
      <c r="P71" s="26"/>
      <c r="S71" s="1"/>
      <c r="Y71" s="16"/>
    </row>
    <row r="72" spans="1:25" x14ac:dyDescent="0.3">
      <c r="B72" s="221"/>
      <c r="C72" s="3" t="s">
        <v>17</v>
      </c>
      <c r="D72" s="101">
        <v>44946</v>
      </c>
      <c r="G72" s="26"/>
      <c r="H72" s="110"/>
      <c r="I72" s="219"/>
      <c r="J72" s="219"/>
      <c r="K72" s="219"/>
      <c r="L72" s="219"/>
      <c r="M72" s="219"/>
      <c r="N72" s="219"/>
      <c r="P72" s="26"/>
      <c r="S72" s="1"/>
      <c r="Y72" s="16"/>
    </row>
    <row r="73" spans="1:25" x14ac:dyDescent="0.3">
      <c r="B73" s="221"/>
      <c r="C73" s="3" t="s">
        <v>20</v>
      </c>
      <c r="D73" s="101">
        <v>44988</v>
      </c>
      <c r="G73" s="26"/>
      <c r="H73" s="110"/>
      <c r="I73" s="219"/>
      <c r="J73" s="219"/>
      <c r="K73" s="219"/>
      <c r="L73" s="219"/>
      <c r="M73" s="219"/>
      <c r="N73" s="219"/>
      <c r="P73" s="26"/>
      <c r="S73" s="1"/>
      <c r="Y73" s="16"/>
    </row>
    <row r="74" spans="1:25" x14ac:dyDescent="0.3">
      <c r="B74" s="221"/>
      <c r="C74" s="3" t="s">
        <v>22</v>
      </c>
      <c r="D74" s="101">
        <v>45048</v>
      </c>
      <c r="G74" s="26"/>
      <c r="H74" s="110"/>
      <c r="I74" s="219"/>
      <c r="J74" s="219"/>
      <c r="K74" s="219"/>
      <c r="L74" s="219"/>
      <c r="M74" s="219"/>
      <c r="N74" s="219"/>
      <c r="P74" s="26"/>
      <c r="S74" s="1"/>
      <c r="Y74" s="16"/>
    </row>
    <row r="75" spans="1:25" x14ac:dyDescent="0.3">
      <c r="B75" s="221"/>
      <c r="C75" s="3"/>
      <c r="D75" s="3"/>
      <c r="G75" s="26"/>
      <c r="H75" s="110"/>
      <c r="P75" s="26"/>
      <c r="S75" s="1"/>
      <c r="Y75" s="16"/>
    </row>
    <row r="76" spans="1:25" x14ac:dyDescent="0.3">
      <c r="B76" s="222"/>
      <c r="C76" s="22"/>
      <c r="D76" s="22"/>
      <c r="E76" s="22"/>
      <c r="F76" s="22"/>
      <c r="G76" s="29"/>
      <c r="H76" s="111"/>
      <c r="I76" s="22"/>
      <c r="J76" s="22"/>
      <c r="K76" s="22"/>
      <c r="L76" s="22"/>
      <c r="M76" s="22"/>
      <c r="N76" s="22"/>
      <c r="O76" s="22"/>
      <c r="P76" s="29"/>
      <c r="Q76" s="22"/>
      <c r="R76" s="22"/>
      <c r="S76" s="22"/>
      <c r="T76" s="17"/>
      <c r="U76" s="17"/>
      <c r="V76" s="17"/>
      <c r="W76" s="17"/>
      <c r="X76" s="17"/>
      <c r="Y76" s="18"/>
    </row>
    <row r="77" spans="1:25" ht="3" customHeight="1" x14ac:dyDescent="0.3">
      <c r="A77" s="16"/>
      <c r="B77" s="223"/>
      <c r="C77" s="191"/>
      <c r="D77" s="191"/>
      <c r="E77" s="191"/>
      <c r="F77" s="191"/>
      <c r="G77" s="191"/>
      <c r="H77" s="191"/>
      <c r="I77" s="191"/>
      <c r="J77" s="191"/>
      <c r="K77" s="191"/>
      <c r="L77" s="191"/>
      <c r="M77" s="191"/>
      <c r="N77" s="191"/>
      <c r="O77" s="191"/>
      <c r="P77" s="191"/>
      <c r="Q77" s="191"/>
      <c r="R77" s="191"/>
      <c r="S77" s="191"/>
      <c r="T77" s="191"/>
      <c r="U77" s="191"/>
      <c r="V77" s="191"/>
      <c r="W77" s="191"/>
      <c r="X77" s="191"/>
      <c r="Y77" s="191"/>
    </row>
    <row r="78" spans="1:25" ht="12.6" customHeight="1" x14ac:dyDescent="0.3">
      <c r="B78" s="220" t="s">
        <v>51</v>
      </c>
      <c r="C78" s="98"/>
      <c r="D78" s="98"/>
      <c r="E78" s="9"/>
      <c r="F78" s="9"/>
      <c r="G78" s="100"/>
      <c r="H78" s="109"/>
      <c r="I78" s="9"/>
      <c r="J78" s="9"/>
      <c r="K78" s="9"/>
      <c r="L78" s="9"/>
      <c r="M78" s="9"/>
      <c r="N78" s="9"/>
      <c r="O78" s="9"/>
      <c r="P78" s="100"/>
      <c r="Q78" s="9"/>
      <c r="R78" s="9"/>
      <c r="S78" s="9"/>
      <c r="T78" s="14"/>
      <c r="U78" s="14"/>
      <c r="V78" s="14"/>
      <c r="W78" s="14"/>
      <c r="X78" s="14"/>
      <c r="Y78" s="15"/>
    </row>
    <row r="79" spans="1:25" ht="14.4" customHeight="1" x14ac:dyDescent="0.3">
      <c r="B79" s="221"/>
      <c r="G79" s="26"/>
      <c r="H79" s="110"/>
      <c r="I79" s="230" t="s">
        <v>241</v>
      </c>
      <c r="J79" s="194"/>
      <c r="K79" s="194"/>
      <c r="L79" s="194"/>
      <c r="M79" s="194"/>
      <c r="N79" s="194"/>
      <c r="P79" s="26"/>
      <c r="R79" s="234" t="s">
        <v>300</v>
      </c>
      <c r="S79" s="235"/>
      <c r="T79" s="235"/>
      <c r="U79" s="235"/>
      <c r="V79" s="235"/>
      <c r="W79" s="235"/>
      <c r="X79" s="235"/>
      <c r="Y79" s="16"/>
    </row>
    <row r="80" spans="1:25" x14ac:dyDescent="0.3">
      <c r="B80" s="221"/>
      <c r="C80" s="197" t="s">
        <v>15</v>
      </c>
      <c r="D80" s="198"/>
      <c r="E80" s="199"/>
      <c r="G80" s="26"/>
      <c r="H80" s="110"/>
      <c r="I80" s="194"/>
      <c r="J80" s="194"/>
      <c r="K80" s="194"/>
      <c r="L80" s="194"/>
      <c r="M80" s="194"/>
      <c r="N80" s="194"/>
      <c r="P80" s="26"/>
      <c r="R80" s="235"/>
      <c r="S80" s="235"/>
      <c r="T80" s="235"/>
      <c r="U80" s="235"/>
      <c r="V80" s="235"/>
      <c r="W80" s="235"/>
      <c r="X80" s="235"/>
      <c r="Y80" s="16"/>
    </row>
    <row r="81" spans="2:25" x14ac:dyDescent="0.3">
      <c r="B81" s="221"/>
      <c r="C81" s="351" t="s">
        <v>347</v>
      </c>
      <c r="D81" s="227"/>
      <c r="E81" s="228"/>
      <c r="G81" s="26"/>
      <c r="H81" s="110"/>
      <c r="I81" s="194"/>
      <c r="J81" s="194"/>
      <c r="K81" s="194"/>
      <c r="L81" s="194"/>
      <c r="M81" s="194"/>
      <c r="N81" s="194"/>
      <c r="P81" s="26"/>
      <c r="R81" s="235"/>
      <c r="S81" s="235"/>
      <c r="T81" s="235"/>
      <c r="U81" s="235"/>
      <c r="V81" s="235"/>
      <c r="W81" s="235"/>
      <c r="X81" s="235"/>
      <c r="Y81" s="16"/>
    </row>
    <row r="82" spans="2:25" x14ac:dyDescent="0.3">
      <c r="B82" s="221"/>
      <c r="G82" s="26"/>
      <c r="H82" s="110"/>
      <c r="I82" s="194"/>
      <c r="J82" s="194"/>
      <c r="K82" s="194"/>
      <c r="L82" s="194"/>
      <c r="M82" s="194"/>
      <c r="N82" s="194"/>
      <c r="P82" s="26"/>
      <c r="R82" s="235"/>
      <c r="S82" s="235"/>
      <c r="T82" s="235"/>
      <c r="U82" s="235"/>
      <c r="V82" s="235"/>
      <c r="W82" s="235"/>
      <c r="X82" s="235"/>
      <c r="Y82" s="16"/>
    </row>
    <row r="83" spans="2:25" x14ac:dyDescent="0.3">
      <c r="B83" s="221"/>
      <c r="G83" s="26"/>
      <c r="H83" s="110"/>
      <c r="I83" s="194"/>
      <c r="J83" s="194"/>
      <c r="K83" s="194"/>
      <c r="L83" s="194"/>
      <c r="M83" s="194"/>
      <c r="N83" s="194"/>
      <c r="P83" s="26"/>
      <c r="R83" s="235"/>
      <c r="S83" s="235"/>
      <c r="T83" s="235"/>
      <c r="U83" s="235"/>
      <c r="V83" s="235"/>
      <c r="W83" s="235"/>
      <c r="X83" s="235"/>
      <c r="Y83" s="16"/>
    </row>
    <row r="84" spans="2:25" x14ac:dyDescent="0.3">
      <c r="B84" s="224"/>
      <c r="G84" s="26"/>
      <c r="H84" s="110"/>
      <c r="I84" s="194"/>
      <c r="J84" s="194"/>
      <c r="K84" s="194"/>
      <c r="L84" s="194"/>
      <c r="M84" s="194"/>
      <c r="N84" s="194"/>
      <c r="P84" s="26"/>
      <c r="R84" s="235"/>
      <c r="S84" s="235"/>
      <c r="T84" s="235"/>
      <c r="U84" s="235"/>
      <c r="V84" s="235"/>
      <c r="W84" s="235"/>
      <c r="X84" s="235"/>
      <c r="Y84" s="16"/>
    </row>
    <row r="85" spans="2:25" x14ac:dyDescent="0.3">
      <c r="B85" s="225"/>
      <c r="G85" s="26"/>
      <c r="H85" s="110"/>
      <c r="I85" s="194"/>
      <c r="J85" s="194"/>
      <c r="K85" s="194"/>
      <c r="L85" s="194"/>
      <c r="M85" s="194"/>
      <c r="N85" s="194"/>
      <c r="P85" s="26"/>
      <c r="R85" s="235"/>
      <c r="S85" s="235"/>
      <c r="T85" s="235"/>
      <c r="U85" s="235"/>
      <c r="V85" s="235"/>
      <c r="W85" s="235"/>
      <c r="X85" s="235"/>
      <c r="Y85" s="16"/>
    </row>
    <row r="86" spans="2:25" x14ac:dyDescent="0.3">
      <c r="B86" s="225"/>
      <c r="G86" s="26"/>
      <c r="H86" s="110"/>
      <c r="I86" s="194"/>
      <c r="J86" s="194"/>
      <c r="K86" s="194"/>
      <c r="L86" s="194"/>
      <c r="M86" s="194"/>
      <c r="N86" s="194"/>
      <c r="P86" s="26"/>
      <c r="R86" s="235"/>
      <c r="S86" s="235"/>
      <c r="T86" s="235"/>
      <c r="U86" s="235"/>
      <c r="V86" s="235"/>
      <c r="W86" s="235"/>
      <c r="X86" s="235"/>
      <c r="Y86" s="16"/>
    </row>
    <row r="87" spans="2:25" x14ac:dyDescent="0.3">
      <c r="B87" s="225"/>
      <c r="G87" s="26"/>
      <c r="H87" s="110"/>
      <c r="I87" s="194"/>
      <c r="J87" s="194"/>
      <c r="K87" s="194"/>
      <c r="L87" s="194"/>
      <c r="M87" s="194"/>
      <c r="N87" s="194"/>
      <c r="P87" s="26"/>
      <c r="R87" s="235"/>
      <c r="S87" s="235"/>
      <c r="T87" s="235"/>
      <c r="U87" s="235"/>
      <c r="V87" s="235"/>
      <c r="W87" s="235"/>
      <c r="X87" s="235"/>
      <c r="Y87" s="16"/>
    </row>
    <row r="88" spans="2:25" x14ac:dyDescent="0.3">
      <c r="B88" s="225"/>
      <c r="G88" s="26"/>
      <c r="H88" s="110"/>
      <c r="I88" s="231" t="s">
        <v>244</v>
      </c>
      <c r="J88" s="232"/>
      <c r="K88" s="232"/>
      <c r="L88" s="232"/>
      <c r="M88" s="232"/>
      <c r="N88" s="233"/>
      <c r="P88" s="26"/>
      <c r="R88" s="189"/>
      <c r="S88" s="189"/>
      <c r="T88" s="189"/>
      <c r="U88" s="189"/>
      <c r="V88" s="189"/>
      <c r="W88" s="189"/>
      <c r="X88" s="189"/>
      <c r="Y88" s="16"/>
    </row>
    <row r="89" spans="2:25" x14ac:dyDescent="0.3">
      <c r="B89" s="226"/>
      <c r="C89" s="22"/>
      <c r="D89" s="22"/>
      <c r="E89" s="22"/>
      <c r="F89" s="22"/>
      <c r="G89" s="29"/>
      <c r="H89" s="111"/>
      <c r="I89" s="22"/>
      <c r="J89" s="22"/>
      <c r="K89" s="22"/>
      <c r="L89" s="22"/>
      <c r="M89" s="22"/>
      <c r="N89" s="22"/>
      <c r="O89" s="22"/>
      <c r="P89" s="29"/>
      <c r="Q89" s="22"/>
      <c r="R89" s="22"/>
      <c r="S89" s="22"/>
      <c r="T89" s="17"/>
      <c r="U89" s="17"/>
      <c r="V89" s="17"/>
      <c r="W89" s="17"/>
      <c r="X89" s="17"/>
      <c r="Y89" s="18"/>
    </row>
  </sheetData>
  <mergeCells count="64">
    <mergeCell ref="B13:Y13"/>
    <mergeCell ref="B32:B36"/>
    <mergeCell ref="I33:N35"/>
    <mergeCell ref="R33:X34"/>
    <mergeCell ref="C20:E20"/>
    <mergeCell ref="C21:E21"/>
    <mergeCell ref="B14:B22"/>
    <mergeCell ref="B24:B30"/>
    <mergeCell ref="I15:N18"/>
    <mergeCell ref="B31:Y31"/>
    <mergeCell ref="B23:Y23"/>
    <mergeCell ref="I25:N29"/>
    <mergeCell ref="B62:Y62"/>
    <mergeCell ref="B70:B76"/>
    <mergeCell ref="B77:Y77"/>
    <mergeCell ref="B78:B89"/>
    <mergeCell ref="C80:E80"/>
    <mergeCell ref="C81:E81"/>
    <mergeCell ref="I71:N74"/>
    <mergeCell ref="I79:N87"/>
    <mergeCell ref="I88:N88"/>
    <mergeCell ref="R79:X88"/>
    <mergeCell ref="B63:B68"/>
    <mergeCell ref="I64:N67"/>
    <mergeCell ref="R64:X66"/>
    <mergeCell ref="C66:C67"/>
    <mergeCell ref="D66:D67"/>
    <mergeCell ref="B69:Y69"/>
    <mergeCell ref="B55:Y55"/>
    <mergeCell ref="B56:B61"/>
    <mergeCell ref="C59:C60"/>
    <mergeCell ref="D59:D60"/>
    <mergeCell ref="I57:N60"/>
    <mergeCell ref="R57:X59"/>
    <mergeCell ref="B49:Y49"/>
    <mergeCell ref="B50:B54"/>
    <mergeCell ref="C52:C53"/>
    <mergeCell ref="D52:D53"/>
    <mergeCell ref="I51:N53"/>
    <mergeCell ref="R51:X52"/>
    <mergeCell ref="Q3:Y3"/>
    <mergeCell ref="B1:Y1"/>
    <mergeCell ref="B9:B12"/>
    <mergeCell ref="C10:E10"/>
    <mergeCell ref="C11:E11"/>
    <mergeCell ref="C3:E3"/>
    <mergeCell ref="B4:B7"/>
    <mergeCell ref="H4:H7"/>
    <mergeCell ref="W8:Y8"/>
    <mergeCell ref="H3:O3"/>
    <mergeCell ref="I5:N6"/>
    <mergeCell ref="I10:N11"/>
    <mergeCell ref="B43:Y43"/>
    <mergeCell ref="B44:B48"/>
    <mergeCell ref="C46:C47"/>
    <mergeCell ref="B37:Y37"/>
    <mergeCell ref="B38:B42"/>
    <mergeCell ref="C40:C41"/>
    <mergeCell ref="D40:D41"/>
    <mergeCell ref="I39:N41"/>
    <mergeCell ref="R39:X40"/>
    <mergeCell ref="D46:D47"/>
    <mergeCell ref="I45:N47"/>
    <mergeCell ref="R45:X46"/>
  </mergeCells>
  <hyperlinks>
    <hyperlink ref="I88" r:id="rId1" xr:uid="{B77A0F7A-FDB9-4B29-A646-42448E744C9C}"/>
    <hyperlink ref="C21" r:id="rId2" xr:uid="{62B45803-7ACF-455A-9899-38BBC8BBB611}"/>
    <hyperlink ref="C81" r:id="rId3" xr:uid="{27024C82-59E9-4179-8EBF-2080F35319D8}"/>
  </hyperlinks>
  <pageMargins left="0.7" right="0.7" top="0.75" bottom="0.75" header="0.3" footer="0.3"/>
  <pageSetup paperSize="9" orientation="portrait" r:id="rId4"/>
  <drawing r:id="rId5"/>
  <legacyDrawing r:id="rId6"/>
  <mc:AlternateContent xmlns:mc="http://schemas.openxmlformats.org/markup-compatibility/2006">
    <mc:Choice Requires="x14">
      <controls>
        <mc:AlternateContent xmlns:mc="http://schemas.openxmlformats.org/markup-compatibility/2006">
          <mc:Choice Requires="x14">
            <control shapeId="2054" r:id="rId7" name="Check Box 6">
              <controlPr defaultSize="0" autoFill="0" autoLine="0" autoPict="0">
                <anchor moveWithCells="1">
                  <from>
                    <xdr:col>3</xdr:col>
                    <xdr:colOff>30480</xdr:colOff>
                    <xdr:row>37</xdr:row>
                    <xdr:rowOff>175260</xdr:rowOff>
                  </from>
                  <to>
                    <xdr:col>3</xdr:col>
                    <xdr:colOff>594360</xdr:colOff>
                    <xdr:row>38</xdr:row>
                    <xdr:rowOff>175260</xdr:rowOff>
                  </to>
                </anchor>
              </controlPr>
            </control>
          </mc:Choice>
        </mc:AlternateContent>
        <mc:AlternateContent xmlns:mc="http://schemas.openxmlformats.org/markup-compatibility/2006">
          <mc:Choice Requires="x14">
            <control shapeId="2055" r:id="rId8" name="Check Box 7">
              <controlPr defaultSize="0" autoFill="0" autoLine="0" autoPict="0">
                <anchor moveWithCells="1">
                  <from>
                    <xdr:col>4</xdr:col>
                    <xdr:colOff>106680</xdr:colOff>
                    <xdr:row>37</xdr:row>
                    <xdr:rowOff>175260</xdr:rowOff>
                  </from>
                  <to>
                    <xdr:col>4</xdr:col>
                    <xdr:colOff>670560</xdr:colOff>
                    <xdr:row>38</xdr:row>
                    <xdr:rowOff>175260</xdr:rowOff>
                  </to>
                </anchor>
              </controlPr>
            </control>
          </mc:Choice>
        </mc:AlternateContent>
        <mc:AlternateContent xmlns:mc="http://schemas.openxmlformats.org/markup-compatibility/2006">
          <mc:Choice Requires="x14">
            <control shapeId="2056" r:id="rId9" name="Check Box 8">
              <controlPr defaultSize="0" autoFill="0" autoLine="0" autoPict="0">
                <anchor moveWithCells="1">
                  <from>
                    <xdr:col>3</xdr:col>
                    <xdr:colOff>30480</xdr:colOff>
                    <xdr:row>43</xdr:row>
                    <xdr:rowOff>175260</xdr:rowOff>
                  </from>
                  <to>
                    <xdr:col>3</xdr:col>
                    <xdr:colOff>594360</xdr:colOff>
                    <xdr:row>44</xdr:row>
                    <xdr:rowOff>175260</xdr:rowOff>
                  </to>
                </anchor>
              </controlPr>
            </control>
          </mc:Choice>
        </mc:AlternateContent>
        <mc:AlternateContent xmlns:mc="http://schemas.openxmlformats.org/markup-compatibility/2006">
          <mc:Choice Requires="x14">
            <control shapeId="2057" r:id="rId10" name="Check Box 9">
              <controlPr defaultSize="0" autoFill="0" autoLine="0" autoPict="0">
                <anchor moveWithCells="1">
                  <from>
                    <xdr:col>4</xdr:col>
                    <xdr:colOff>106680</xdr:colOff>
                    <xdr:row>43</xdr:row>
                    <xdr:rowOff>175260</xdr:rowOff>
                  </from>
                  <to>
                    <xdr:col>4</xdr:col>
                    <xdr:colOff>670560</xdr:colOff>
                    <xdr:row>44</xdr:row>
                    <xdr:rowOff>175260</xdr:rowOff>
                  </to>
                </anchor>
              </controlPr>
            </control>
          </mc:Choice>
        </mc:AlternateContent>
        <mc:AlternateContent xmlns:mc="http://schemas.openxmlformats.org/markup-compatibility/2006">
          <mc:Choice Requires="x14">
            <control shapeId="2058" r:id="rId11" name="Check Box 10">
              <controlPr defaultSize="0" autoFill="0" autoLine="0" autoPict="0">
                <anchor moveWithCells="1">
                  <from>
                    <xdr:col>3</xdr:col>
                    <xdr:colOff>30480</xdr:colOff>
                    <xdr:row>49</xdr:row>
                    <xdr:rowOff>175260</xdr:rowOff>
                  </from>
                  <to>
                    <xdr:col>3</xdr:col>
                    <xdr:colOff>594360</xdr:colOff>
                    <xdr:row>50</xdr:row>
                    <xdr:rowOff>175260</xdr:rowOff>
                  </to>
                </anchor>
              </controlPr>
            </control>
          </mc:Choice>
        </mc:AlternateContent>
        <mc:AlternateContent xmlns:mc="http://schemas.openxmlformats.org/markup-compatibility/2006">
          <mc:Choice Requires="x14">
            <control shapeId="2059" r:id="rId12" name="Check Box 11">
              <controlPr defaultSize="0" autoFill="0" autoLine="0" autoPict="0">
                <anchor moveWithCells="1">
                  <from>
                    <xdr:col>4</xdr:col>
                    <xdr:colOff>106680</xdr:colOff>
                    <xdr:row>49</xdr:row>
                    <xdr:rowOff>175260</xdr:rowOff>
                  </from>
                  <to>
                    <xdr:col>4</xdr:col>
                    <xdr:colOff>670560</xdr:colOff>
                    <xdr:row>50</xdr:row>
                    <xdr:rowOff>175260</xdr:rowOff>
                  </to>
                </anchor>
              </controlPr>
            </control>
          </mc:Choice>
        </mc:AlternateContent>
        <mc:AlternateContent xmlns:mc="http://schemas.openxmlformats.org/markup-compatibility/2006">
          <mc:Choice Requires="x14">
            <control shapeId="2060" r:id="rId13" name="Check Box 12">
              <controlPr defaultSize="0" autoFill="0" autoLine="0" autoPict="0">
                <anchor moveWithCells="1">
                  <from>
                    <xdr:col>3</xdr:col>
                    <xdr:colOff>30480</xdr:colOff>
                    <xdr:row>55</xdr:row>
                    <xdr:rowOff>175260</xdr:rowOff>
                  </from>
                  <to>
                    <xdr:col>3</xdr:col>
                    <xdr:colOff>594360</xdr:colOff>
                    <xdr:row>56</xdr:row>
                    <xdr:rowOff>175260</xdr:rowOff>
                  </to>
                </anchor>
              </controlPr>
            </control>
          </mc:Choice>
        </mc:AlternateContent>
        <mc:AlternateContent xmlns:mc="http://schemas.openxmlformats.org/markup-compatibility/2006">
          <mc:Choice Requires="x14">
            <control shapeId="2061" r:id="rId14" name="Check Box 13">
              <controlPr defaultSize="0" autoFill="0" autoLine="0" autoPict="0">
                <anchor moveWithCells="1">
                  <from>
                    <xdr:col>4</xdr:col>
                    <xdr:colOff>106680</xdr:colOff>
                    <xdr:row>55</xdr:row>
                    <xdr:rowOff>175260</xdr:rowOff>
                  </from>
                  <to>
                    <xdr:col>4</xdr:col>
                    <xdr:colOff>670560</xdr:colOff>
                    <xdr:row>56</xdr:row>
                    <xdr:rowOff>175260</xdr:rowOff>
                  </to>
                </anchor>
              </controlPr>
            </control>
          </mc:Choice>
        </mc:AlternateContent>
        <mc:AlternateContent xmlns:mc="http://schemas.openxmlformats.org/markup-compatibility/2006">
          <mc:Choice Requires="x14">
            <control shapeId="2062" r:id="rId15" name="Check Box 14">
              <controlPr defaultSize="0" autoFill="0" autoLine="0" autoPict="0">
                <anchor moveWithCells="1">
                  <from>
                    <xdr:col>3</xdr:col>
                    <xdr:colOff>30480</xdr:colOff>
                    <xdr:row>56</xdr:row>
                    <xdr:rowOff>175260</xdr:rowOff>
                  </from>
                  <to>
                    <xdr:col>3</xdr:col>
                    <xdr:colOff>594360</xdr:colOff>
                    <xdr:row>57</xdr:row>
                    <xdr:rowOff>175260</xdr:rowOff>
                  </to>
                </anchor>
              </controlPr>
            </control>
          </mc:Choice>
        </mc:AlternateContent>
        <mc:AlternateContent xmlns:mc="http://schemas.openxmlformats.org/markup-compatibility/2006">
          <mc:Choice Requires="x14">
            <control shapeId="2063" r:id="rId16" name="Check Box 15">
              <controlPr defaultSize="0" autoFill="0" autoLine="0" autoPict="0">
                <anchor moveWithCells="1">
                  <from>
                    <xdr:col>4</xdr:col>
                    <xdr:colOff>106680</xdr:colOff>
                    <xdr:row>56</xdr:row>
                    <xdr:rowOff>175260</xdr:rowOff>
                  </from>
                  <to>
                    <xdr:col>4</xdr:col>
                    <xdr:colOff>670560</xdr:colOff>
                    <xdr:row>57</xdr:row>
                    <xdr:rowOff>175260</xdr:rowOff>
                  </to>
                </anchor>
              </controlPr>
            </control>
          </mc:Choice>
        </mc:AlternateContent>
        <mc:AlternateContent xmlns:mc="http://schemas.openxmlformats.org/markup-compatibility/2006">
          <mc:Choice Requires="x14">
            <control shapeId="2066" r:id="rId17" name="Check Box 18">
              <controlPr defaultSize="0" autoFill="0" autoLine="0" autoPict="0">
                <anchor moveWithCells="1">
                  <from>
                    <xdr:col>3</xdr:col>
                    <xdr:colOff>22860</xdr:colOff>
                    <xdr:row>13</xdr:row>
                    <xdr:rowOff>137160</xdr:rowOff>
                  </from>
                  <to>
                    <xdr:col>4</xdr:col>
                    <xdr:colOff>106680</xdr:colOff>
                    <xdr:row>15</xdr:row>
                    <xdr:rowOff>7620</xdr:rowOff>
                  </to>
                </anchor>
              </controlPr>
            </control>
          </mc:Choice>
        </mc:AlternateContent>
        <mc:AlternateContent xmlns:mc="http://schemas.openxmlformats.org/markup-compatibility/2006">
          <mc:Choice Requires="x14">
            <control shapeId="2067" r:id="rId18" name="Check Box 19">
              <controlPr defaultSize="0" autoFill="0" autoLine="0" autoPict="0">
                <anchor moveWithCells="1">
                  <from>
                    <xdr:col>3</xdr:col>
                    <xdr:colOff>22860</xdr:colOff>
                    <xdr:row>14</xdr:row>
                    <xdr:rowOff>175260</xdr:rowOff>
                  </from>
                  <to>
                    <xdr:col>4</xdr:col>
                    <xdr:colOff>106680</xdr:colOff>
                    <xdr:row>16</xdr:row>
                    <xdr:rowOff>22860</xdr:rowOff>
                  </to>
                </anchor>
              </controlPr>
            </control>
          </mc:Choice>
        </mc:AlternateContent>
        <mc:AlternateContent xmlns:mc="http://schemas.openxmlformats.org/markup-compatibility/2006">
          <mc:Choice Requires="x14">
            <control shapeId="2068" r:id="rId19" name="Check Box 20">
              <controlPr defaultSize="0" autoFill="0" autoLine="0" autoPict="0">
                <anchor moveWithCells="1">
                  <from>
                    <xdr:col>3</xdr:col>
                    <xdr:colOff>22860</xdr:colOff>
                    <xdr:row>15</xdr:row>
                    <xdr:rowOff>175260</xdr:rowOff>
                  </from>
                  <to>
                    <xdr:col>4</xdr:col>
                    <xdr:colOff>106680</xdr:colOff>
                    <xdr:row>17</xdr:row>
                    <xdr:rowOff>22860</xdr:rowOff>
                  </to>
                </anchor>
              </controlPr>
            </control>
          </mc:Choice>
        </mc:AlternateContent>
        <mc:AlternateContent xmlns:mc="http://schemas.openxmlformats.org/markup-compatibility/2006">
          <mc:Choice Requires="x14">
            <control shapeId="2069" r:id="rId20" name="Check Box 21">
              <controlPr defaultSize="0" autoFill="0" autoLine="0" autoPict="0">
                <anchor moveWithCells="1">
                  <from>
                    <xdr:col>3</xdr:col>
                    <xdr:colOff>22860</xdr:colOff>
                    <xdr:row>16</xdr:row>
                    <xdr:rowOff>175260</xdr:rowOff>
                  </from>
                  <to>
                    <xdr:col>4</xdr:col>
                    <xdr:colOff>106680</xdr:colOff>
                    <xdr:row>18</xdr:row>
                    <xdr:rowOff>22860</xdr:rowOff>
                  </to>
                </anchor>
              </controlPr>
            </control>
          </mc:Choice>
        </mc:AlternateContent>
        <mc:AlternateContent xmlns:mc="http://schemas.openxmlformats.org/markup-compatibility/2006">
          <mc:Choice Requires="x14">
            <control shapeId="2070" r:id="rId21" name="Check Box 22">
              <controlPr defaultSize="0" autoFill="0" autoLine="0" autoPict="0">
                <anchor moveWithCells="1">
                  <from>
                    <xdr:col>3</xdr:col>
                    <xdr:colOff>22860</xdr:colOff>
                    <xdr:row>23</xdr:row>
                    <xdr:rowOff>137160</xdr:rowOff>
                  </from>
                  <to>
                    <xdr:col>4</xdr:col>
                    <xdr:colOff>106680</xdr:colOff>
                    <xdr:row>25</xdr:row>
                    <xdr:rowOff>7620</xdr:rowOff>
                  </to>
                </anchor>
              </controlPr>
            </control>
          </mc:Choice>
        </mc:AlternateContent>
        <mc:AlternateContent xmlns:mc="http://schemas.openxmlformats.org/markup-compatibility/2006">
          <mc:Choice Requires="x14">
            <control shapeId="2071" r:id="rId22" name="Check Box 23">
              <controlPr defaultSize="0" autoFill="0" autoLine="0" autoPict="0">
                <anchor moveWithCells="1">
                  <from>
                    <xdr:col>3</xdr:col>
                    <xdr:colOff>22860</xdr:colOff>
                    <xdr:row>24</xdr:row>
                    <xdr:rowOff>175260</xdr:rowOff>
                  </from>
                  <to>
                    <xdr:col>4</xdr:col>
                    <xdr:colOff>106680</xdr:colOff>
                    <xdr:row>26</xdr:row>
                    <xdr:rowOff>22860</xdr:rowOff>
                  </to>
                </anchor>
              </controlPr>
            </control>
          </mc:Choice>
        </mc:AlternateContent>
        <mc:AlternateContent xmlns:mc="http://schemas.openxmlformats.org/markup-compatibility/2006">
          <mc:Choice Requires="x14">
            <control shapeId="2072" r:id="rId23" name="Check Box 24">
              <controlPr defaultSize="0" autoFill="0" autoLine="0" autoPict="0">
                <anchor moveWithCells="1">
                  <from>
                    <xdr:col>3</xdr:col>
                    <xdr:colOff>22860</xdr:colOff>
                    <xdr:row>25</xdr:row>
                    <xdr:rowOff>175260</xdr:rowOff>
                  </from>
                  <to>
                    <xdr:col>4</xdr:col>
                    <xdr:colOff>106680</xdr:colOff>
                    <xdr:row>27</xdr:row>
                    <xdr:rowOff>22860</xdr:rowOff>
                  </to>
                </anchor>
              </controlPr>
            </control>
          </mc:Choice>
        </mc:AlternateContent>
        <mc:AlternateContent xmlns:mc="http://schemas.openxmlformats.org/markup-compatibility/2006">
          <mc:Choice Requires="x14">
            <control shapeId="2073" r:id="rId24" name="Check Box 25">
              <controlPr defaultSize="0" autoFill="0" autoLine="0" autoPict="0">
                <anchor moveWithCells="1">
                  <from>
                    <xdr:col>3</xdr:col>
                    <xdr:colOff>22860</xdr:colOff>
                    <xdr:row>26</xdr:row>
                    <xdr:rowOff>175260</xdr:rowOff>
                  </from>
                  <to>
                    <xdr:col>4</xdr:col>
                    <xdr:colOff>106680</xdr:colOff>
                    <xdr:row>28</xdr:row>
                    <xdr:rowOff>22860</xdr:rowOff>
                  </to>
                </anchor>
              </controlPr>
            </control>
          </mc:Choice>
        </mc:AlternateContent>
        <mc:AlternateContent xmlns:mc="http://schemas.openxmlformats.org/markup-compatibility/2006">
          <mc:Choice Requires="x14">
            <control shapeId="2074" r:id="rId25" name="Check Box 26">
              <controlPr defaultSize="0" autoFill="0" autoLine="0" autoPict="0">
                <anchor moveWithCells="1">
                  <from>
                    <xdr:col>3</xdr:col>
                    <xdr:colOff>22860</xdr:colOff>
                    <xdr:row>27</xdr:row>
                    <xdr:rowOff>175260</xdr:rowOff>
                  </from>
                  <to>
                    <xdr:col>4</xdr:col>
                    <xdr:colOff>106680</xdr:colOff>
                    <xdr:row>29</xdr:row>
                    <xdr:rowOff>22860</xdr:rowOff>
                  </to>
                </anchor>
              </controlPr>
            </control>
          </mc:Choice>
        </mc:AlternateContent>
        <mc:AlternateContent xmlns:mc="http://schemas.openxmlformats.org/markup-compatibility/2006">
          <mc:Choice Requires="x14">
            <control shapeId="2075" r:id="rId26" name="Check Box 27">
              <controlPr defaultSize="0" autoFill="0" autoLine="0" autoPict="0">
                <anchor moveWithCells="1">
                  <from>
                    <xdr:col>3</xdr:col>
                    <xdr:colOff>30480</xdr:colOff>
                    <xdr:row>32</xdr:row>
                    <xdr:rowOff>175260</xdr:rowOff>
                  </from>
                  <to>
                    <xdr:col>3</xdr:col>
                    <xdr:colOff>594360</xdr:colOff>
                    <xdr:row>33</xdr:row>
                    <xdr:rowOff>175260</xdr:rowOff>
                  </to>
                </anchor>
              </controlPr>
            </control>
          </mc:Choice>
        </mc:AlternateContent>
        <mc:AlternateContent xmlns:mc="http://schemas.openxmlformats.org/markup-compatibility/2006">
          <mc:Choice Requires="x14">
            <control shapeId="2076" r:id="rId27" name="Check Box 28">
              <controlPr defaultSize="0" autoFill="0" autoLine="0" autoPict="0">
                <anchor moveWithCells="1">
                  <from>
                    <xdr:col>4</xdr:col>
                    <xdr:colOff>106680</xdr:colOff>
                    <xdr:row>32</xdr:row>
                    <xdr:rowOff>175260</xdr:rowOff>
                  </from>
                  <to>
                    <xdr:col>4</xdr:col>
                    <xdr:colOff>670560</xdr:colOff>
                    <xdr:row>33</xdr:row>
                    <xdr:rowOff>175260</xdr:rowOff>
                  </to>
                </anchor>
              </controlPr>
            </control>
          </mc:Choice>
        </mc:AlternateContent>
        <mc:AlternateContent xmlns:mc="http://schemas.openxmlformats.org/markup-compatibility/2006">
          <mc:Choice Requires="x14">
            <control shapeId="2077" r:id="rId28" name="Check Box 29">
              <controlPr defaultSize="0" autoFill="0" autoLine="0" autoPict="0">
                <anchor moveWithCells="1">
                  <from>
                    <xdr:col>3</xdr:col>
                    <xdr:colOff>30480</xdr:colOff>
                    <xdr:row>62</xdr:row>
                    <xdr:rowOff>175260</xdr:rowOff>
                  </from>
                  <to>
                    <xdr:col>3</xdr:col>
                    <xdr:colOff>594360</xdr:colOff>
                    <xdr:row>63</xdr:row>
                    <xdr:rowOff>175260</xdr:rowOff>
                  </to>
                </anchor>
              </controlPr>
            </control>
          </mc:Choice>
        </mc:AlternateContent>
        <mc:AlternateContent xmlns:mc="http://schemas.openxmlformats.org/markup-compatibility/2006">
          <mc:Choice Requires="x14">
            <control shapeId="2078" r:id="rId29" name="Check Box 30">
              <controlPr defaultSize="0" autoFill="0" autoLine="0" autoPict="0">
                <anchor moveWithCells="1">
                  <from>
                    <xdr:col>4</xdr:col>
                    <xdr:colOff>106680</xdr:colOff>
                    <xdr:row>62</xdr:row>
                    <xdr:rowOff>175260</xdr:rowOff>
                  </from>
                  <to>
                    <xdr:col>4</xdr:col>
                    <xdr:colOff>670560</xdr:colOff>
                    <xdr:row>63</xdr:row>
                    <xdr:rowOff>175260</xdr:rowOff>
                  </to>
                </anchor>
              </controlPr>
            </control>
          </mc:Choice>
        </mc:AlternateContent>
        <mc:AlternateContent xmlns:mc="http://schemas.openxmlformats.org/markup-compatibility/2006">
          <mc:Choice Requires="x14">
            <control shapeId="2079" r:id="rId30" name="Check Box 31">
              <controlPr defaultSize="0" autoFill="0" autoLine="0" autoPict="0">
                <anchor moveWithCells="1">
                  <from>
                    <xdr:col>3</xdr:col>
                    <xdr:colOff>30480</xdr:colOff>
                    <xdr:row>63</xdr:row>
                    <xdr:rowOff>175260</xdr:rowOff>
                  </from>
                  <to>
                    <xdr:col>3</xdr:col>
                    <xdr:colOff>594360</xdr:colOff>
                    <xdr:row>64</xdr:row>
                    <xdr:rowOff>175260</xdr:rowOff>
                  </to>
                </anchor>
              </controlPr>
            </control>
          </mc:Choice>
        </mc:AlternateContent>
        <mc:AlternateContent xmlns:mc="http://schemas.openxmlformats.org/markup-compatibility/2006">
          <mc:Choice Requires="x14">
            <control shapeId="2080" r:id="rId31" name="Check Box 32">
              <controlPr defaultSize="0" autoFill="0" autoLine="0" autoPict="0">
                <anchor moveWithCells="1">
                  <from>
                    <xdr:col>4</xdr:col>
                    <xdr:colOff>106680</xdr:colOff>
                    <xdr:row>63</xdr:row>
                    <xdr:rowOff>175260</xdr:rowOff>
                  </from>
                  <to>
                    <xdr:col>4</xdr:col>
                    <xdr:colOff>670560</xdr:colOff>
                    <xdr:row>64</xdr:row>
                    <xdr:rowOff>175260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5557D2F0-84AE-44F2-92A6-EDE397CD1CB6}">
          <x14:formula1>
            <xm:f>Apoio!$C$2:$C$6</xm:f>
          </x14:formula1>
          <xm:sqref>C72:C75</xm:sqref>
        </x14:dataValidation>
        <x14:dataValidation type="date" allowBlank="1" showInputMessage="1" showErrorMessage="1" xr:uid="{DB7438F8-F25D-4C00-A16A-ECD9A63317F3}">
          <x14:formula1>
            <xm:f>Apoio!L1048541</xm:f>
          </x14:formula1>
          <x14:formula2>
            <xm:f>Apoio!L1048541+365</xm:f>
          </x14:formula2>
          <xm:sqref>D72:D75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2A4DC-8FBB-4501-91C7-DA8296FED11A}">
  <sheetPr codeName="Sheet2"/>
  <dimension ref="A1:Y38"/>
  <sheetViews>
    <sheetView showGridLines="0" topLeftCell="A7" zoomScale="130" zoomScaleNormal="130" workbookViewId="0">
      <selection activeCell="D25" sqref="D25"/>
    </sheetView>
  </sheetViews>
  <sheetFormatPr defaultRowHeight="14.4" x14ac:dyDescent="0.3"/>
  <cols>
    <col min="1" max="1" width="1.6640625" customWidth="1"/>
    <col min="2" max="2" width="15.5546875" style="1" bestFit="1" customWidth="1"/>
    <col min="3" max="3" width="15.6640625" style="1" customWidth="1"/>
    <col min="4" max="4" width="16.5546875" style="1" customWidth="1"/>
    <col min="5" max="6" width="10.33203125" style="1" customWidth="1"/>
    <col min="7" max="7" width="7.6640625" style="1" customWidth="1"/>
    <col min="8" max="8" width="0.6640625" style="1" customWidth="1"/>
    <col min="9" max="9" width="1.109375" style="1" customWidth="1"/>
    <col min="10" max="10" width="22.6640625" style="1" customWidth="1"/>
    <col min="11" max="11" width="11.109375" style="1" customWidth="1"/>
    <col min="12" max="12" width="11" style="1" customWidth="1"/>
    <col min="13" max="13" width="10.44140625" style="1" customWidth="1"/>
    <col min="14" max="14" width="15.44140625" style="1" customWidth="1"/>
    <col min="15" max="15" width="2.5546875" style="1" customWidth="1"/>
    <col min="16" max="16" width="0.6640625" style="1" customWidth="1"/>
    <col min="17" max="17" width="1.109375" style="1" customWidth="1"/>
    <col min="18" max="18" width="1.5546875" style="1" customWidth="1"/>
    <col min="19" max="19" width="3.44140625" style="1" customWidth="1"/>
    <col min="25" max="25" width="1.6640625" customWidth="1"/>
  </cols>
  <sheetData>
    <row r="1" spans="1:25" x14ac:dyDescent="0.3">
      <c r="B1" s="246" t="s">
        <v>181</v>
      </c>
      <c r="C1" s="247"/>
      <c r="D1" s="247"/>
      <c r="E1" s="247"/>
      <c r="F1" s="247"/>
      <c r="G1" s="247"/>
      <c r="H1" s="247"/>
      <c r="I1" s="247"/>
      <c r="J1" s="247"/>
      <c r="K1" s="247"/>
      <c r="L1" s="247"/>
      <c r="M1" s="247"/>
      <c r="N1" s="247"/>
      <c r="O1" s="247"/>
      <c r="P1" s="247"/>
      <c r="Q1" s="247"/>
      <c r="R1" s="247"/>
      <c r="S1" s="247"/>
      <c r="T1" s="247"/>
      <c r="U1" s="247"/>
      <c r="V1" s="247"/>
      <c r="W1" s="247"/>
      <c r="X1" s="248"/>
    </row>
    <row r="2" spans="1:25" ht="9" customHeight="1" x14ac:dyDescent="0.3">
      <c r="S2" s="9"/>
      <c r="T2" s="14"/>
      <c r="U2" s="14"/>
      <c r="V2" s="14"/>
      <c r="W2" s="14"/>
      <c r="X2" s="14"/>
    </row>
    <row r="3" spans="1:25" x14ac:dyDescent="0.3">
      <c r="A3" s="16"/>
      <c r="B3" s="96" t="s">
        <v>1</v>
      </c>
      <c r="C3" s="203" t="s">
        <v>2</v>
      </c>
      <c r="D3" s="204"/>
      <c r="E3" s="204"/>
      <c r="F3" s="210"/>
      <c r="G3" s="210"/>
      <c r="H3" s="25"/>
      <c r="I3" s="203" t="s">
        <v>3</v>
      </c>
      <c r="J3" s="204"/>
      <c r="K3" s="204"/>
      <c r="L3" s="204"/>
      <c r="M3" s="204"/>
      <c r="N3" s="204"/>
      <c r="O3" s="210"/>
      <c r="P3" s="25"/>
      <c r="Q3" s="269" t="s">
        <v>4</v>
      </c>
      <c r="R3" s="270"/>
      <c r="S3" s="270"/>
      <c r="T3" s="270"/>
      <c r="U3" s="270"/>
      <c r="V3" s="270"/>
      <c r="W3" s="270"/>
      <c r="X3" s="270"/>
      <c r="Y3" s="191"/>
    </row>
    <row r="4" spans="1:25" ht="3" customHeight="1" x14ac:dyDescent="0.3">
      <c r="A4" s="16"/>
      <c r="B4" s="223"/>
      <c r="C4" s="191"/>
      <c r="D4" s="191"/>
      <c r="E4" s="191"/>
      <c r="F4" s="191"/>
      <c r="G4" s="191"/>
      <c r="H4" s="191"/>
      <c r="I4" s="191"/>
      <c r="J4" s="191"/>
      <c r="K4" s="191"/>
      <c r="L4" s="191"/>
      <c r="M4" s="191"/>
      <c r="N4" s="191"/>
      <c r="O4" s="191"/>
      <c r="P4" s="191"/>
      <c r="Q4" s="191"/>
      <c r="R4" s="191"/>
      <c r="S4" s="191"/>
      <c r="T4" s="191"/>
      <c r="U4" s="191"/>
      <c r="V4" s="191"/>
      <c r="W4" s="191"/>
      <c r="X4" s="241"/>
      <c r="Y4" s="191"/>
    </row>
    <row r="5" spans="1:25" ht="12.6" customHeight="1" x14ac:dyDescent="0.3">
      <c r="A5" s="16"/>
      <c r="B5" s="195" t="s">
        <v>23</v>
      </c>
      <c r="C5" s="5"/>
      <c r="D5" s="5"/>
      <c r="H5" s="26"/>
      <c r="P5" s="26"/>
      <c r="S5" s="9"/>
      <c r="T5" s="14"/>
      <c r="U5" s="14"/>
      <c r="V5" s="14"/>
      <c r="W5" s="14"/>
      <c r="X5" s="14"/>
      <c r="Y5" s="15"/>
    </row>
    <row r="6" spans="1:25" x14ac:dyDescent="0.3">
      <c r="A6" s="16"/>
      <c r="B6" s="196"/>
      <c r="H6" s="26"/>
      <c r="J6" s="184" t="s">
        <v>227</v>
      </c>
      <c r="K6" s="189"/>
      <c r="L6" s="189"/>
      <c r="M6" s="189"/>
      <c r="N6" s="189"/>
      <c r="P6" s="26"/>
      <c r="T6" s="184" t="s">
        <v>299</v>
      </c>
      <c r="U6" s="188"/>
      <c r="V6" s="188"/>
      <c r="W6" s="188"/>
      <c r="X6" s="107"/>
      <c r="Y6" s="16"/>
    </row>
    <row r="7" spans="1:25" x14ac:dyDescent="0.3">
      <c r="A7" s="16"/>
      <c r="B7" s="196"/>
      <c r="C7" s="23" t="s">
        <v>197</v>
      </c>
      <c r="D7" s="3"/>
      <c r="E7" s="3"/>
      <c r="F7"/>
      <c r="G7"/>
      <c r="H7" s="27"/>
      <c r="J7" s="189"/>
      <c r="K7" s="189"/>
      <c r="L7" s="189"/>
      <c r="M7" s="189"/>
      <c r="N7" s="189"/>
      <c r="O7"/>
      <c r="P7" s="27"/>
      <c r="T7" s="188"/>
      <c r="U7" s="188"/>
      <c r="V7" s="188"/>
      <c r="W7" s="188"/>
      <c r="X7" s="107"/>
      <c r="Y7" s="16"/>
    </row>
    <row r="8" spans="1:25" x14ac:dyDescent="0.3">
      <c r="A8" s="16"/>
      <c r="B8" s="196"/>
      <c r="C8" s="237" t="s">
        <v>24</v>
      </c>
      <c r="D8" s="238"/>
      <c r="E8" s="239"/>
      <c r="F8"/>
      <c r="G8"/>
      <c r="H8" s="28"/>
      <c r="J8" s="194"/>
      <c r="K8" s="194"/>
      <c r="L8" s="194"/>
      <c r="M8" s="194"/>
      <c r="N8" s="194"/>
      <c r="O8"/>
      <c r="P8" s="28"/>
      <c r="T8" s="188"/>
      <c r="U8" s="188"/>
      <c r="V8" s="188"/>
      <c r="W8" s="188"/>
      <c r="X8" s="107"/>
      <c r="Y8" s="16"/>
    </row>
    <row r="9" spans="1:25" x14ac:dyDescent="0.3">
      <c r="A9" s="16"/>
      <c r="B9" s="196"/>
      <c r="C9" s="200"/>
      <c r="D9" s="243"/>
      <c r="E9" s="244"/>
      <c r="H9" s="26"/>
      <c r="J9" s="194"/>
      <c r="K9" s="194"/>
      <c r="L9" s="194"/>
      <c r="M9" s="194"/>
      <c r="N9" s="194"/>
      <c r="P9" s="26"/>
      <c r="T9" s="188"/>
      <c r="U9" s="188"/>
      <c r="V9" s="188"/>
      <c r="W9" s="188"/>
      <c r="X9" s="107"/>
      <c r="Y9" s="16"/>
    </row>
    <row r="10" spans="1:25" x14ac:dyDescent="0.3">
      <c r="A10" s="16"/>
      <c r="B10" s="196"/>
      <c r="C10" s="237" t="s">
        <v>228</v>
      </c>
      <c r="D10" s="238"/>
      <c r="E10" s="239"/>
      <c r="H10" s="26"/>
      <c r="J10" s="108"/>
      <c r="K10" s="108"/>
      <c r="L10" s="108"/>
      <c r="M10" s="108"/>
      <c r="N10" s="108"/>
      <c r="P10" s="26"/>
      <c r="T10" s="249" t="s">
        <v>229</v>
      </c>
      <c r="U10" s="250"/>
      <c r="V10" s="250"/>
      <c r="W10" s="251"/>
      <c r="X10" s="107"/>
      <c r="Y10" s="16"/>
    </row>
    <row r="11" spans="1:25" x14ac:dyDescent="0.3">
      <c r="A11" s="16"/>
      <c r="B11" s="196"/>
      <c r="C11" s="200"/>
      <c r="D11" s="243"/>
      <c r="E11" s="244"/>
      <c r="H11" s="26"/>
      <c r="J11" s="108"/>
      <c r="K11" s="108"/>
      <c r="L11" s="108"/>
      <c r="M11" s="108"/>
      <c r="N11" s="108"/>
      <c r="P11" s="26"/>
      <c r="T11" s="252"/>
      <c r="U11" s="253"/>
      <c r="V11" s="253"/>
      <c r="W11" s="254"/>
      <c r="X11" s="107"/>
      <c r="Y11" s="16"/>
    </row>
    <row r="12" spans="1:25" x14ac:dyDescent="0.3">
      <c r="A12" s="16"/>
      <c r="B12" s="196"/>
      <c r="H12" s="26"/>
      <c r="P12" s="26"/>
      <c r="S12" s="22"/>
      <c r="T12" s="17"/>
      <c r="U12" s="17"/>
      <c r="V12" s="17"/>
      <c r="W12" s="17"/>
      <c r="X12" s="17"/>
      <c r="Y12" s="18"/>
    </row>
    <row r="13" spans="1:25" ht="3" customHeight="1" x14ac:dyDescent="0.3">
      <c r="A13" s="16"/>
      <c r="B13" s="223"/>
      <c r="C13" s="191"/>
      <c r="D13" s="191"/>
      <c r="E13" s="191"/>
      <c r="F13" s="191"/>
      <c r="G13" s="191"/>
      <c r="H13" s="191"/>
      <c r="I13" s="191"/>
      <c r="J13" s="191"/>
      <c r="K13" s="191"/>
      <c r="L13" s="191"/>
      <c r="M13" s="191"/>
      <c r="N13" s="191"/>
      <c r="O13" s="191"/>
      <c r="P13" s="191"/>
      <c r="Q13" s="191"/>
      <c r="R13" s="191"/>
      <c r="S13" s="191"/>
      <c r="T13" s="191"/>
      <c r="U13" s="191"/>
      <c r="V13" s="191"/>
      <c r="W13" s="191"/>
      <c r="X13" s="191"/>
      <c r="Y13" s="191"/>
    </row>
    <row r="14" spans="1:25" ht="12.6" customHeight="1" x14ac:dyDescent="0.3">
      <c r="A14" s="16"/>
      <c r="B14" s="195" t="s">
        <v>25</v>
      </c>
      <c r="C14" s="5"/>
      <c r="D14" s="5"/>
      <c r="H14" s="26"/>
    </row>
    <row r="15" spans="1:25" x14ac:dyDescent="0.3">
      <c r="A15" s="16"/>
      <c r="B15" s="196"/>
      <c r="C15" s="8" t="s">
        <v>27</v>
      </c>
      <c r="D15" s="8" t="s">
        <v>26</v>
      </c>
      <c r="E15" s="102" t="s">
        <v>186</v>
      </c>
      <c r="F15" s="8" t="s">
        <v>28</v>
      </c>
      <c r="G15"/>
      <c r="H15" s="30"/>
      <c r="J15" s="245" t="s">
        <v>239</v>
      </c>
      <c r="K15" s="181"/>
      <c r="L15" s="181"/>
      <c r="M15" s="181"/>
      <c r="N15" s="181"/>
      <c r="O15" s="181"/>
      <c r="P15" s="181"/>
      <c r="Q15" s="181"/>
      <c r="R15" s="181"/>
      <c r="S15" s="181"/>
      <c r="T15" s="181"/>
      <c r="U15" s="181"/>
      <c r="V15" s="181"/>
      <c r="W15" s="181"/>
      <c r="X15" s="150"/>
      <c r="Y15" s="15"/>
    </row>
    <row r="16" spans="1:25" x14ac:dyDescent="0.3">
      <c r="A16" s="16"/>
      <c r="B16" s="196"/>
      <c r="C16" s="3" t="s">
        <v>167</v>
      </c>
      <c r="D16" s="3" t="s">
        <v>348</v>
      </c>
      <c r="E16" s="3"/>
      <c r="F16" s="92" t="s">
        <v>30</v>
      </c>
      <c r="G16"/>
      <c r="H16" s="26"/>
      <c r="J16" s="225"/>
      <c r="K16" s="191"/>
      <c r="L16" s="191"/>
      <c r="M16" s="191"/>
      <c r="N16" s="191"/>
      <c r="O16" s="191"/>
      <c r="P16" s="191"/>
      <c r="Q16" s="191"/>
      <c r="R16" s="191"/>
      <c r="S16" s="191"/>
      <c r="T16" s="191"/>
      <c r="U16" s="191"/>
      <c r="V16" s="191"/>
      <c r="W16" s="191"/>
      <c r="X16" s="152"/>
      <c r="Y16" s="16"/>
    </row>
    <row r="17" spans="1:25" x14ac:dyDescent="0.3">
      <c r="A17" s="16"/>
      <c r="B17" s="196"/>
      <c r="C17" s="3" t="s">
        <v>29</v>
      </c>
      <c r="D17" s="3" t="s">
        <v>349</v>
      </c>
      <c r="E17" s="3"/>
      <c r="F17" s="92" t="s">
        <v>30</v>
      </c>
      <c r="G17"/>
      <c r="H17" s="26"/>
      <c r="J17" s="225"/>
      <c r="K17" s="191"/>
      <c r="L17" s="191"/>
      <c r="M17" s="191"/>
      <c r="N17" s="191"/>
      <c r="O17" s="191"/>
      <c r="P17" s="191"/>
      <c r="Q17" s="191"/>
      <c r="R17" s="191"/>
      <c r="S17" s="191"/>
      <c r="T17" s="191"/>
      <c r="U17" s="191"/>
      <c r="V17" s="191"/>
      <c r="W17" s="191"/>
      <c r="X17" s="152"/>
      <c r="Y17" s="16"/>
    </row>
    <row r="18" spans="1:25" x14ac:dyDescent="0.3">
      <c r="A18" s="16"/>
      <c r="B18" s="196"/>
      <c r="C18" s="3"/>
      <c r="D18" s="3"/>
      <c r="E18" s="3"/>
      <c r="F18" s="92" t="s">
        <v>30</v>
      </c>
      <c r="G18"/>
      <c r="H18" s="26"/>
      <c r="J18" s="225"/>
      <c r="K18" s="191"/>
      <c r="L18" s="191"/>
      <c r="M18" s="191"/>
      <c r="N18" s="191"/>
      <c r="O18" s="191"/>
      <c r="P18" s="191"/>
      <c r="Q18" s="191"/>
      <c r="R18" s="191"/>
      <c r="S18" s="191"/>
      <c r="T18" s="191"/>
      <c r="U18" s="191"/>
      <c r="V18" s="191"/>
      <c r="W18" s="191"/>
      <c r="X18" s="152"/>
      <c r="Y18" s="16"/>
    </row>
    <row r="19" spans="1:25" x14ac:dyDescent="0.3">
      <c r="A19" s="16"/>
      <c r="B19" s="196"/>
      <c r="C19" s="3"/>
      <c r="D19" s="3"/>
      <c r="E19" s="3"/>
      <c r="F19" s="92" t="s">
        <v>30</v>
      </c>
      <c r="G19"/>
      <c r="H19" s="26"/>
      <c r="J19" s="225"/>
      <c r="K19" s="191"/>
      <c r="L19" s="191"/>
      <c r="M19" s="191"/>
      <c r="N19" s="191"/>
      <c r="O19" s="191"/>
      <c r="P19" s="191"/>
      <c r="Q19" s="191"/>
      <c r="R19" s="191"/>
      <c r="S19" s="191"/>
      <c r="T19" s="191"/>
      <c r="U19" s="191"/>
      <c r="V19" s="191"/>
      <c r="W19" s="191"/>
      <c r="X19" s="152"/>
      <c r="Y19" s="16"/>
    </row>
    <row r="20" spans="1:25" x14ac:dyDescent="0.3">
      <c r="A20" s="16"/>
      <c r="B20" s="196"/>
      <c r="C20" s="3"/>
      <c r="D20" s="3"/>
      <c r="E20" s="3"/>
      <c r="F20" s="92" t="s">
        <v>30</v>
      </c>
      <c r="H20" s="26"/>
      <c r="J20" s="225"/>
      <c r="K20" s="191"/>
      <c r="L20" s="191"/>
      <c r="M20" s="191"/>
      <c r="N20" s="191"/>
      <c r="O20" s="191"/>
      <c r="P20" s="191"/>
      <c r="Q20" s="191"/>
      <c r="R20" s="191"/>
      <c r="S20" s="191"/>
      <c r="T20" s="191"/>
      <c r="U20" s="191"/>
      <c r="V20" s="191"/>
      <c r="W20" s="191"/>
      <c r="X20" s="152"/>
      <c r="Y20" s="16"/>
    </row>
    <row r="21" spans="1:25" x14ac:dyDescent="0.3">
      <c r="A21" s="16"/>
      <c r="B21" s="196"/>
      <c r="C21" s="3"/>
      <c r="D21" s="3"/>
      <c r="E21" s="3"/>
      <c r="F21" s="92" t="s">
        <v>30</v>
      </c>
      <c r="H21" s="26"/>
      <c r="J21" s="225"/>
      <c r="K21" s="191"/>
      <c r="L21" s="191"/>
      <c r="M21" s="191"/>
      <c r="N21" s="191"/>
      <c r="O21" s="191"/>
      <c r="P21" s="191"/>
      <c r="Q21" s="191"/>
      <c r="R21" s="191"/>
      <c r="S21" s="191"/>
      <c r="T21" s="191"/>
      <c r="U21" s="191"/>
      <c r="V21" s="191"/>
      <c r="W21" s="191"/>
      <c r="X21" s="152"/>
      <c r="Y21" s="16"/>
    </row>
    <row r="22" spans="1:25" x14ac:dyDescent="0.3">
      <c r="A22" s="16"/>
      <c r="B22" s="196"/>
      <c r="H22" s="26"/>
      <c r="J22" s="225"/>
      <c r="K22" s="191"/>
      <c r="L22" s="191"/>
      <c r="M22" s="191"/>
      <c r="N22" s="191"/>
      <c r="O22" s="191"/>
      <c r="P22" s="191"/>
      <c r="Q22" s="191"/>
      <c r="R22" s="191"/>
      <c r="S22" s="191"/>
      <c r="T22" s="191"/>
      <c r="U22" s="191"/>
      <c r="V22" s="191"/>
      <c r="W22" s="191"/>
      <c r="X22" s="152"/>
      <c r="Y22" s="16"/>
    </row>
    <row r="23" spans="1:25" x14ac:dyDescent="0.3">
      <c r="A23" s="16"/>
      <c r="B23" s="196"/>
      <c r="H23" s="26"/>
      <c r="J23" s="104"/>
      <c r="K23" s="103"/>
      <c r="L23" s="103"/>
      <c r="M23" s="103"/>
      <c r="N23" s="103"/>
      <c r="O23" s="103"/>
      <c r="P23" s="103"/>
      <c r="Q23" s="103"/>
      <c r="R23" s="103"/>
      <c r="S23" s="103"/>
      <c r="T23" s="103"/>
      <c r="U23" s="103"/>
      <c r="V23" s="103"/>
      <c r="W23" s="103"/>
      <c r="X23" s="152"/>
      <c r="Y23" s="16"/>
    </row>
    <row r="24" spans="1:25" x14ac:dyDescent="0.3">
      <c r="A24" s="16"/>
      <c r="B24" s="196"/>
      <c r="H24" s="26"/>
      <c r="J24" s="136" t="s">
        <v>185</v>
      </c>
      <c r="K24" s="136" t="s">
        <v>230</v>
      </c>
      <c r="L24" s="136" t="s">
        <v>231</v>
      </c>
      <c r="M24" s="136" t="s">
        <v>232</v>
      </c>
      <c r="N24" s="125"/>
      <c r="O24" s="103"/>
      <c r="P24" s="103"/>
      <c r="Q24" s="103"/>
      <c r="R24" s="103"/>
      <c r="S24" s="103"/>
      <c r="T24" s="103"/>
      <c r="U24" s="103"/>
      <c r="V24" s="103"/>
      <c r="W24" s="103"/>
      <c r="X24" s="152"/>
      <c r="Y24" s="16"/>
    </row>
    <row r="25" spans="1:25" x14ac:dyDescent="0.3">
      <c r="A25" s="16"/>
      <c r="B25" s="196"/>
      <c r="H25" s="26"/>
      <c r="J25" s="135" t="s">
        <v>233</v>
      </c>
      <c r="K25" s="114">
        <v>1</v>
      </c>
      <c r="L25" s="114">
        <v>2</v>
      </c>
      <c r="M25" s="114">
        <v>2</v>
      </c>
      <c r="N25" s="103"/>
      <c r="O25" s="103"/>
      <c r="P25" s="103"/>
      <c r="Q25" s="103"/>
      <c r="R25" s="103"/>
      <c r="S25" s="103"/>
      <c r="T25" s="103"/>
      <c r="U25" s="103"/>
      <c r="V25" s="103"/>
      <c r="W25" s="103"/>
      <c r="X25" s="152"/>
      <c r="Y25" s="16"/>
    </row>
    <row r="26" spans="1:25" x14ac:dyDescent="0.3">
      <c r="A26" s="16"/>
      <c r="B26" s="196"/>
      <c r="H26" s="26"/>
      <c r="J26" s="135" t="s">
        <v>234</v>
      </c>
      <c r="K26" s="114">
        <v>1</v>
      </c>
      <c r="L26" s="114">
        <v>2</v>
      </c>
      <c r="M26" s="137">
        <v>4</v>
      </c>
      <c r="N26" s="103"/>
      <c r="O26" s="103"/>
      <c r="P26" s="103"/>
      <c r="Q26" s="103"/>
      <c r="R26" s="103"/>
      <c r="S26" s="103"/>
      <c r="T26" s="103"/>
      <c r="U26" s="103"/>
      <c r="V26" s="103"/>
      <c r="W26" s="103"/>
      <c r="X26" s="152"/>
      <c r="Y26" s="16"/>
    </row>
    <row r="27" spans="1:25" x14ac:dyDescent="0.3">
      <c r="A27" s="16"/>
      <c r="B27" s="196"/>
      <c r="H27" s="26"/>
      <c r="J27" s="135" t="s">
        <v>235</v>
      </c>
      <c r="K27" s="114">
        <v>1</v>
      </c>
      <c r="L27" s="114">
        <v>2</v>
      </c>
      <c r="M27" s="137">
        <v>6</v>
      </c>
      <c r="N27" s="103"/>
      <c r="O27" s="103"/>
      <c r="P27" s="103"/>
      <c r="Q27" s="103"/>
      <c r="R27" s="103"/>
      <c r="S27" s="103"/>
      <c r="T27" s="103"/>
      <c r="U27" s="103"/>
      <c r="V27" s="103"/>
      <c r="W27" s="103"/>
      <c r="X27" s="152"/>
      <c r="Y27" s="16"/>
    </row>
    <row r="28" spans="1:25" x14ac:dyDescent="0.3">
      <c r="A28" s="16"/>
      <c r="B28" s="196"/>
      <c r="H28" s="26"/>
      <c r="J28" s="105"/>
      <c r="K28" s="106"/>
      <c r="L28" s="106"/>
      <c r="M28" s="106"/>
      <c r="N28" s="106"/>
      <c r="O28" s="106"/>
      <c r="P28" s="106"/>
      <c r="Q28" s="106"/>
      <c r="R28" s="106"/>
      <c r="S28" s="106"/>
      <c r="T28" s="106"/>
      <c r="U28" s="106"/>
      <c r="V28" s="106"/>
      <c r="W28" s="106"/>
      <c r="X28" s="151"/>
      <c r="Y28" s="18"/>
    </row>
    <row r="29" spans="1:25" x14ac:dyDescent="0.3">
      <c r="A29" s="16"/>
      <c r="B29" s="196"/>
      <c r="H29" s="26"/>
    </row>
    <row r="30" spans="1:25" ht="3" customHeight="1" x14ac:dyDescent="0.3">
      <c r="A30" s="16"/>
      <c r="B30" s="267"/>
      <c r="C30" s="268"/>
      <c r="D30" s="268"/>
      <c r="E30" s="268"/>
      <c r="F30" s="268"/>
      <c r="G30" s="268"/>
      <c r="H30" s="268"/>
      <c r="I30" s="268"/>
      <c r="J30" s="268"/>
      <c r="K30" s="268"/>
      <c r="L30" s="268"/>
      <c r="M30" s="268"/>
      <c r="N30" s="268"/>
      <c r="O30" s="268"/>
      <c r="P30" s="268"/>
      <c r="Q30" s="268"/>
      <c r="R30" s="268"/>
      <c r="S30" s="268"/>
      <c r="T30" s="268"/>
      <c r="U30" s="268"/>
      <c r="V30" s="268"/>
      <c r="W30" s="268"/>
      <c r="X30" s="268"/>
      <c r="Y30" s="268"/>
    </row>
    <row r="31" spans="1:25" ht="12.6" customHeight="1" x14ac:dyDescent="0.3">
      <c r="A31" s="16"/>
      <c r="B31" s="175" t="s">
        <v>31</v>
      </c>
      <c r="C31" s="98"/>
      <c r="D31" s="98"/>
      <c r="E31" s="9"/>
      <c r="F31" s="9"/>
      <c r="G31" s="9"/>
      <c r="H31" s="100"/>
      <c r="I31" s="9"/>
      <c r="J31" s="9"/>
      <c r="K31" s="9"/>
      <c r="L31" s="9"/>
      <c r="M31" s="9"/>
      <c r="N31" s="9"/>
      <c r="O31" s="9"/>
      <c r="P31" s="100"/>
      <c r="Q31" s="9"/>
      <c r="R31" s="9"/>
      <c r="S31" s="9"/>
      <c r="T31" s="14"/>
      <c r="U31" s="14"/>
      <c r="V31" s="14"/>
      <c r="W31" s="14"/>
      <c r="X31" s="14"/>
      <c r="Y31" s="15"/>
    </row>
    <row r="32" spans="1:25" x14ac:dyDescent="0.3">
      <c r="A32" s="16"/>
      <c r="B32" s="176"/>
      <c r="C32" s="102" t="s">
        <v>32</v>
      </c>
      <c r="D32" s="102" t="s">
        <v>25</v>
      </c>
      <c r="E32" s="102" t="s">
        <v>33</v>
      </c>
      <c r="F32" s="102" t="s">
        <v>34</v>
      </c>
      <c r="H32" s="30"/>
      <c r="J32" s="255" t="s">
        <v>35</v>
      </c>
      <c r="K32" s="256"/>
      <c r="L32" s="256"/>
      <c r="M32" s="256"/>
      <c r="N32" s="257"/>
      <c r="P32" s="30"/>
      <c r="T32" s="261" t="s">
        <v>36</v>
      </c>
      <c r="U32" s="262"/>
      <c r="V32" s="262"/>
      <c r="W32" s="262"/>
      <c r="X32" s="263"/>
      <c r="Y32" s="16"/>
    </row>
    <row r="33" spans="1:25" x14ac:dyDescent="0.3">
      <c r="A33" s="16"/>
      <c r="B33" s="176"/>
      <c r="C33" s="3"/>
      <c r="D33" s="3"/>
      <c r="E33" s="3"/>
      <c r="F33" s="3"/>
      <c r="H33" s="26"/>
      <c r="J33" s="258"/>
      <c r="K33" s="259"/>
      <c r="L33" s="259"/>
      <c r="M33" s="259"/>
      <c r="N33" s="260"/>
      <c r="P33" s="26"/>
      <c r="T33" s="264"/>
      <c r="U33" s="265"/>
      <c r="V33" s="265"/>
      <c r="W33" s="265"/>
      <c r="X33" s="266"/>
      <c r="Y33" s="16"/>
    </row>
    <row r="34" spans="1:25" x14ac:dyDescent="0.3">
      <c r="A34" s="16"/>
      <c r="B34" s="176"/>
      <c r="C34" s="3"/>
      <c r="D34" s="3"/>
      <c r="E34" s="3"/>
      <c r="F34" s="3"/>
      <c r="H34" s="26"/>
      <c r="P34" s="26"/>
      <c r="Y34" s="16"/>
    </row>
    <row r="35" spans="1:25" x14ac:dyDescent="0.3">
      <c r="A35" s="16"/>
      <c r="B35" s="176"/>
      <c r="C35" s="3"/>
      <c r="D35" s="3"/>
      <c r="E35" s="3"/>
      <c r="F35" s="3"/>
      <c r="H35" s="26"/>
      <c r="P35" s="26"/>
      <c r="Y35" s="16"/>
    </row>
    <row r="36" spans="1:25" x14ac:dyDescent="0.3">
      <c r="A36" s="16"/>
      <c r="B36" s="176"/>
      <c r="C36" s="3"/>
      <c r="D36" s="3"/>
      <c r="E36" s="3"/>
      <c r="F36" s="3"/>
      <c r="H36" s="26"/>
      <c r="P36" s="26"/>
      <c r="Y36" s="16"/>
    </row>
    <row r="37" spans="1:25" x14ac:dyDescent="0.3">
      <c r="A37" s="16"/>
      <c r="B37" s="177"/>
      <c r="C37" s="22"/>
      <c r="D37" s="22"/>
      <c r="E37" s="22"/>
      <c r="F37" s="22"/>
      <c r="G37" s="22"/>
      <c r="H37" s="29"/>
      <c r="I37" s="22"/>
      <c r="J37" s="22"/>
      <c r="K37" s="22"/>
      <c r="L37" s="22"/>
      <c r="M37" s="22"/>
      <c r="N37" s="22"/>
      <c r="O37" s="22"/>
      <c r="P37" s="29"/>
      <c r="Q37" s="22"/>
      <c r="R37" s="22"/>
      <c r="S37" s="22"/>
      <c r="T37" s="17"/>
      <c r="U37" s="17"/>
      <c r="V37" s="17"/>
      <c r="W37" s="17"/>
      <c r="X37" s="17"/>
      <c r="Y37" s="18"/>
    </row>
    <row r="38" spans="1:25" ht="3" customHeight="1" x14ac:dyDescent="0.3">
      <c r="A38" s="16"/>
      <c r="B38" s="180"/>
      <c r="C38" s="181"/>
      <c r="D38" s="181"/>
      <c r="E38" s="181"/>
      <c r="F38" s="181"/>
      <c r="G38" s="181"/>
      <c r="H38" s="181"/>
      <c r="I38" s="181"/>
      <c r="J38" s="181"/>
      <c r="K38" s="181"/>
      <c r="L38" s="181"/>
      <c r="M38" s="181"/>
      <c r="N38" s="181"/>
      <c r="O38" s="181"/>
      <c r="P38" s="181"/>
      <c r="Q38" s="181"/>
      <c r="R38" s="181"/>
      <c r="S38" s="181"/>
      <c r="T38" s="181"/>
      <c r="U38" s="181"/>
      <c r="V38" s="181"/>
      <c r="W38" s="181"/>
      <c r="X38" s="181"/>
      <c r="Y38" s="181"/>
    </row>
  </sheetData>
  <mergeCells count="21">
    <mergeCell ref="B38:Y38"/>
    <mergeCell ref="B1:X1"/>
    <mergeCell ref="B31:B37"/>
    <mergeCell ref="T10:W11"/>
    <mergeCell ref="J6:N9"/>
    <mergeCell ref="C9:E9"/>
    <mergeCell ref="T6:W9"/>
    <mergeCell ref="J32:N33"/>
    <mergeCell ref="T32:X33"/>
    <mergeCell ref="B5:B12"/>
    <mergeCell ref="B30:Y30"/>
    <mergeCell ref="C3:G3"/>
    <mergeCell ref="I3:O3"/>
    <mergeCell ref="B13:Y13"/>
    <mergeCell ref="Q3:Y3"/>
    <mergeCell ref="B4:Y4"/>
    <mergeCell ref="B14:B29"/>
    <mergeCell ref="C8:E8"/>
    <mergeCell ref="C10:E10"/>
    <mergeCell ref="C11:E11"/>
    <mergeCell ref="J15:W22"/>
  </mergeCells>
  <hyperlinks>
    <hyperlink ref="T10:W11" location="Main!B75" display="Ver Acessos (Main Page)" xr:uid="{CB4533A2-6467-41A6-9763-E31E726A2E7A}"/>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47" r:id="rId4" name="Check Box 23">
              <controlPr defaultSize="0" autoFill="0" autoLine="0" autoPict="0">
                <anchor moveWithCells="1">
                  <from>
                    <xdr:col>3</xdr:col>
                    <xdr:colOff>30480</xdr:colOff>
                    <xdr:row>5</xdr:row>
                    <xdr:rowOff>175260</xdr:rowOff>
                  </from>
                  <to>
                    <xdr:col>3</xdr:col>
                    <xdr:colOff>594360</xdr:colOff>
                    <xdr:row>6</xdr:row>
                    <xdr:rowOff>175260</xdr:rowOff>
                  </to>
                </anchor>
              </controlPr>
            </control>
          </mc:Choice>
        </mc:AlternateContent>
        <mc:AlternateContent xmlns:mc="http://schemas.openxmlformats.org/markup-compatibility/2006">
          <mc:Choice Requires="x14">
            <control shapeId="1048" r:id="rId5" name="Check Box 24">
              <controlPr defaultSize="0" autoFill="0" autoLine="0" autoPict="0">
                <anchor moveWithCells="1">
                  <from>
                    <xdr:col>4</xdr:col>
                    <xdr:colOff>106680</xdr:colOff>
                    <xdr:row>5</xdr:row>
                    <xdr:rowOff>175260</xdr:rowOff>
                  </from>
                  <to>
                    <xdr:col>4</xdr:col>
                    <xdr:colOff>670560</xdr:colOff>
                    <xdr:row>6</xdr:row>
                    <xdr:rowOff>175260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76372F58-8BA1-4E45-BBB4-64C7FF20CA8A}">
          <x14:formula1>
            <xm:f>Apoio!$A$2:$A$4</xm:f>
          </x14:formula1>
          <xm:sqref>C16:C21</xm:sqref>
        </x14:dataValidation>
        <x14:dataValidation type="list" allowBlank="1" showInputMessage="1" showErrorMessage="1" xr:uid="{4018FC9E-4574-41EA-A021-CB04141AACC3}">
          <x14:formula1>
            <xm:f>Apoio!$B$2:$B$5</xm:f>
          </x14:formula1>
          <xm:sqref>H16:H19</xm:sqref>
        </x14:dataValidation>
        <x14:dataValidation type="list" allowBlank="1" showInputMessage="1" showErrorMessage="1" xr:uid="{7C89CC73-B7A0-4CF8-8817-6E3B192A5625}">
          <x14:formula1>
            <xm:f>Apoio!$C$2:$C$6</xm:f>
          </x14:formula1>
          <xm:sqref>E33:E36</xm:sqref>
        </x14:dataValidation>
        <x14:dataValidation type="list" allowBlank="1" showInputMessage="1" showErrorMessage="1" xr:uid="{A99CBC83-D427-4881-AAC8-6106A0BE0036}">
          <x14:formula1>
            <xm:f>Apoio!$D$2:$D$3</xm:f>
          </x14:formula1>
          <xm:sqref>P33:P36 H33:H36 F33:F36</xm:sqref>
        </x14:dataValidation>
        <x14:dataValidation type="list" allowBlank="1" showInputMessage="1" showErrorMessage="1" xr:uid="{E788D04B-009C-40D9-86CF-57EB22871BB3}">
          <x14:formula1>
            <xm:f>Apoio!$M$2:$M$5</xm:f>
          </x14:formula1>
          <xm:sqref>E16:E21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55346-67C8-4D49-A7DE-68E0E2BC5B65}">
  <sheetPr codeName="Sheet1"/>
  <dimension ref="A1:F49"/>
  <sheetViews>
    <sheetView zoomScale="115" zoomScaleNormal="115" workbookViewId="0">
      <pane ySplit="3" topLeftCell="A37" activePane="bottomLeft" state="frozen"/>
      <selection pane="bottomLeft" activeCell="D34" sqref="D34"/>
    </sheetView>
  </sheetViews>
  <sheetFormatPr defaultRowHeight="14.4" x14ac:dyDescent="0.3"/>
  <cols>
    <col min="1" max="1" width="47.6640625" style="1" bestFit="1" customWidth="1"/>
    <col min="2" max="3" width="28.109375" style="31" customWidth="1"/>
    <col min="4" max="4" width="38" style="31" customWidth="1"/>
    <col min="5" max="5" width="28.109375" style="31" customWidth="1"/>
    <col min="6" max="6" width="93.33203125" style="34" customWidth="1"/>
    <col min="7" max="9" width="24.6640625" customWidth="1"/>
  </cols>
  <sheetData>
    <row r="1" spans="1:6" x14ac:dyDescent="0.3">
      <c r="A1" s="271" t="s">
        <v>246</v>
      </c>
      <c r="B1" s="271"/>
      <c r="C1" s="271"/>
      <c r="D1" s="271"/>
      <c r="E1" s="271"/>
      <c r="F1" s="271"/>
    </row>
    <row r="2" spans="1:6" ht="9.75" customHeight="1" x14ac:dyDescent="0.3"/>
    <row r="3" spans="1:6" ht="65.25" customHeight="1" x14ac:dyDescent="0.3">
      <c r="A3" s="272" t="s">
        <v>247</v>
      </c>
      <c r="B3" s="273"/>
      <c r="C3" s="273"/>
      <c r="D3" s="273"/>
      <c r="E3" s="273"/>
      <c r="F3" s="273"/>
    </row>
    <row r="4" spans="1:6" ht="9.75" customHeight="1" x14ac:dyDescent="0.3"/>
    <row r="5" spans="1:6" ht="9.75" customHeight="1" x14ac:dyDescent="0.3"/>
    <row r="6" spans="1:6" x14ac:dyDescent="0.3">
      <c r="A6" s="274" t="s">
        <v>248</v>
      </c>
      <c r="B6" s="275"/>
      <c r="C6" s="275"/>
      <c r="D6" s="275"/>
      <c r="E6" s="275"/>
      <c r="F6" s="275"/>
    </row>
    <row r="7" spans="1:6" x14ac:dyDescent="0.3">
      <c r="A7" s="33" t="s">
        <v>75</v>
      </c>
      <c r="B7" s="276" t="s">
        <v>76</v>
      </c>
      <c r="C7" s="276"/>
      <c r="D7" s="276"/>
      <c r="E7" s="276"/>
      <c r="F7" s="35" t="s">
        <v>77</v>
      </c>
    </row>
    <row r="8" spans="1:6" ht="21.6" x14ac:dyDescent="0.3">
      <c r="A8" s="23" t="s">
        <v>249</v>
      </c>
      <c r="B8" s="277" t="s">
        <v>250</v>
      </c>
      <c r="C8" s="278"/>
      <c r="D8" s="278"/>
      <c r="E8" s="279"/>
      <c r="F8" s="153" t="s">
        <v>251</v>
      </c>
    </row>
    <row r="9" spans="1:6" x14ac:dyDescent="0.3">
      <c r="A9" s="2" t="s">
        <v>78</v>
      </c>
      <c r="B9" s="277" t="s">
        <v>350</v>
      </c>
      <c r="C9" s="278"/>
      <c r="D9" s="278"/>
      <c r="E9" s="279"/>
      <c r="F9" s="153"/>
    </row>
    <row r="10" spans="1:6" ht="87.6" customHeight="1" x14ac:dyDescent="0.3">
      <c r="A10" s="23" t="s">
        <v>252</v>
      </c>
      <c r="B10" s="291" t="s">
        <v>351</v>
      </c>
      <c r="C10" s="278"/>
      <c r="D10" s="278"/>
      <c r="E10" s="279"/>
      <c r="F10" s="153" t="s">
        <v>253</v>
      </c>
    </row>
    <row r="11" spans="1:6" x14ac:dyDescent="0.3">
      <c r="A11" s="23" t="s">
        <v>254</v>
      </c>
      <c r="B11" s="277" t="s">
        <v>353</v>
      </c>
      <c r="C11" s="278"/>
      <c r="D11" s="278"/>
      <c r="E11" s="279"/>
      <c r="F11" s="153" t="s">
        <v>255</v>
      </c>
    </row>
    <row r="12" spans="1:6" x14ac:dyDescent="0.3">
      <c r="A12" s="23" t="s">
        <v>256</v>
      </c>
      <c r="B12" s="277" t="s">
        <v>352</v>
      </c>
      <c r="C12" s="278"/>
      <c r="D12" s="278"/>
      <c r="E12" s="279"/>
      <c r="F12" s="153" t="s">
        <v>257</v>
      </c>
    </row>
    <row r="15" spans="1:6" x14ac:dyDescent="0.3">
      <c r="A15" s="274" t="s">
        <v>258</v>
      </c>
      <c r="B15" s="275"/>
      <c r="C15" s="275"/>
      <c r="D15" s="275"/>
      <c r="E15" s="275"/>
      <c r="F15" s="275"/>
    </row>
    <row r="16" spans="1:6" x14ac:dyDescent="0.3">
      <c r="A16" s="33" t="s">
        <v>75</v>
      </c>
      <c r="B16" s="276" t="s">
        <v>76</v>
      </c>
      <c r="C16" s="276"/>
      <c r="D16" s="276"/>
      <c r="E16" s="276"/>
      <c r="F16" s="35" t="s">
        <v>77</v>
      </c>
    </row>
    <row r="17" spans="1:6" ht="21.6" x14ac:dyDescent="0.3">
      <c r="A17" s="23" t="s">
        <v>249</v>
      </c>
      <c r="B17" s="277" t="str">
        <f>IF(LEN(B8)=0,"",B8)</f>
        <v>Internal</v>
      </c>
      <c r="C17" s="278"/>
      <c r="D17" s="278"/>
      <c r="E17" s="279"/>
      <c r="F17" s="153" t="s">
        <v>251</v>
      </c>
    </row>
    <row r="18" spans="1:6" x14ac:dyDescent="0.3">
      <c r="A18" s="23" t="s">
        <v>259</v>
      </c>
      <c r="B18" s="277"/>
      <c r="C18" s="278"/>
      <c r="D18" s="278"/>
      <c r="E18" s="279"/>
      <c r="F18" s="153" t="s">
        <v>260</v>
      </c>
    </row>
    <row r="19" spans="1:6" x14ac:dyDescent="0.3">
      <c r="A19" s="2" t="s">
        <v>78</v>
      </c>
      <c r="B19" s="277" t="str">
        <f>IF(LEN(B9) = 0,"",B9)</f>
        <v>simul-rl</v>
      </c>
      <c r="C19" s="278"/>
      <c r="D19" s="278"/>
      <c r="E19" s="279"/>
      <c r="F19" s="153"/>
    </row>
    <row r="20" spans="1:6" x14ac:dyDescent="0.3">
      <c r="A20" s="23"/>
      <c r="B20" s="280" t="s">
        <v>261</v>
      </c>
      <c r="C20" s="281"/>
      <c r="D20" s="282"/>
      <c r="E20" s="283" t="s">
        <v>262</v>
      </c>
      <c r="F20" s="153"/>
    </row>
    <row r="21" spans="1:6" ht="90" customHeight="1" x14ac:dyDescent="0.3">
      <c r="A21" s="23"/>
      <c r="B21" s="155" t="s">
        <v>263</v>
      </c>
      <c r="C21" s="156" t="s">
        <v>264</v>
      </c>
      <c r="D21" s="157" t="s">
        <v>265</v>
      </c>
      <c r="E21" s="284"/>
      <c r="F21" s="153"/>
    </row>
    <row r="22" spans="1:6" x14ac:dyDescent="0.3">
      <c r="A22" s="23" t="s">
        <v>266</v>
      </c>
      <c r="B22" s="32" t="s">
        <v>125</v>
      </c>
      <c r="C22" s="32" t="s">
        <v>125</v>
      </c>
      <c r="D22" s="32" t="s">
        <v>119</v>
      </c>
      <c r="E22" s="32" t="s">
        <v>119</v>
      </c>
      <c r="F22" s="153"/>
    </row>
    <row r="23" spans="1:6" ht="31.8" x14ac:dyDescent="0.3">
      <c r="A23" s="23" t="s">
        <v>79</v>
      </c>
      <c r="B23" s="154" t="s">
        <v>170</v>
      </c>
      <c r="C23" s="154" t="s">
        <v>170</v>
      </c>
      <c r="D23" s="154" t="s">
        <v>170</v>
      </c>
      <c r="E23" s="154" t="s">
        <v>170</v>
      </c>
      <c r="F23" s="153" t="s">
        <v>80</v>
      </c>
    </row>
    <row r="24" spans="1:6" ht="21.6" x14ac:dyDescent="0.3">
      <c r="A24" s="23" t="s">
        <v>81</v>
      </c>
      <c r="B24" s="154" t="s">
        <v>169</v>
      </c>
      <c r="C24" s="154" t="s">
        <v>169</v>
      </c>
      <c r="D24" s="154" t="s">
        <v>174</v>
      </c>
      <c r="E24" s="154" t="s">
        <v>267</v>
      </c>
      <c r="F24" s="153" t="s">
        <v>82</v>
      </c>
    </row>
    <row r="25" spans="1:6" ht="21.6" x14ac:dyDescent="0.3">
      <c r="A25" s="23" t="s">
        <v>83</v>
      </c>
      <c r="B25" s="154" t="s">
        <v>168</v>
      </c>
      <c r="C25" s="154" t="s">
        <v>267</v>
      </c>
      <c r="D25" s="154" t="s">
        <v>168</v>
      </c>
      <c r="E25" s="154" t="s">
        <v>267</v>
      </c>
      <c r="F25" s="153" t="s">
        <v>84</v>
      </c>
    </row>
    <row r="26" spans="1:6" ht="21.6" x14ac:dyDescent="0.3">
      <c r="A26" s="23" t="s">
        <v>85</v>
      </c>
      <c r="B26" s="154" t="s">
        <v>267</v>
      </c>
      <c r="C26" s="154" t="s">
        <v>267</v>
      </c>
      <c r="D26" s="154" t="s">
        <v>168</v>
      </c>
      <c r="E26" s="154" t="s">
        <v>267</v>
      </c>
      <c r="F26" s="153" t="s">
        <v>86</v>
      </c>
    </row>
    <row r="27" spans="1:6" ht="31.8" x14ac:dyDescent="0.3">
      <c r="A27" s="23" t="s">
        <v>87</v>
      </c>
      <c r="B27" s="154" t="s">
        <v>267</v>
      </c>
      <c r="C27" s="154" t="s">
        <v>267</v>
      </c>
      <c r="D27" s="154" t="s">
        <v>267</v>
      </c>
      <c r="E27" s="154" t="s">
        <v>168</v>
      </c>
      <c r="F27" s="153" t="s">
        <v>88</v>
      </c>
    </row>
    <row r="28" spans="1:6" ht="21.6" x14ac:dyDescent="0.3">
      <c r="A28" s="23" t="s">
        <v>89</v>
      </c>
      <c r="B28" s="154" t="s">
        <v>267</v>
      </c>
      <c r="C28" s="154" t="s">
        <v>168</v>
      </c>
      <c r="D28" s="154" t="s">
        <v>267</v>
      </c>
      <c r="E28" s="154" t="s">
        <v>267</v>
      </c>
      <c r="F28" s="153" t="s">
        <v>90</v>
      </c>
    </row>
    <row r="29" spans="1:6" x14ac:dyDescent="0.3">
      <c r="A29" s="285" t="s">
        <v>91</v>
      </c>
      <c r="B29" s="285"/>
      <c r="C29" s="285"/>
      <c r="D29" s="285"/>
      <c r="E29" s="285"/>
      <c r="F29" s="153"/>
    </row>
    <row r="30" spans="1:6" ht="122.4" x14ac:dyDescent="0.3">
      <c r="A30" s="158"/>
      <c r="B30" s="159" t="s">
        <v>268</v>
      </c>
      <c r="C30" s="159" t="s">
        <v>269</v>
      </c>
      <c r="D30" s="159" t="s">
        <v>253</v>
      </c>
      <c r="E30" s="159" t="s">
        <v>270</v>
      </c>
      <c r="F30" s="153"/>
    </row>
    <row r="31" spans="1:6" x14ac:dyDescent="0.3">
      <c r="A31" s="23"/>
      <c r="B31" s="23" t="s">
        <v>271</v>
      </c>
      <c r="C31" s="23" t="s">
        <v>272</v>
      </c>
      <c r="D31" s="23" t="s">
        <v>252</v>
      </c>
      <c r="E31" s="23" t="s">
        <v>273</v>
      </c>
      <c r="F31" s="153"/>
    </row>
    <row r="32" spans="1:6" ht="31.8" x14ac:dyDescent="0.3">
      <c r="A32" s="23" t="s">
        <v>12</v>
      </c>
      <c r="B32" s="32" t="s">
        <v>125</v>
      </c>
      <c r="C32" s="160" t="s">
        <v>274</v>
      </c>
      <c r="D32" s="32"/>
      <c r="E32" s="161" t="s">
        <v>313</v>
      </c>
      <c r="F32" s="153" t="s">
        <v>275</v>
      </c>
    </row>
    <row r="33" spans="1:6" ht="52.2" x14ac:dyDescent="0.3">
      <c r="A33" s="23" t="s">
        <v>13</v>
      </c>
      <c r="B33" s="32" t="s">
        <v>125</v>
      </c>
      <c r="C33" s="160" t="s">
        <v>274</v>
      </c>
      <c r="D33" s="32"/>
      <c r="E33" s="161" t="s">
        <v>314</v>
      </c>
      <c r="F33" s="153" t="s">
        <v>315</v>
      </c>
    </row>
    <row r="34" spans="1:6" ht="31.8" x14ac:dyDescent="0.3">
      <c r="A34" s="23" t="s">
        <v>276</v>
      </c>
      <c r="B34" s="32" t="str">
        <f>IF(B8="Internal","Sim","Não")</f>
        <v>Sim</v>
      </c>
      <c r="C34" s="160" t="s">
        <v>274</v>
      </c>
      <c r="D34" s="32" t="str">
        <f>IF(B8="Internal",IF(LEN(B10)=0,"",B10),"")</f>
        <v>simul-rl/npt</v>
      </c>
      <c r="E34" s="161" t="s">
        <v>313</v>
      </c>
      <c r="F34" s="153" t="s">
        <v>277</v>
      </c>
    </row>
    <row r="35" spans="1:6" ht="46.5" customHeight="1" x14ac:dyDescent="0.3">
      <c r="A35" s="23" t="s">
        <v>14</v>
      </c>
      <c r="B35" s="32" t="s">
        <v>119</v>
      </c>
      <c r="C35" s="286" t="s">
        <v>278</v>
      </c>
      <c r="D35" s="287"/>
      <c r="E35" s="288"/>
      <c r="F35" s="153" t="s">
        <v>279</v>
      </c>
    </row>
    <row r="36" spans="1:6" x14ac:dyDescent="0.3">
      <c r="A36" s="289"/>
      <c r="B36" s="285"/>
      <c r="C36" s="285"/>
      <c r="D36" s="285"/>
      <c r="E36" s="290"/>
      <c r="F36" s="153"/>
    </row>
    <row r="37" spans="1:6" x14ac:dyDescent="0.3">
      <c r="A37" s="23" t="s">
        <v>92</v>
      </c>
      <c r="B37" s="277"/>
      <c r="C37" s="278"/>
      <c r="D37" s="278"/>
      <c r="E37" s="279"/>
      <c r="F37" s="153" t="s">
        <v>93</v>
      </c>
    </row>
    <row r="38" spans="1:6" x14ac:dyDescent="0.3">
      <c r="A38" s="289" t="s">
        <v>94</v>
      </c>
      <c r="B38" s="285"/>
      <c r="C38" s="285"/>
      <c r="D38" s="285"/>
      <c r="E38" s="290"/>
      <c r="F38" s="153"/>
    </row>
    <row r="39" spans="1:6" ht="31.8" x14ac:dyDescent="0.3">
      <c r="A39" s="162" t="s">
        <v>280</v>
      </c>
      <c r="B39" s="291"/>
      <c r="C39" s="292"/>
      <c r="D39" s="292"/>
      <c r="E39" s="293"/>
      <c r="F39" s="153" t="s">
        <v>281</v>
      </c>
    </row>
    <row r="40" spans="1:6" ht="93" customHeight="1" x14ac:dyDescent="0.3">
      <c r="A40" s="23" t="s">
        <v>282</v>
      </c>
      <c r="B40" s="291"/>
      <c r="C40" s="292"/>
      <c r="D40" s="292"/>
      <c r="E40" s="293"/>
      <c r="F40" s="153" t="s">
        <v>283</v>
      </c>
    </row>
    <row r="41" spans="1:6" x14ac:dyDescent="0.3">
      <c r="A41" s="289"/>
      <c r="B41" s="285"/>
      <c r="C41" s="285"/>
      <c r="D41" s="285"/>
      <c r="E41" s="290"/>
      <c r="F41" s="153"/>
    </row>
    <row r="42" spans="1:6" x14ac:dyDescent="0.3">
      <c r="A42" s="23" t="s">
        <v>284</v>
      </c>
      <c r="B42" s="277" t="s">
        <v>267</v>
      </c>
      <c r="C42" s="278"/>
      <c r="D42" s="278"/>
      <c r="E42" s="279"/>
      <c r="F42" s="153" t="s">
        <v>285</v>
      </c>
    </row>
    <row r="43" spans="1:6" x14ac:dyDescent="0.3">
      <c r="A43" s="23" t="s">
        <v>286</v>
      </c>
      <c r="B43" s="277" t="s">
        <v>267</v>
      </c>
      <c r="C43" s="278"/>
      <c r="D43" s="278"/>
      <c r="E43" s="279"/>
      <c r="F43" s="153" t="s">
        <v>287</v>
      </c>
    </row>
    <row r="44" spans="1:6" x14ac:dyDescent="0.3">
      <c r="A44" s="23" t="s">
        <v>288</v>
      </c>
      <c r="B44" s="289" t="s">
        <v>119</v>
      </c>
      <c r="C44" s="285"/>
      <c r="D44" s="285"/>
      <c r="E44" s="290"/>
      <c r="F44" s="153" t="s">
        <v>289</v>
      </c>
    </row>
    <row r="45" spans="1:6" ht="72.75" customHeight="1" x14ac:dyDescent="0.3">
      <c r="A45" s="294" t="s">
        <v>290</v>
      </c>
      <c r="B45" s="295" t="s">
        <v>291</v>
      </c>
      <c r="C45" s="292"/>
      <c r="D45" s="292"/>
      <c r="E45" s="293"/>
      <c r="F45" s="153" t="s">
        <v>292</v>
      </c>
    </row>
    <row r="46" spans="1:6" x14ac:dyDescent="0.3">
      <c r="A46" s="294"/>
      <c r="B46" s="23" t="s">
        <v>293</v>
      </c>
      <c r="C46" s="277" t="str">
        <f>IF(LEN(B11)=0,"",B11)</f>
        <v>SIM</v>
      </c>
      <c r="D46" s="278"/>
      <c r="E46" s="279"/>
      <c r="F46" s="153" t="s">
        <v>255</v>
      </c>
    </row>
    <row r="47" spans="1:6" x14ac:dyDescent="0.3">
      <c r="A47" s="294"/>
      <c r="B47" s="23" t="s">
        <v>256</v>
      </c>
      <c r="C47" s="277" t="str">
        <f>IF(LEN(B12)=0,"",B12)</f>
        <v>PPS0100</v>
      </c>
      <c r="D47" s="278"/>
      <c r="E47" s="279"/>
      <c r="F47" s="153" t="s">
        <v>257</v>
      </c>
    </row>
    <row r="48" spans="1:6" x14ac:dyDescent="0.3">
      <c r="A48" s="294"/>
      <c r="B48" s="23" t="s">
        <v>294</v>
      </c>
      <c r="C48" s="277"/>
      <c r="D48" s="278"/>
      <c r="E48" s="279"/>
      <c r="F48" s="153" t="s">
        <v>295</v>
      </c>
    </row>
    <row r="49" spans="1:6" x14ac:dyDescent="0.3">
      <c r="A49" s="294"/>
      <c r="B49" s="23" t="s">
        <v>296</v>
      </c>
      <c r="C49" s="277"/>
      <c r="D49" s="278"/>
      <c r="E49" s="279"/>
      <c r="F49" s="153" t="s">
        <v>297</v>
      </c>
    </row>
  </sheetData>
  <mergeCells count="33">
    <mergeCell ref="B44:E44"/>
    <mergeCell ref="A45:A49"/>
    <mergeCell ref="B45:E45"/>
    <mergeCell ref="C46:E46"/>
    <mergeCell ref="C47:E47"/>
    <mergeCell ref="C48:E48"/>
    <mergeCell ref="C49:E49"/>
    <mergeCell ref="B39:E39"/>
    <mergeCell ref="B40:E40"/>
    <mergeCell ref="A41:E41"/>
    <mergeCell ref="B42:E42"/>
    <mergeCell ref="B43:E43"/>
    <mergeCell ref="A29:E29"/>
    <mergeCell ref="C35:E35"/>
    <mergeCell ref="A36:E36"/>
    <mergeCell ref="B37:E37"/>
    <mergeCell ref="A38:E38"/>
    <mergeCell ref="B16:E16"/>
    <mergeCell ref="B17:E17"/>
    <mergeCell ref="B18:E18"/>
    <mergeCell ref="B19:E19"/>
    <mergeCell ref="B20:D20"/>
    <mergeCell ref="E20:E21"/>
    <mergeCell ref="B9:E9"/>
    <mergeCell ref="B10:E10"/>
    <mergeCell ref="B11:E11"/>
    <mergeCell ref="B12:E12"/>
    <mergeCell ref="A15:F15"/>
    <mergeCell ref="A1:F1"/>
    <mergeCell ref="A3:F3"/>
    <mergeCell ref="A6:F6"/>
    <mergeCell ref="B7:E7"/>
    <mergeCell ref="B8:E8"/>
  </mergeCells>
  <dataValidations count="1">
    <dataValidation type="list" showInputMessage="1" showErrorMessage="1" sqref="B17:E17 B8:E8" xr:uid="{D7D3B2BF-B3A9-47AF-8928-35BFFE187B52}">
      <formula1>"Internal, External"</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Check Box 1">
              <controlPr defaultSize="0" autoFill="0" autoLine="0" autoPict="0">
                <anchor moveWithCells="1">
                  <from>
                    <xdr:col>1</xdr:col>
                    <xdr:colOff>213360</xdr:colOff>
                    <xdr:row>16</xdr:row>
                    <xdr:rowOff>251460</xdr:rowOff>
                  </from>
                  <to>
                    <xdr:col>1</xdr:col>
                    <xdr:colOff>944880</xdr:colOff>
                    <xdr:row>18</xdr:row>
                    <xdr:rowOff>30480</xdr:rowOff>
                  </to>
                </anchor>
              </controlPr>
            </control>
          </mc:Choice>
        </mc:AlternateContent>
        <mc:AlternateContent xmlns:mc="http://schemas.openxmlformats.org/markup-compatibility/2006">
          <mc:Choice Requires="x14">
            <control shapeId="9218" r:id="rId5" name="Check Box 2">
              <controlPr defaultSize="0" autoFill="0" autoLine="0" autoPict="0">
                <anchor moveWithCells="1">
                  <from>
                    <xdr:col>1</xdr:col>
                    <xdr:colOff>746760</xdr:colOff>
                    <xdr:row>16</xdr:row>
                    <xdr:rowOff>251460</xdr:rowOff>
                  </from>
                  <to>
                    <xdr:col>1</xdr:col>
                    <xdr:colOff>1485900</xdr:colOff>
                    <xdr:row>18</xdr:row>
                    <xdr:rowOff>30480</xdr:rowOff>
                  </to>
                </anchor>
              </controlPr>
            </control>
          </mc:Choice>
        </mc:AlternateContent>
        <mc:AlternateContent xmlns:mc="http://schemas.openxmlformats.org/markup-compatibility/2006">
          <mc:Choice Requires="x14">
            <control shapeId="9219" r:id="rId6" name="Check Box 3">
              <controlPr defaultSize="0" autoFill="0" autoLine="0" autoPict="0">
                <anchor moveWithCells="1">
                  <from>
                    <xdr:col>1</xdr:col>
                    <xdr:colOff>1287780</xdr:colOff>
                    <xdr:row>16</xdr:row>
                    <xdr:rowOff>251460</xdr:rowOff>
                  </from>
                  <to>
                    <xdr:col>2</xdr:col>
                    <xdr:colOff>106680</xdr:colOff>
                    <xdr:row>18</xdr:row>
                    <xdr:rowOff>30480</xdr:rowOff>
                  </to>
                </anchor>
              </controlPr>
            </control>
          </mc:Choice>
        </mc:AlternateContent>
        <mc:AlternateContent xmlns:mc="http://schemas.openxmlformats.org/markup-compatibility/2006">
          <mc:Choice Requires="x14">
            <control shapeId="9220" r:id="rId7" name="Check Box 4">
              <controlPr defaultSize="0" autoFill="0" autoLine="0" autoPict="0">
                <anchor moveWithCells="1">
                  <from>
                    <xdr:col>1</xdr:col>
                    <xdr:colOff>60960</xdr:colOff>
                    <xdr:row>38</xdr:row>
                    <xdr:rowOff>30480</xdr:rowOff>
                  </from>
                  <to>
                    <xdr:col>1</xdr:col>
                    <xdr:colOff>754380</xdr:colOff>
                    <xdr:row>39</xdr:row>
                    <xdr:rowOff>182880</xdr:rowOff>
                  </to>
                </anchor>
              </controlPr>
            </control>
          </mc:Choice>
        </mc:AlternateContent>
        <mc:AlternateContent xmlns:mc="http://schemas.openxmlformats.org/markup-compatibility/2006">
          <mc:Choice Requires="x14">
            <control shapeId="9221" r:id="rId8" name="Check Box 5">
              <controlPr defaultSize="0" autoFill="0" autoLine="0" autoPict="0">
                <anchor moveWithCells="1">
                  <from>
                    <xdr:col>1</xdr:col>
                    <xdr:colOff>38100</xdr:colOff>
                    <xdr:row>43</xdr:row>
                    <xdr:rowOff>182880</xdr:rowOff>
                  </from>
                  <to>
                    <xdr:col>1</xdr:col>
                    <xdr:colOff>731520</xdr:colOff>
                    <xdr:row>44</xdr:row>
                    <xdr:rowOff>297180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DE085-20A3-4DBA-BE0B-1B3298A1CF95}">
  <dimension ref="A1:F49"/>
  <sheetViews>
    <sheetView zoomScale="115" zoomScaleNormal="115" workbookViewId="0">
      <pane ySplit="3" topLeftCell="A28" activePane="bottomLeft" state="frozen"/>
      <selection pane="bottomLeft" activeCell="B11" sqref="B11:E11"/>
    </sheetView>
  </sheetViews>
  <sheetFormatPr defaultRowHeight="14.4" x14ac:dyDescent="0.3"/>
  <cols>
    <col min="1" max="1" width="47.6640625" style="1" bestFit="1" customWidth="1"/>
    <col min="2" max="3" width="28.109375" style="31" customWidth="1"/>
    <col min="4" max="4" width="38" style="31" customWidth="1"/>
    <col min="5" max="5" width="28.109375" style="31" customWidth="1"/>
    <col min="6" max="6" width="93.33203125" style="34" customWidth="1"/>
    <col min="7" max="9" width="24.6640625" customWidth="1"/>
  </cols>
  <sheetData>
    <row r="1" spans="1:6" x14ac:dyDescent="0.3">
      <c r="A1" s="271" t="s">
        <v>246</v>
      </c>
      <c r="B1" s="271"/>
      <c r="C1" s="271"/>
      <c r="D1" s="271"/>
      <c r="E1" s="271"/>
      <c r="F1" s="271"/>
    </row>
    <row r="2" spans="1:6" ht="9.75" customHeight="1" x14ac:dyDescent="0.3"/>
    <row r="3" spans="1:6" ht="65.25" customHeight="1" x14ac:dyDescent="0.3">
      <c r="A3" s="272" t="s">
        <v>247</v>
      </c>
      <c r="B3" s="273"/>
      <c r="C3" s="273"/>
      <c r="D3" s="273"/>
      <c r="E3" s="273"/>
      <c r="F3" s="273"/>
    </row>
    <row r="4" spans="1:6" ht="9.75" customHeight="1" x14ac:dyDescent="0.3"/>
    <row r="5" spans="1:6" ht="9.75" customHeight="1" x14ac:dyDescent="0.3"/>
    <row r="6" spans="1:6" x14ac:dyDescent="0.3">
      <c r="A6" s="274" t="s">
        <v>248</v>
      </c>
      <c r="B6" s="275"/>
      <c r="C6" s="275"/>
      <c r="D6" s="275"/>
      <c r="E6" s="275"/>
      <c r="F6" s="275"/>
    </row>
    <row r="7" spans="1:6" x14ac:dyDescent="0.3">
      <c r="A7" s="33" t="s">
        <v>75</v>
      </c>
      <c r="B7" s="276" t="s">
        <v>76</v>
      </c>
      <c r="C7" s="276"/>
      <c r="D7" s="276"/>
      <c r="E7" s="276"/>
      <c r="F7" s="35" t="s">
        <v>77</v>
      </c>
    </row>
    <row r="8" spans="1:6" ht="21.6" x14ac:dyDescent="0.3">
      <c r="A8" s="23" t="s">
        <v>249</v>
      </c>
      <c r="B8" s="277" t="s">
        <v>250</v>
      </c>
      <c r="C8" s="278"/>
      <c r="D8" s="278"/>
      <c r="E8" s="279"/>
      <c r="F8" s="171" t="s">
        <v>251</v>
      </c>
    </row>
    <row r="9" spans="1:6" x14ac:dyDescent="0.3">
      <c r="A9" s="2" t="s">
        <v>78</v>
      </c>
      <c r="B9" s="277" t="s">
        <v>350</v>
      </c>
      <c r="C9" s="278"/>
      <c r="D9" s="278"/>
      <c r="E9" s="279"/>
      <c r="F9" s="171"/>
    </row>
    <row r="10" spans="1:6" ht="87.6" customHeight="1" x14ac:dyDescent="0.3">
      <c r="A10" s="23" t="s">
        <v>252</v>
      </c>
      <c r="B10" s="291" t="s">
        <v>354</v>
      </c>
      <c r="C10" s="278"/>
      <c r="D10" s="278"/>
      <c r="E10" s="279"/>
      <c r="F10" s="171" t="s">
        <v>253</v>
      </c>
    </row>
    <row r="11" spans="1:6" x14ac:dyDescent="0.3">
      <c r="A11" s="23" t="s">
        <v>254</v>
      </c>
      <c r="B11" s="277" t="s">
        <v>353</v>
      </c>
      <c r="C11" s="278"/>
      <c r="D11" s="278"/>
      <c r="E11" s="279"/>
      <c r="F11" s="171" t="s">
        <v>255</v>
      </c>
    </row>
    <row r="12" spans="1:6" x14ac:dyDescent="0.3">
      <c r="A12" s="23" t="s">
        <v>256</v>
      </c>
      <c r="B12" s="277" t="s">
        <v>352</v>
      </c>
      <c r="C12" s="278"/>
      <c r="D12" s="278"/>
      <c r="E12" s="279"/>
      <c r="F12" s="171" t="s">
        <v>257</v>
      </c>
    </row>
    <row r="15" spans="1:6" x14ac:dyDescent="0.3">
      <c r="A15" s="274" t="s">
        <v>258</v>
      </c>
      <c r="B15" s="275"/>
      <c r="C15" s="275"/>
      <c r="D15" s="275"/>
      <c r="E15" s="275"/>
      <c r="F15" s="275"/>
    </row>
    <row r="16" spans="1:6" x14ac:dyDescent="0.3">
      <c r="A16" s="33" t="s">
        <v>75</v>
      </c>
      <c r="B16" s="276" t="s">
        <v>76</v>
      </c>
      <c r="C16" s="276"/>
      <c r="D16" s="276"/>
      <c r="E16" s="276"/>
      <c r="F16" s="35" t="s">
        <v>77</v>
      </c>
    </row>
    <row r="17" spans="1:6" ht="21.6" x14ac:dyDescent="0.3">
      <c r="A17" s="23" t="s">
        <v>249</v>
      </c>
      <c r="B17" s="277" t="str">
        <f>IF(LEN(B8)=0,"",B8)</f>
        <v>Internal</v>
      </c>
      <c r="C17" s="278"/>
      <c r="D17" s="278"/>
      <c r="E17" s="279"/>
      <c r="F17" s="171" t="s">
        <v>251</v>
      </c>
    </row>
    <row r="18" spans="1:6" x14ac:dyDescent="0.3">
      <c r="A18" s="23" t="s">
        <v>259</v>
      </c>
      <c r="B18" s="277"/>
      <c r="C18" s="278"/>
      <c r="D18" s="278"/>
      <c r="E18" s="279"/>
      <c r="F18" s="171" t="s">
        <v>260</v>
      </c>
    </row>
    <row r="19" spans="1:6" x14ac:dyDescent="0.3">
      <c r="A19" s="2" t="s">
        <v>78</v>
      </c>
      <c r="B19" s="277" t="str">
        <f>IF(LEN(B9) = 0,"",B9)</f>
        <v>simul-rl</v>
      </c>
      <c r="C19" s="278"/>
      <c r="D19" s="278"/>
      <c r="E19" s="279"/>
      <c r="F19" s="171"/>
    </row>
    <row r="20" spans="1:6" x14ac:dyDescent="0.3">
      <c r="A20" s="23"/>
      <c r="B20" s="280" t="s">
        <v>261</v>
      </c>
      <c r="C20" s="281"/>
      <c r="D20" s="282"/>
      <c r="E20" s="283" t="s">
        <v>262</v>
      </c>
      <c r="F20" s="171"/>
    </row>
    <row r="21" spans="1:6" ht="90" customHeight="1" x14ac:dyDescent="0.3">
      <c r="A21" s="23"/>
      <c r="B21" s="155" t="s">
        <v>263</v>
      </c>
      <c r="C21" s="156" t="s">
        <v>264</v>
      </c>
      <c r="D21" s="157" t="s">
        <v>265</v>
      </c>
      <c r="E21" s="284"/>
      <c r="F21" s="171"/>
    </row>
    <row r="22" spans="1:6" x14ac:dyDescent="0.3">
      <c r="A22" s="23" t="s">
        <v>266</v>
      </c>
      <c r="B22" s="32" t="s">
        <v>125</v>
      </c>
      <c r="C22" s="32" t="s">
        <v>125</v>
      </c>
      <c r="D22" s="32" t="s">
        <v>119</v>
      </c>
      <c r="E22" s="32" t="s">
        <v>119</v>
      </c>
      <c r="F22" s="171"/>
    </row>
    <row r="23" spans="1:6" ht="31.8" x14ac:dyDescent="0.3">
      <c r="A23" s="23" t="s">
        <v>79</v>
      </c>
      <c r="B23" s="172" t="s">
        <v>170</v>
      </c>
      <c r="C23" s="172" t="s">
        <v>170</v>
      </c>
      <c r="D23" s="172" t="s">
        <v>170</v>
      </c>
      <c r="E23" s="172" t="s">
        <v>170</v>
      </c>
      <c r="F23" s="171" t="s">
        <v>80</v>
      </c>
    </row>
    <row r="24" spans="1:6" ht="21.6" x14ac:dyDescent="0.3">
      <c r="A24" s="23" t="s">
        <v>81</v>
      </c>
      <c r="B24" s="172" t="s">
        <v>169</v>
      </c>
      <c r="C24" s="172" t="s">
        <v>169</v>
      </c>
      <c r="D24" s="172" t="s">
        <v>174</v>
      </c>
      <c r="E24" s="172" t="s">
        <v>267</v>
      </c>
      <c r="F24" s="171" t="s">
        <v>82</v>
      </c>
    </row>
    <row r="25" spans="1:6" ht="21.6" x14ac:dyDescent="0.3">
      <c r="A25" s="23" t="s">
        <v>83</v>
      </c>
      <c r="B25" s="172" t="s">
        <v>168</v>
      </c>
      <c r="C25" s="172" t="s">
        <v>267</v>
      </c>
      <c r="D25" s="172" t="s">
        <v>168</v>
      </c>
      <c r="E25" s="172" t="s">
        <v>267</v>
      </c>
      <c r="F25" s="171" t="s">
        <v>84</v>
      </c>
    </row>
    <row r="26" spans="1:6" ht="21.6" x14ac:dyDescent="0.3">
      <c r="A26" s="23" t="s">
        <v>85</v>
      </c>
      <c r="B26" s="172" t="s">
        <v>267</v>
      </c>
      <c r="C26" s="172" t="s">
        <v>267</v>
      </c>
      <c r="D26" s="172" t="s">
        <v>168</v>
      </c>
      <c r="E26" s="172" t="s">
        <v>267</v>
      </c>
      <c r="F26" s="171" t="s">
        <v>86</v>
      </c>
    </row>
    <row r="27" spans="1:6" ht="31.8" x14ac:dyDescent="0.3">
      <c r="A27" s="23" t="s">
        <v>87</v>
      </c>
      <c r="B27" s="172" t="s">
        <v>267</v>
      </c>
      <c r="C27" s="172" t="s">
        <v>267</v>
      </c>
      <c r="D27" s="172" t="s">
        <v>267</v>
      </c>
      <c r="E27" s="172" t="s">
        <v>168</v>
      </c>
      <c r="F27" s="171" t="s">
        <v>88</v>
      </c>
    </row>
    <row r="28" spans="1:6" ht="21.6" x14ac:dyDescent="0.3">
      <c r="A28" s="23" t="s">
        <v>89</v>
      </c>
      <c r="B28" s="172" t="s">
        <v>267</v>
      </c>
      <c r="C28" s="172" t="s">
        <v>168</v>
      </c>
      <c r="D28" s="172" t="s">
        <v>267</v>
      </c>
      <c r="E28" s="172" t="s">
        <v>267</v>
      </c>
      <c r="F28" s="171" t="s">
        <v>90</v>
      </c>
    </row>
    <row r="29" spans="1:6" x14ac:dyDescent="0.3">
      <c r="A29" s="285" t="s">
        <v>91</v>
      </c>
      <c r="B29" s="285"/>
      <c r="C29" s="285"/>
      <c r="D29" s="285"/>
      <c r="E29" s="285"/>
      <c r="F29" s="171"/>
    </row>
    <row r="30" spans="1:6" ht="122.4" x14ac:dyDescent="0.3">
      <c r="A30" s="158"/>
      <c r="B30" s="159" t="s">
        <v>268</v>
      </c>
      <c r="C30" s="159" t="s">
        <v>269</v>
      </c>
      <c r="D30" s="159" t="s">
        <v>253</v>
      </c>
      <c r="E30" s="159" t="s">
        <v>270</v>
      </c>
      <c r="F30" s="171"/>
    </row>
    <row r="31" spans="1:6" x14ac:dyDescent="0.3">
      <c r="A31" s="23"/>
      <c r="B31" s="23" t="s">
        <v>271</v>
      </c>
      <c r="C31" s="23" t="s">
        <v>272</v>
      </c>
      <c r="D31" s="23" t="s">
        <v>252</v>
      </c>
      <c r="E31" s="23" t="s">
        <v>273</v>
      </c>
      <c r="F31" s="171"/>
    </row>
    <row r="32" spans="1:6" ht="31.8" x14ac:dyDescent="0.3">
      <c r="A32" s="23" t="s">
        <v>12</v>
      </c>
      <c r="B32" s="32" t="s">
        <v>125</v>
      </c>
      <c r="C32" s="160" t="s">
        <v>274</v>
      </c>
      <c r="D32" s="32"/>
      <c r="E32" s="161" t="s">
        <v>313</v>
      </c>
      <c r="F32" s="171" t="s">
        <v>275</v>
      </c>
    </row>
    <row r="33" spans="1:6" ht="52.2" x14ac:dyDescent="0.3">
      <c r="A33" s="23" t="s">
        <v>13</v>
      </c>
      <c r="B33" s="32" t="s">
        <v>125</v>
      </c>
      <c r="C33" s="160" t="s">
        <v>274</v>
      </c>
      <c r="D33" s="32"/>
      <c r="E33" s="161" t="s">
        <v>314</v>
      </c>
      <c r="F33" s="171" t="s">
        <v>315</v>
      </c>
    </row>
    <row r="34" spans="1:6" ht="31.8" x14ac:dyDescent="0.3">
      <c r="A34" s="23" t="s">
        <v>276</v>
      </c>
      <c r="B34" s="32" t="str">
        <f>IF(B8="Internal","Sim","Não")</f>
        <v>Sim</v>
      </c>
      <c r="C34" s="160" t="s">
        <v>274</v>
      </c>
      <c r="D34" s="32" t="str">
        <f>IF(B8="Internal",IF(LEN(B10)=0,"",B10),"")</f>
        <v>simul-rl/npt-bo</v>
      </c>
      <c r="E34" s="161" t="s">
        <v>313</v>
      </c>
      <c r="F34" s="171" t="s">
        <v>277</v>
      </c>
    </row>
    <row r="35" spans="1:6" ht="46.5" customHeight="1" x14ac:dyDescent="0.3">
      <c r="A35" s="23" t="s">
        <v>14</v>
      </c>
      <c r="B35" s="32" t="s">
        <v>119</v>
      </c>
      <c r="C35" s="286" t="s">
        <v>278</v>
      </c>
      <c r="D35" s="287"/>
      <c r="E35" s="288"/>
      <c r="F35" s="171" t="s">
        <v>279</v>
      </c>
    </row>
    <row r="36" spans="1:6" x14ac:dyDescent="0.3">
      <c r="A36" s="289"/>
      <c r="B36" s="285"/>
      <c r="C36" s="285"/>
      <c r="D36" s="285"/>
      <c r="E36" s="290"/>
      <c r="F36" s="171"/>
    </row>
    <row r="37" spans="1:6" x14ac:dyDescent="0.3">
      <c r="A37" s="23" t="s">
        <v>92</v>
      </c>
      <c r="B37" s="277"/>
      <c r="C37" s="278"/>
      <c r="D37" s="278"/>
      <c r="E37" s="279"/>
      <c r="F37" s="171" t="s">
        <v>93</v>
      </c>
    </row>
    <row r="38" spans="1:6" x14ac:dyDescent="0.3">
      <c r="A38" s="289" t="s">
        <v>94</v>
      </c>
      <c r="B38" s="285"/>
      <c r="C38" s="285"/>
      <c r="D38" s="285"/>
      <c r="E38" s="290"/>
      <c r="F38" s="171"/>
    </row>
    <row r="39" spans="1:6" ht="31.8" x14ac:dyDescent="0.3">
      <c r="A39" s="162" t="s">
        <v>280</v>
      </c>
      <c r="B39" s="291"/>
      <c r="C39" s="292"/>
      <c r="D39" s="292"/>
      <c r="E39" s="293"/>
      <c r="F39" s="171" t="s">
        <v>281</v>
      </c>
    </row>
    <row r="40" spans="1:6" ht="93" customHeight="1" x14ac:dyDescent="0.3">
      <c r="A40" s="23" t="s">
        <v>282</v>
      </c>
      <c r="B40" s="291"/>
      <c r="C40" s="292"/>
      <c r="D40" s="292"/>
      <c r="E40" s="293"/>
      <c r="F40" s="171" t="s">
        <v>283</v>
      </c>
    </row>
    <row r="41" spans="1:6" x14ac:dyDescent="0.3">
      <c r="A41" s="289"/>
      <c r="B41" s="285"/>
      <c r="C41" s="285"/>
      <c r="D41" s="285"/>
      <c r="E41" s="290"/>
      <c r="F41" s="171"/>
    </row>
    <row r="42" spans="1:6" x14ac:dyDescent="0.3">
      <c r="A42" s="23" t="s">
        <v>284</v>
      </c>
      <c r="B42" s="277" t="s">
        <v>267</v>
      </c>
      <c r="C42" s="278"/>
      <c r="D42" s="278"/>
      <c r="E42" s="279"/>
      <c r="F42" s="171" t="s">
        <v>285</v>
      </c>
    </row>
    <row r="43" spans="1:6" x14ac:dyDescent="0.3">
      <c r="A43" s="23" t="s">
        <v>286</v>
      </c>
      <c r="B43" s="277" t="s">
        <v>267</v>
      </c>
      <c r="C43" s="278"/>
      <c r="D43" s="278"/>
      <c r="E43" s="279"/>
      <c r="F43" s="171" t="s">
        <v>287</v>
      </c>
    </row>
    <row r="44" spans="1:6" x14ac:dyDescent="0.3">
      <c r="A44" s="23" t="s">
        <v>288</v>
      </c>
      <c r="B44" s="289" t="s">
        <v>119</v>
      </c>
      <c r="C44" s="285"/>
      <c r="D44" s="285"/>
      <c r="E44" s="290"/>
      <c r="F44" s="171" t="s">
        <v>289</v>
      </c>
    </row>
    <row r="45" spans="1:6" ht="72.75" customHeight="1" x14ac:dyDescent="0.3">
      <c r="A45" s="294" t="s">
        <v>290</v>
      </c>
      <c r="B45" s="295" t="s">
        <v>291</v>
      </c>
      <c r="C45" s="292"/>
      <c r="D45" s="292"/>
      <c r="E45" s="293"/>
      <c r="F45" s="171" t="s">
        <v>292</v>
      </c>
    </row>
    <row r="46" spans="1:6" x14ac:dyDescent="0.3">
      <c r="A46" s="294"/>
      <c r="B46" s="23" t="s">
        <v>293</v>
      </c>
      <c r="C46" s="277" t="str">
        <f>IF(LEN(B11)=0,"",B11)</f>
        <v>SIM</v>
      </c>
      <c r="D46" s="278"/>
      <c r="E46" s="279"/>
      <c r="F46" s="171" t="s">
        <v>255</v>
      </c>
    </row>
    <row r="47" spans="1:6" x14ac:dyDescent="0.3">
      <c r="A47" s="294"/>
      <c r="B47" s="23" t="s">
        <v>256</v>
      </c>
      <c r="C47" s="277" t="str">
        <f>IF(LEN(B12)=0,"",B12)</f>
        <v>PPS0100</v>
      </c>
      <c r="D47" s="278"/>
      <c r="E47" s="279"/>
      <c r="F47" s="171" t="s">
        <v>257</v>
      </c>
    </row>
    <row r="48" spans="1:6" x14ac:dyDescent="0.3">
      <c r="A48" s="294"/>
      <c r="B48" s="23" t="s">
        <v>294</v>
      </c>
      <c r="C48" s="277"/>
      <c r="D48" s="278"/>
      <c r="E48" s="279"/>
      <c r="F48" s="171" t="s">
        <v>295</v>
      </c>
    </row>
    <row r="49" spans="1:6" x14ac:dyDescent="0.3">
      <c r="A49" s="294"/>
      <c r="B49" s="23" t="s">
        <v>296</v>
      </c>
      <c r="C49" s="277"/>
      <c r="D49" s="278"/>
      <c r="E49" s="279"/>
      <c r="F49" s="171" t="s">
        <v>297</v>
      </c>
    </row>
  </sheetData>
  <mergeCells count="33">
    <mergeCell ref="B42:E42"/>
    <mergeCell ref="B43:E43"/>
    <mergeCell ref="B44:E44"/>
    <mergeCell ref="A45:A49"/>
    <mergeCell ref="B45:E45"/>
    <mergeCell ref="C46:E46"/>
    <mergeCell ref="C47:E47"/>
    <mergeCell ref="C48:E48"/>
    <mergeCell ref="C49:E49"/>
    <mergeCell ref="A36:E36"/>
    <mergeCell ref="B37:E37"/>
    <mergeCell ref="A38:E38"/>
    <mergeCell ref="B39:E39"/>
    <mergeCell ref="B40:E40"/>
    <mergeCell ref="A41:E41"/>
    <mergeCell ref="B18:E18"/>
    <mergeCell ref="B19:E19"/>
    <mergeCell ref="B20:D20"/>
    <mergeCell ref="E20:E21"/>
    <mergeCell ref="A29:E29"/>
    <mergeCell ref="C35:E35"/>
    <mergeCell ref="B10:E10"/>
    <mergeCell ref="B11:E11"/>
    <mergeCell ref="B12:E12"/>
    <mergeCell ref="A15:F15"/>
    <mergeCell ref="B16:E16"/>
    <mergeCell ref="B17:E17"/>
    <mergeCell ref="A1:F1"/>
    <mergeCell ref="A3:F3"/>
    <mergeCell ref="A6:F6"/>
    <mergeCell ref="B7:E7"/>
    <mergeCell ref="B8:E8"/>
    <mergeCell ref="B9:E9"/>
  </mergeCells>
  <dataValidations count="1">
    <dataValidation type="list" showInputMessage="1" showErrorMessage="1" sqref="B17:E17 B8:E8" xr:uid="{2A04B983-AE41-4219-848C-F4F44151B2C6}">
      <formula1>"Internal, External"</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9457" r:id="rId4" name="Check Box 1">
              <controlPr defaultSize="0" autoFill="0" autoLine="0" autoPict="0">
                <anchor moveWithCells="1">
                  <from>
                    <xdr:col>1</xdr:col>
                    <xdr:colOff>213360</xdr:colOff>
                    <xdr:row>16</xdr:row>
                    <xdr:rowOff>251460</xdr:rowOff>
                  </from>
                  <to>
                    <xdr:col>1</xdr:col>
                    <xdr:colOff>937260</xdr:colOff>
                    <xdr:row>18</xdr:row>
                    <xdr:rowOff>22860</xdr:rowOff>
                  </to>
                </anchor>
              </controlPr>
            </control>
          </mc:Choice>
        </mc:AlternateContent>
        <mc:AlternateContent xmlns:mc="http://schemas.openxmlformats.org/markup-compatibility/2006">
          <mc:Choice Requires="x14">
            <control shapeId="19458" r:id="rId5" name="Check Box 2">
              <controlPr defaultSize="0" autoFill="0" autoLine="0" autoPict="0">
                <anchor moveWithCells="1">
                  <from>
                    <xdr:col>1</xdr:col>
                    <xdr:colOff>746760</xdr:colOff>
                    <xdr:row>16</xdr:row>
                    <xdr:rowOff>251460</xdr:rowOff>
                  </from>
                  <to>
                    <xdr:col>1</xdr:col>
                    <xdr:colOff>1485900</xdr:colOff>
                    <xdr:row>18</xdr:row>
                    <xdr:rowOff>22860</xdr:rowOff>
                  </to>
                </anchor>
              </controlPr>
            </control>
          </mc:Choice>
        </mc:AlternateContent>
        <mc:AlternateContent xmlns:mc="http://schemas.openxmlformats.org/markup-compatibility/2006">
          <mc:Choice Requires="x14">
            <control shapeId="19459" r:id="rId6" name="Check Box 3">
              <controlPr defaultSize="0" autoFill="0" autoLine="0" autoPict="0">
                <anchor moveWithCells="1">
                  <from>
                    <xdr:col>1</xdr:col>
                    <xdr:colOff>1287780</xdr:colOff>
                    <xdr:row>16</xdr:row>
                    <xdr:rowOff>251460</xdr:rowOff>
                  </from>
                  <to>
                    <xdr:col>2</xdr:col>
                    <xdr:colOff>99060</xdr:colOff>
                    <xdr:row>18</xdr:row>
                    <xdr:rowOff>22860</xdr:rowOff>
                  </to>
                </anchor>
              </controlPr>
            </control>
          </mc:Choice>
        </mc:AlternateContent>
        <mc:AlternateContent xmlns:mc="http://schemas.openxmlformats.org/markup-compatibility/2006">
          <mc:Choice Requires="x14">
            <control shapeId="19460" r:id="rId7" name="Check Box 4">
              <controlPr defaultSize="0" autoFill="0" autoLine="0" autoPict="0">
                <anchor moveWithCells="1">
                  <from>
                    <xdr:col>1</xdr:col>
                    <xdr:colOff>60960</xdr:colOff>
                    <xdr:row>38</xdr:row>
                    <xdr:rowOff>30480</xdr:rowOff>
                  </from>
                  <to>
                    <xdr:col>1</xdr:col>
                    <xdr:colOff>746760</xdr:colOff>
                    <xdr:row>39</xdr:row>
                    <xdr:rowOff>175260</xdr:rowOff>
                  </to>
                </anchor>
              </controlPr>
            </control>
          </mc:Choice>
        </mc:AlternateContent>
        <mc:AlternateContent xmlns:mc="http://schemas.openxmlformats.org/markup-compatibility/2006">
          <mc:Choice Requires="x14">
            <control shapeId="19461" r:id="rId8" name="Check Box 5">
              <controlPr defaultSize="0" autoFill="0" autoLine="0" autoPict="0">
                <anchor moveWithCells="1">
                  <from>
                    <xdr:col>1</xdr:col>
                    <xdr:colOff>38100</xdr:colOff>
                    <xdr:row>43</xdr:row>
                    <xdr:rowOff>182880</xdr:rowOff>
                  </from>
                  <to>
                    <xdr:col>1</xdr:col>
                    <xdr:colOff>746760</xdr:colOff>
                    <xdr:row>44</xdr:row>
                    <xdr:rowOff>289560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1FD0A-EF2D-400E-9599-6A0A7A88488B}">
  <sheetPr codeName="Sheet4"/>
  <dimension ref="A1:T25"/>
  <sheetViews>
    <sheetView workbookViewId="0">
      <selection activeCell="G6" sqref="G6"/>
    </sheetView>
  </sheetViews>
  <sheetFormatPr defaultRowHeight="14.4" x14ac:dyDescent="0.3"/>
  <cols>
    <col min="1" max="1" width="17.33203125" style="1" bestFit="1" customWidth="1"/>
    <col min="2" max="2" width="50.109375" style="1" bestFit="1" customWidth="1"/>
    <col min="3" max="3" width="14.109375" style="1" bestFit="1" customWidth="1"/>
    <col min="4" max="4" width="12.109375" style="1" bestFit="1" customWidth="1"/>
    <col min="5" max="5" width="10.6640625" style="1" bestFit="1" customWidth="1"/>
    <col min="6" max="6" width="16.109375" style="1" bestFit="1" customWidth="1"/>
    <col min="7" max="7" width="9.109375" style="1" bestFit="1" customWidth="1"/>
    <col min="8" max="8" width="24.88671875" style="1" bestFit="1" customWidth="1"/>
    <col min="9" max="9" width="10.33203125" style="1" bestFit="1" customWidth="1"/>
    <col min="10" max="10" width="9.109375" style="1" bestFit="1" customWidth="1"/>
    <col min="11" max="11" width="15.88671875" style="1" customWidth="1"/>
    <col min="12" max="12" width="8.88671875" style="1"/>
  </cols>
  <sheetData>
    <row r="1" spans="1:20" x14ac:dyDescent="0.3">
      <c r="A1" s="271" t="s">
        <v>236</v>
      </c>
      <c r="B1" s="271"/>
      <c r="C1" s="271"/>
      <c r="D1" s="194"/>
      <c r="E1" s="194"/>
      <c r="F1" s="194"/>
      <c r="G1" s="194"/>
      <c r="H1" s="194"/>
      <c r="I1" s="194"/>
      <c r="J1" s="194"/>
      <c r="K1" s="194"/>
      <c r="L1"/>
      <c r="T1" s="16"/>
    </row>
    <row r="3" spans="1:20" x14ac:dyDescent="0.3">
      <c r="A3" s="37"/>
      <c r="B3" s="38"/>
      <c r="C3" s="37"/>
      <c r="D3" s="296" t="s">
        <v>95</v>
      </c>
      <c r="E3" s="296"/>
      <c r="F3" s="300" t="s">
        <v>96</v>
      </c>
      <c r="G3" s="300"/>
      <c r="H3" s="300"/>
      <c r="I3" s="301" t="s">
        <v>97</v>
      </c>
      <c r="J3" s="302"/>
      <c r="K3" s="302"/>
    </row>
    <row r="4" spans="1:20" ht="15" thickBot="1" x14ac:dyDescent="0.35">
      <c r="A4" s="39" t="s">
        <v>33</v>
      </c>
      <c r="B4" s="39" t="s">
        <v>98</v>
      </c>
      <c r="C4" s="39" t="s">
        <v>99</v>
      </c>
      <c r="D4" s="39" t="s">
        <v>100</v>
      </c>
      <c r="E4" s="39" t="s">
        <v>101</v>
      </c>
      <c r="F4" s="39" t="s">
        <v>102</v>
      </c>
      <c r="G4" s="39" t="s">
        <v>103</v>
      </c>
      <c r="H4" s="39" t="s">
        <v>104</v>
      </c>
      <c r="I4" s="39" t="s">
        <v>105</v>
      </c>
      <c r="J4" s="39" t="s">
        <v>103</v>
      </c>
      <c r="K4" s="39" t="s">
        <v>104</v>
      </c>
    </row>
    <row r="5" spans="1:20" ht="15" thickBot="1" x14ac:dyDescent="0.35">
      <c r="A5" s="40" t="s">
        <v>106</v>
      </c>
      <c r="B5" s="40" t="s">
        <v>107</v>
      </c>
      <c r="C5" s="40"/>
      <c r="D5" s="40"/>
      <c r="E5" s="40"/>
      <c r="F5" s="40" t="s">
        <v>108</v>
      </c>
      <c r="G5" s="40"/>
      <c r="H5" s="40" t="s">
        <v>109</v>
      </c>
      <c r="I5" s="40" t="s">
        <v>110</v>
      </c>
      <c r="J5" s="40"/>
      <c r="K5" s="40" t="s">
        <v>111</v>
      </c>
    </row>
    <row r="6" spans="1:20" x14ac:dyDescent="0.3">
      <c r="A6" s="36" t="s">
        <v>17</v>
      </c>
      <c r="B6" s="41"/>
      <c r="C6" s="42"/>
      <c r="D6" s="43"/>
      <c r="E6" s="43"/>
      <c r="F6" s="42"/>
      <c r="G6" s="44" t="str">
        <f>Main!D6</f>
        <v>SIM-RL</v>
      </c>
      <c r="H6" s="42"/>
      <c r="I6" s="45"/>
      <c r="J6" s="46"/>
      <c r="K6" s="47" t="str">
        <f>IF(I6="","",IF(I6=UPPER("sim"),"Read",""))</f>
        <v/>
      </c>
    </row>
    <row r="7" spans="1:20" x14ac:dyDescent="0.3">
      <c r="A7" s="36" t="s">
        <v>20</v>
      </c>
      <c r="B7" s="49"/>
      <c r="C7" s="50"/>
      <c r="D7" s="50"/>
      <c r="E7" s="50"/>
      <c r="F7" s="51"/>
      <c r="G7" s="51"/>
      <c r="H7" s="51"/>
      <c r="I7" s="52"/>
      <c r="J7" s="53"/>
      <c r="K7" s="54" t="str">
        <f t="shared" ref="K7:K12" si="0">IF(I7="","",IF(I7=UPPER("sim"),"Read",""))</f>
        <v/>
      </c>
    </row>
    <row r="8" spans="1:20" x14ac:dyDescent="0.3">
      <c r="A8" s="36"/>
      <c r="B8" s="49"/>
      <c r="C8" s="50"/>
      <c r="D8" s="50"/>
      <c r="E8" s="50"/>
      <c r="F8" s="51"/>
      <c r="G8" s="51"/>
      <c r="H8" s="51"/>
      <c r="I8" s="52"/>
      <c r="J8" s="55"/>
      <c r="K8" s="54" t="str">
        <f t="shared" si="0"/>
        <v/>
      </c>
    </row>
    <row r="9" spans="1:20" x14ac:dyDescent="0.3">
      <c r="A9" s="48"/>
      <c r="B9" s="49"/>
      <c r="C9" s="50"/>
      <c r="D9" s="50"/>
      <c r="E9" s="50"/>
      <c r="F9" s="51"/>
      <c r="G9" s="51"/>
      <c r="H9" s="51"/>
      <c r="I9" s="52"/>
      <c r="J9" s="55"/>
      <c r="K9" s="54" t="str">
        <f t="shared" si="0"/>
        <v/>
      </c>
    </row>
    <row r="10" spans="1:20" x14ac:dyDescent="0.3">
      <c r="A10" s="48"/>
      <c r="B10" s="49"/>
      <c r="C10" s="50"/>
      <c r="D10" s="50"/>
      <c r="E10" s="50"/>
      <c r="F10" s="51"/>
      <c r="G10" s="51"/>
      <c r="H10" s="51"/>
      <c r="I10" s="52"/>
      <c r="J10" s="55"/>
      <c r="K10" s="54" t="str">
        <f t="shared" si="0"/>
        <v/>
      </c>
    </row>
    <row r="11" spans="1:20" x14ac:dyDescent="0.3">
      <c r="A11" s="48"/>
      <c r="B11" s="49"/>
      <c r="C11" s="50"/>
      <c r="D11" s="50"/>
      <c r="E11" s="50"/>
      <c r="F11" s="51"/>
      <c r="G11" s="51"/>
      <c r="H11" s="51"/>
      <c r="I11" s="52"/>
      <c r="J11" s="55"/>
      <c r="K11" s="56" t="str">
        <f t="shared" si="0"/>
        <v/>
      </c>
    </row>
    <row r="12" spans="1:20" ht="15" thickBot="1" x14ac:dyDescent="0.35">
      <c r="A12" s="57"/>
      <c r="B12" s="58"/>
      <c r="C12" s="59"/>
      <c r="D12" s="59"/>
      <c r="E12" s="59"/>
      <c r="F12" s="60"/>
      <c r="G12" s="60"/>
      <c r="H12" s="60"/>
      <c r="I12" s="61"/>
      <c r="J12" s="62"/>
      <c r="K12" s="63" t="str">
        <f t="shared" si="0"/>
        <v/>
      </c>
    </row>
    <row r="14" spans="1:20" x14ac:dyDescent="0.3">
      <c r="A14" s="134">
        <f>COUNTA(A6:A12)</f>
        <v>2</v>
      </c>
    </row>
    <row r="16" spans="1:20" x14ac:dyDescent="0.3">
      <c r="A16" s="303" t="s">
        <v>112</v>
      </c>
      <c r="B16" s="303"/>
      <c r="C16" s="303"/>
      <c r="D16" s="303"/>
      <c r="E16" s="303"/>
      <c r="F16" s="303"/>
      <c r="G16" s="303"/>
      <c r="H16" s="303"/>
      <c r="I16" s="303"/>
      <c r="J16" s="303"/>
      <c r="K16" s="303"/>
    </row>
    <row r="17" spans="1:11" x14ac:dyDescent="0.3">
      <c r="A17" s="37"/>
      <c r="B17" s="38"/>
      <c r="C17" s="37"/>
      <c r="D17" s="296" t="s">
        <v>95</v>
      </c>
      <c r="E17" s="296"/>
      <c r="F17" s="297" t="s">
        <v>96</v>
      </c>
      <c r="G17" s="297"/>
      <c r="H17" s="297"/>
      <c r="I17" s="298" t="s">
        <v>97</v>
      </c>
      <c r="J17" s="299"/>
      <c r="K17" s="299"/>
    </row>
    <row r="18" spans="1:11" ht="15" thickBot="1" x14ac:dyDescent="0.35">
      <c r="A18" s="39" t="s">
        <v>33</v>
      </c>
      <c r="B18" s="39" t="s">
        <v>98</v>
      </c>
      <c r="C18" s="39" t="s">
        <v>99</v>
      </c>
      <c r="D18" s="39" t="s">
        <v>100</v>
      </c>
      <c r="E18" s="39" t="s">
        <v>101</v>
      </c>
      <c r="F18" s="39" t="s">
        <v>102</v>
      </c>
      <c r="G18" s="39" t="s">
        <v>103</v>
      </c>
      <c r="H18" s="39" t="s">
        <v>104</v>
      </c>
      <c r="I18" s="39" t="s">
        <v>105</v>
      </c>
      <c r="J18" s="39" t="s">
        <v>103</v>
      </c>
      <c r="K18" s="39" t="s">
        <v>104</v>
      </c>
    </row>
    <row r="19" spans="1:11" ht="15" thickBot="1" x14ac:dyDescent="0.35">
      <c r="A19" s="40" t="s">
        <v>106</v>
      </c>
      <c r="B19" s="40" t="s">
        <v>107</v>
      </c>
      <c r="C19" s="40"/>
      <c r="D19" s="40"/>
      <c r="E19" s="40"/>
      <c r="F19" s="40" t="s">
        <v>108</v>
      </c>
      <c r="G19" s="40"/>
      <c r="H19" s="40" t="s">
        <v>109</v>
      </c>
      <c r="I19" s="40" t="s">
        <v>110</v>
      </c>
      <c r="J19" s="40"/>
      <c r="K19" s="40" t="s">
        <v>111</v>
      </c>
    </row>
    <row r="20" spans="1:11" x14ac:dyDescent="0.3">
      <c r="A20" s="64" t="s">
        <v>113</v>
      </c>
      <c r="B20" s="65" t="s">
        <v>114</v>
      </c>
      <c r="C20" s="66">
        <v>5</v>
      </c>
      <c r="D20" s="67" t="s">
        <v>115</v>
      </c>
      <c r="E20" s="67">
        <v>48</v>
      </c>
      <c r="F20" s="68" t="s">
        <v>116</v>
      </c>
      <c r="G20" s="69" t="s">
        <v>117</v>
      </c>
      <c r="H20" s="69" t="s">
        <v>118</v>
      </c>
      <c r="I20" s="70" t="s">
        <v>119</v>
      </c>
      <c r="J20" s="71" t="s">
        <v>120</v>
      </c>
      <c r="K20" s="72" t="s">
        <v>121</v>
      </c>
    </row>
    <row r="21" spans="1:11" x14ac:dyDescent="0.3">
      <c r="A21" s="64" t="s">
        <v>113</v>
      </c>
      <c r="B21" s="65" t="s">
        <v>122</v>
      </c>
      <c r="C21" s="66">
        <v>5</v>
      </c>
      <c r="D21" s="67" t="s">
        <v>123</v>
      </c>
      <c r="E21" s="66">
        <v>512</v>
      </c>
      <c r="F21" s="73" t="s">
        <v>124</v>
      </c>
      <c r="G21" s="74" t="s">
        <v>120</v>
      </c>
      <c r="H21" s="75" t="s">
        <v>121</v>
      </c>
      <c r="I21" s="70" t="s">
        <v>125</v>
      </c>
      <c r="J21" s="76" t="s">
        <v>126</v>
      </c>
      <c r="K21" s="77" t="s">
        <v>126</v>
      </c>
    </row>
    <row r="22" spans="1:11" x14ac:dyDescent="0.3">
      <c r="A22" s="64" t="s">
        <v>113</v>
      </c>
      <c r="B22" s="65" t="s">
        <v>127</v>
      </c>
      <c r="C22" s="66">
        <v>5</v>
      </c>
      <c r="D22" s="66" t="s">
        <v>128</v>
      </c>
      <c r="E22" s="66">
        <v>1000000</v>
      </c>
      <c r="F22" s="73" t="s">
        <v>124</v>
      </c>
      <c r="G22" s="74" t="s">
        <v>120</v>
      </c>
      <c r="H22" s="75" t="s">
        <v>121</v>
      </c>
      <c r="I22" s="70" t="s">
        <v>125</v>
      </c>
      <c r="J22" s="76" t="s">
        <v>126</v>
      </c>
      <c r="K22" s="77" t="s">
        <v>126</v>
      </c>
    </row>
    <row r="23" spans="1:11" ht="20.399999999999999" x14ac:dyDescent="0.3">
      <c r="A23" s="64" t="s">
        <v>61</v>
      </c>
      <c r="B23" s="65" t="s">
        <v>129</v>
      </c>
      <c r="C23" s="66">
        <v>3</v>
      </c>
      <c r="D23" s="67" t="s">
        <v>123</v>
      </c>
      <c r="E23" s="66">
        <v>5</v>
      </c>
      <c r="F23" s="73" t="s">
        <v>116</v>
      </c>
      <c r="G23" s="78" t="s">
        <v>130</v>
      </c>
      <c r="H23" s="69" t="s">
        <v>131</v>
      </c>
      <c r="I23" s="70" t="s">
        <v>125</v>
      </c>
      <c r="J23" s="76" t="s">
        <v>126</v>
      </c>
      <c r="K23" s="77" t="s">
        <v>126</v>
      </c>
    </row>
    <row r="24" spans="1:11" ht="21" thickBot="1" x14ac:dyDescent="0.35">
      <c r="A24" s="79" t="s">
        <v>59</v>
      </c>
      <c r="B24" s="80" t="s">
        <v>132</v>
      </c>
      <c r="C24" s="81">
        <v>5</v>
      </c>
      <c r="D24" s="81" t="s">
        <v>123</v>
      </c>
      <c r="E24" s="81">
        <v>1</v>
      </c>
      <c r="F24" s="82" t="s">
        <v>116</v>
      </c>
      <c r="G24" s="83" t="s">
        <v>130</v>
      </c>
      <c r="H24" s="83" t="s">
        <v>131</v>
      </c>
      <c r="I24" s="84" t="s">
        <v>125</v>
      </c>
      <c r="J24" s="85" t="s">
        <v>126</v>
      </c>
      <c r="K24" s="86" t="s">
        <v>126</v>
      </c>
    </row>
    <row r="25" spans="1:11" x14ac:dyDescent="0.3">
      <c r="A25" s="37"/>
      <c r="B25" s="38"/>
      <c r="C25" s="37"/>
      <c r="D25" s="37"/>
      <c r="E25" s="37"/>
      <c r="F25" s="37"/>
      <c r="G25" s="37"/>
      <c r="H25" s="37"/>
      <c r="I25" s="37"/>
      <c r="J25" s="38"/>
      <c r="K25" s="38"/>
    </row>
  </sheetData>
  <mergeCells count="8">
    <mergeCell ref="D17:E17"/>
    <mergeCell ref="F17:H17"/>
    <mergeCell ref="I17:K17"/>
    <mergeCell ref="A1:K1"/>
    <mergeCell ref="D3:E3"/>
    <mergeCell ref="F3:H3"/>
    <mergeCell ref="I3:K3"/>
    <mergeCell ref="A16:K16"/>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CFE252D-CB28-4C35-81F0-0180E3D1490B}">
          <x14:formula1>
            <xm:f>Apoio!$C$2:$C$6</xm:f>
          </x14:formula1>
          <xm:sqref>A6:A8</xm:sqref>
        </x14:dataValidation>
        <x14:dataValidation type="list" allowBlank="1" showInputMessage="1" showErrorMessage="1" xr:uid="{E33E13CF-B220-4094-A71C-E8904B5DE79D}">
          <x14:formula1>
            <xm:f>Apoio!$I$2:$I$8</xm:f>
          </x14:formula1>
          <xm:sqref>C6</xm:sqref>
        </x14:dataValidation>
        <x14:dataValidation type="list" allowBlank="1" showInputMessage="1" showErrorMessage="1" xr:uid="{E73EEC67-F2F8-4203-9C3E-445F3CA20AF4}">
          <x14:formula1>
            <xm:f>Apoio!$J$2:$J$3</xm:f>
          </x14:formula1>
          <xm:sqref>F6</xm:sqref>
        </x14:dataValidation>
        <x14:dataValidation type="list" allowBlank="1" showInputMessage="1" showErrorMessage="1" xr:uid="{FB07D999-BF65-4697-A7F7-B61021338EC2}">
          <x14:formula1>
            <xm:f>Apoio!$K$2:$K$4</xm:f>
          </x14:formula1>
          <xm:sqref>H6</xm:sqref>
        </x14:dataValidation>
        <x14:dataValidation type="list" allowBlank="1" showInputMessage="1" showErrorMessage="1" xr:uid="{3B7DAEDF-AE1F-42EC-A2C5-AB29459B4689}">
          <x14:formula1>
            <xm:f>Apoio!$F$2:$F$3</xm:f>
          </x14:formula1>
          <xm:sqref>I6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ED003-F99A-43AD-8EF7-39B53B3974AB}">
  <sheetPr codeName="Sheet5"/>
  <dimension ref="B1:H40"/>
  <sheetViews>
    <sheetView zoomScale="130" zoomScaleNormal="130" workbookViewId="0">
      <selection activeCell="C21" sqref="C21:H22"/>
    </sheetView>
  </sheetViews>
  <sheetFormatPr defaultRowHeight="14.4" x14ac:dyDescent="0.3"/>
  <cols>
    <col min="2" max="2" width="16.109375" customWidth="1"/>
    <col min="3" max="3" width="31.109375" customWidth="1"/>
    <col min="4" max="4" width="9.5546875" bestFit="1" customWidth="1"/>
    <col min="5" max="5" width="9" customWidth="1"/>
    <col min="6" max="6" width="13.6640625" customWidth="1"/>
    <col min="7" max="7" width="12" bestFit="1" customWidth="1"/>
    <col min="8" max="8" width="43.88671875" customWidth="1"/>
  </cols>
  <sheetData>
    <row r="1" spans="2:8" x14ac:dyDescent="0.3">
      <c r="B1" s="317" t="s">
        <v>133</v>
      </c>
      <c r="C1" s="318"/>
      <c r="D1" s="318"/>
      <c r="E1" s="318"/>
      <c r="F1" s="318"/>
      <c r="G1" s="318"/>
      <c r="H1" s="318"/>
    </row>
    <row r="3" spans="2:8" x14ac:dyDescent="0.3">
      <c r="B3" s="319" t="s">
        <v>134</v>
      </c>
      <c r="C3" s="113" t="s">
        <v>135</v>
      </c>
      <c r="D3" s="3"/>
      <c r="E3" s="3"/>
    </row>
    <row r="4" spans="2:8" x14ac:dyDescent="0.3">
      <c r="B4" s="321"/>
    </row>
    <row r="5" spans="2:8" ht="21.6" x14ac:dyDescent="0.3">
      <c r="B5" s="321"/>
      <c r="C5" s="94" t="s">
        <v>136</v>
      </c>
      <c r="D5" s="200"/>
      <c r="E5" s="227"/>
      <c r="F5" s="227"/>
      <c r="G5" s="227"/>
      <c r="H5" s="228"/>
    </row>
    <row r="6" spans="2:8" ht="4.2" customHeight="1" x14ac:dyDescent="0.3">
      <c r="B6" s="322"/>
      <c r="C6" s="93"/>
      <c r="D6" s="93"/>
      <c r="E6" s="93"/>
      <c r="F6" s="93"/>
      <c r="G6" s="93"/>
      <c r="H6" s="93"/>
    </row>
    <row r="7" spans="2:8" ht="37.200000000000003" customHeight="1" x14ac:dyDescent="0.3">
      <c r="B7" s="322"/>
      <c r="C7" s="95" t="s">
        <v>137</v>
      </c>
      <c r="D7" s="200"/>
      <c r="E7" s="227"/>
      <c r="F7" s="227"/>
      <c r="G7" s="227"/>
      <c r="H7" s="228"/>
    </row>
    <row r="8" spans="2:8" ht="4.2" customHeight="1" x14ac:dyDescent="0.3">
      <c r="B8" s="322"/>
      <c r="C8" s="93"/>
      <c r="D8" s="93"/>
      <c r="E8" s="93"/>
      <c r="F8" s="93"/>
      <c r="G8" s="93"/>
      <c r="H8" s="93"/>
    </row>
    <row r="9" spans="2:8" ht="40.799999999999997" x14ac:dyDescent="0.3">
      <c r="B9" s="323"/>
      <c r="C9" s="95" t="s">
        <v>138</v>
      </c>
      <c r="D9" s="200"/>
      <c r="E9" s="227"/>
      <c r="F9" s="227"/>
      <c r="G9" s="227"/>
      <c r="H9" s="228"/>
    </row>
    <row r="10" spans="2:8" ht="4.2" customHeight="1" x14ac:dyDescent="0.3">
      <c r="B10" s="93"/>
      <c r="C10" s="93"/>
      <c r="D10" s="93"/>
      <c r="E10" s="93"/>
      <c r="F10" s="93"/>
      <c r="G10" s="93"/>
      <c r="H10" s="93"/>
    </row>
    <row r="11" spans="2:8" x14ac:dyDescent="0.3">
      <c r="B11" s="304" t="s">
        <v>139</v>
      </c>
      <c r="C11" s="308" t="s">
        <v>140</v>
      </c>
      <c r="D11" s="309"/>
      <c r="E11" s="309"/>
      <c r="F11" s="309"/>
      <c r="G11" s="309"/>
      <c r="H11" s="310"/>
    </row>
    <row r="12" spans="2:8" x14ac:dyDescent="0.3">
      <c r="B12" s="304"/>
      <c r="C12" s="311"/>
      <c r="D12" s="312"/>
      <c r="E12" s="312"/>
      <c r="F12" s="312"/>
      <c r="G12" s="312"/>
      <c r="H12" s="313"/>
    </row>
    <row r="13" spans="2:8" x14ac:dyDescent="0.3">
      <c r="B13" s="304"/>
      <c r="C13" s="314" t="s">
        <v>33</v>
      </c>
      <c r="D13" s="314" t="s">
        <v>141</v>
      </c>
      <c r="E13" s="324" t="s">
        <v>142</v>
      </c>
      <c r="F13" s="325"/>
      <c r="G13" s="325"/>
      <c r="H13" s="314" t="s">
        <v>143</v>
      </c>
    </row>
    <row r="14" spans="2:8" x14ac:dyDescent="0.3">
      <c r="B14" s="304"/>
      <c r="C14" s="315" t="s">
        <v>33</v>
      </c>
      <c r="D14" s="315"/>
      <c r="E14" s="8" t="s">
        <v>144</v>
      </c>
      <c r="F14" s="8" t="s">
        <v>145</v>
      </c>
      <c r="G14" s="8" t="s">
        <v>146</v>
      </c>
      <c r="H14" s="315" t="s">
        <v>33</v>
      </c>
    </row>
    <row r="15" spans="2:8" x14ac:dyDescent="0.3">
      <c r="B15" s="304"/>
      <c r="C15" s="91" t="s">
        <v>17</v>
      </c>
      <c r="D15" s="3" t="s">
        <v>345</v>
      </c>
      <c r="E15" s="3">
        <v>250</v>
      </c>
      <c r="F15" s="3">
        <v>250</v>
      </c>
      <c r="G15" s="3">
        <v>250</v>
      </c>
      <c r="H15" s="3"/>
    </row>
    <row r="16" spans="2:8" x14ac:dyDescent="0.3">
      <c r="B16" s="304"/>
      <c r="C16" s="92" t="s">
        <v>20</v>
      </c>
      <c r="D16" s="3" t="s">
        <v>345</v>
      </c>
      <c r="E16" s="3">
        <v>250</v>
      </c>
      <c r="F16" s="3">
        <v>250</v>
      </c>
      <c r="G16" s="3">
        <v>250</v>
      </c>
      <c r="H16" s="3"/>
    </row>
    <row r="17" spans="2:8" x14ac:dyDescent="0.3">
      <c r="B17" s="304"/>
      <c r="C17" s="92" t="s">
        <v>22</v>
      </c>
      <c r="D17" s="3" t="s">
        <v>147</v>
      </c>
      <c r="E17" s="3">
        <v>1000</v>
      </c>
      <c r="F17" s="3">
        <v>1000</v>
      </c>
      <c r="G17" s="3">
        <v>1000</v>
      </c>
      <c r="H17" s="3"/>
    </row>
    <row r="18" spans="2:8" x14ac:dyDescent="0.3">
      <c r="B18" s="304"/>
      <c r="C18" s="90"/>
      <c r="D18" s="3"/>
      <c r="E18" s="3"/>
      <c r="F18" s="3"/>
      <c r="G18" s="3"/>
      <c r="H18" s="3"/>
    </row>
    <row r="19" spans="2:8" x14ac:dyDescent="0.3">
      <c r="B19" s="304"/>
      <c r="C19" s="90"/>
      <c r="D19" s="3"/>
      <c r="E19" s="3"/>
      <c r="F19" s="3"/>
      <c r="G19" s="3"/>
      <c r="H19" s="3"/>
    </row>
    <row r="20" spans="2:8" ht="4.2" customHeight="1" x14ac:dyDescent="0.3">
      <c r="B20" s="93"/>
      <c r="C20" s="93"/>
      <c r="D20" s="93"/>
      <c r="E20" s="93"/>
      <c r="F20" s="93"/>
      <c r="G20" s="93"/>
      <c r="H20" s="93"/>
    </row>
    <row r="21" spans="2:8" x14ac:dyDescent="0.3">
      <c r="B21" s="304" t="s">
        <v>148</v>
      </c>
      <c r="C21" s="308" t="s">
        <v>149</v>
      </c>
      <c r="D21" s="309"/>
      <c r="E21" s="309"/>
      <c r="F21" s="309"/>
      <c r="G21" s="309"/>
      <c r="H21" s="310"/>
    </row>
    <row r="22" spans="2:8" x14ac:dyDescent="0.3">
      <c r="B22" s="304"/>
      <c r="C22" s="311"/>
      <c r="D22" s="312"/>
      <c r="E22" s="312"/>
      <c r="F22" s="312"/>
      <c r="G22" s="312"/>
      <c r="H22" s="313"/>
    </row>
    <row r="23" spans="2:8" x14ac:dyDescent="0.3">
      <c r="B23" s="304"/>
      <c r="C23" s="314" t="s">
        <v>33</v>
      </c>
      <c r="D23" s="314" t="s">
        <v>150</v>
      </c>
      <c r="E23" s="314" t="s">
        <v>151</v>
      </c>
      <c r="F23" s="194"/>
      <c r="G23" s="314" t="s">
        <v>152</v>
      </c>
      <c r="H23" s="294"/>
    </row>
    <row r="24" spans="2:8" x14ac:dyDescent="0.3">
      <c r="B24" s="304"/>
      <c r="C24" s="315" t="s">
        <v>33</v>
      </c>
      <c r="D24" s="316"/>
      <c r="E24" s="315"/>
      <c r="F24" s="194"/>
      <c r="G24" s="294"/>
      <c r="H24" s="294"/>
    </row>
    <row r="25" spans="2:8" x14ac:dyDescent="0.3">
      <c r="B25" s="304"/>
      <c r="C25" s="91" t="s">
        <v>17</v>
      </c>
      <c r="D25" s="90"/>
      <c r="E25" s="90"/>
      <c r="F25" s="90"/>
      <c r="G25" s="307"/>
      <c r="H25" s="307"/>
    </row>
    <row r="26" spans="2:8" x14ac:dyDescent="0.3">
      <c r="B26" s="304"/>
      <c r="C26" s="92" t="s">
        <v>20</v>
      </c>
      <c r="D26" s="90"/>
      <c r="E26" s="90"/>
      <c r="F26" s="90"/>
      <c r="G26" s="307"/>
      <c r="H26" s="307"/>
    </row>
    <row r="27" spans="2:8" x14ac:dyDescent="0.3">
      <c r="B27" s="304"/>
      <c r="C27" s="92" t="s">
        <v>22</v>
      </c>
      <c r="D27" s="90"/>
      <c r="E27" s="90"/>
      <c r="F27" s="90"/>
      <c r="G27" s="307"/>
      <c r="H27" s="307"/>
    </row>
    <row r="28" spans="2:8" x14ac:dyDescent="0.3">
      <c r="B28" s="304"/>
      <c r="C28" s="90"/>
      <c r="D28" s="90"/>
      <c r="E28" s="90"/>
      <c r="F28" s="90"/>
      <c r="G28" s="307"/>
      <c r="H28" s="307"/>
    </row>
    <row r="29" spans="2:8" x14ac:dyDescent="0.3">
      <c r="B29" s="304"/>
      <c r="C29" s="90"/>
      <c r="D29" s="90"/>
      <c r="E29" s="90"/>
      <c r="F29" s="90"/>
      <c r="G29" s="307"/>
      <c r="H29" s="307"/>
    </row>
    <row r="30" spans="2:8" ht="4.2" customHeight="1" x14ac:dyDescent="0.3">
      <c r="B30" s="93"/>
      <c r="C30" s="93"/>
      <c r="D30" s="93"/>
      <c r="E30" s="93"/>
      <c r="F30" s="93"/>
      <c r="G30" s="93"/>
      <c r="H30" s="93"/>
    </row>
    <row r="31" spans="2:8" x14ac:dyDescent="0.3">
      <c r="B31" s="305" t="s">
        <v>153</v>
      </c>
      <c r="C31" s="89" t="s">
        <v>154</v>
      </c>
      <c r="D31" s="200"/>
      <c r="E31" s="227"/>
      <c r="F31" s="227"/>
      <c r="G31" s="227"/>
      <c r="H31" s="228"/>
    </row>
    <row r="32" spans="2:8" x14ac:dyDescent="0.3">
      <c r="B32" s="306"/>
      <c r="C32" s="89" t="s">
        <v>155</v>
      </c>
      <c r="D32" s="200"/>
      <c r="E32" s="227"/>
      <c r="F32" s="227"/>
      <c r="G32" s="227"/>
      <c r="H32" s="228"/>
    </row>
    <row r="33" spans="2:8" ht="4.2" customHeight="1" x14ac:dyDescent="0.3">
      <c r="B33" s="93"/>
      <c r="C33" s="93"/>
      <c r="D33" s="93"/>
      <c r="E33" s="93"/>
      <c r="F33" s="93"/>
      <c r="G33" s="93"/>
      <c r="H33" s="93"/>
    </row>
    <row r="34" spans="2:8" ht="21.6" x14ac:dyDescent="0.3">
      <c r="B34" s="164" t="s">
        <v>311</v>
      </c>
      <c r="C34" s="89" t="s">
        <v>312</v>
      </c>
      <c r="D34" s="200"/>
      <c r="E34" s="227"/>
      <c r="F34" s="227"/>
      <c r="G34" s="227"/>
      <c r="H34" s="228"/>
    </row>
    <row r="35" spans="2:8" ht="4.2" customHeight="1" x14ac:dyDescent="0.3">
      <c r="B35" s="93"/>
      <c r="C35" s="93"/>
      <c r="D35" s="93"/>
      <c r="E35" s="93"/>
      <c r="F35" s="93"/>
      <c r="G35" s="93"/>
      <c r="H35" s="93"/>
    </row>
    <row r="36" spans="2:8" ht="28.95" customHeight="1" x14ac:dyDescent="0.3">
      <c r="B36" s="319" t="s">
        <v>156</v>
      </c>
      <c r="C36" s="89" t="s">
        <v>157</v>
      </c>
      <c r="D36" s="200"/>
      <c r="E36" s="227"/>
      <c r="F36" s="227"/>
      <c r="G36" s="227"/>
      <c r="H36" s="228"/>
    </row>
    <row r="37" spans="2:8" ht="40.200000000000003" customHeight="1" x14ac:dyDescent="0.3">
      <c r="B37" s="320"/>
      <c r="C37" s="89" t="s">
        <v>158</v>
      </c>
      <c r="D37" s="200"/>
      <c r="E37" s="227"/>
      <c r="F37" s="227"/>
      <c r="G37" s="227"/>
      <c r="H37" s="228"/>
    </row>
    <row r="38" spans="2:8" ht="4.2" customHeight="1" x14ac:dyDescent="0.3">
      <c r="B38" s="93"/>
      <c r="C38" s="93"/>
      <c r="D38" s="93"/>
      <c r="E38" s="93"/>
      <c r="F38" s="93"/>
      <c r="G38" s="93"/>
      <c r="H38" s="93"/>
    </row>
    <row r="39" spans="2:8" ht="36.6" customHeight="1" x14ac:dyDescent="0.3">
      <c r="B39" s="304" t="s">
        <v>159</v>
      </c>
      <c r="C39" s="89" t="s">
        <v>160</v>
      </c>
      <c r="D39" s="200"/>
      <c r="E39" s="227"/>
      <c r="F39" s="227"/>
      <c r="G39" s="227"/>
      <c r="H39" s="228"/>
    </row>
    <row r="40" spans="2:8" ht="21.6" x14ac:dyDescent="0.3">
      <c r="B40" s="304"/>
      <c r="C40" s="89" t="s">
        <v>161</v>
      </c>
      <c r="D40" s="200"/>
      <c r="E40" s="227"/>
      <c r="F40" s="227"/>
      <c r="G40" s="227"/>
      <c r="H40" s="228"/>
    </row>
  </sheetData>
  <mergeCells count="32">
    <mergeCell ref="D34:H34"/>
    <mergeCell ref="B1:H1"/>
    <mergeCell ref="D36:H36"/>
    <mergeCell ref="D37:H37"/>
    <mergeCell ref="B36:B37"/>
    <mergeCell ref="G25:H25"/>
    <mergeCell ref="D5:H5"/>
    <mergeCell ref="D7:H7"/>
    <mergeCell ref="D9:H9"/>
    <mergeCell ref="C11:H12"/>
    <mergeCell ref="B11:B19"/>
    <mergeCell ref="B3:B9"/>
    <mergeCell ref="D13:D14"/>
    <mergeCell ref="C13:C14"/>
    <mergeCell ref="E13:G13"/>
    <mergeCell ref="H13:H14"/>
    <mergeCell ref="B39:B40"/>
    <mergeCell ref="D39:H39"/>
    <mergeCell ref="D40:H40"/>
    <mergeCell ref="B31:B32"/>
    <mergeCell ref="B21:B29"/>
    <mergeCell ref="G26:H26"/>
    <mergeCell ref="G27:H27"/>
    <mergeCell ref="G28:H28"/>
    <mergeCell ref="G29:H29"/>
    <mergeCell ref="D31:H31"/>
    <mergeCell ref="C21:H22"/>
    <mergeCell ref="D32:H32"/>
    <mergeCell ref="C23:C24"/>
    <mergeCell ref="D23:D24"/>
    <mergeCell ref="E23:F24"/>
    <mergeCell ref="G23:H2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6" r:id="rId4" name="Check Box 2">
              <controlPr defaultSize="0" autoFill="0" autoLine="0" autoPict="0">
                <anchor moveWithCells="1">
                  <from>
                    <xdr:col>3</xdr:col>
                    <xdr:colOff>30480</xdr:colOff>
                    <xdr:row>1</xdr:row>
                    <xdr:rowOff>175260</xdr:rowOff>
                  </from>
                  <to>
                    <xdr:col>3</xdr:col>
                    <xdr:colOff>594360</xdr:colOff>
                    <xdr:row>2</xdr:row>
                    <xdr:rowOff>175260</xdr:rowOff>
                  </to>
                </anchor>
              </controlPr>
            </control>
          </mc:Choice>
        </mc:AlternateContent>
        <mc:AlternateContent xmlns:mc="http://schemas.openxmlformats.org/markup-compatibility/2006">
          <mc:Choice Requires="x14">
            <control shapeId="6147" r:id="rId5" name="Check Box 3">
              <controlPr defaultSize="0" autoFill="0" autoLine="0" autoPict="0">
                <anchor moveWithCells="1">
                  <from>
                    <xdr:col>4</xdr:col>
                    <xdr:colOff>106680</xdr:colOff>
                    <xdr:row>1</xdr:row>
                    <xdr:rowOff>175260</xdr:rowOff>
                  </from>
                  <to>
                    <xdr:col>5</xdr:col>
                    <xdr:colOff>60960</xdr:colOff>
                    <xdr:row>2</xdr:row>
                    <xdr:rowOff>175260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999F04F8-A115-4A97-BE2F-BC645CFD0116}">
          <x14:formula1>
            <xm:f>Apoio!$C$2:$C$6</xm:f>
          </x14:formula1>
          <xm:sqref>C15:C19 C25:C29</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28296-2618-45B1-932D-5957BA1C52B7}">
  <dimension ref="B1:H47"/>
  <sheetViews>
    <sheetView workbookViewId="0">
      <selection activeCell="L13" sqref="L13"/>
    </sheetView>
  </sheetViews>
  <sheetFormatPr defaultRowHeight="14.4" x14ac:dyDescent="0.3"/>
  <cols>
    <col min="2" max="2" width="16.109375" customWidth="1"/>
    <col min="3" max="3" width="31.109375" customWidth="1"/>
    <col min="4" max="4" width="9.5546875" bestFit="1" customWidth="1"/>
    <col min="5" max="5" width="9" customWidth="1"/>
    <col min="6" max="6" width="15.33203125" bestFit="1" customWidth="1"/>
    <col min="7" max="7" width="13" bestFit="1" customWidth="1"/>
    <col min="8" max="8" width="43.88671875" customWidth="1"/>
  </cols>
  <sheetData>
    <row r="1" spans="2:8" x14ac:dyDescent="0.3">
      <c r="B1" s="317" t="s">
        <v>335</v>
      </c>
      <c r="C1" s="318"/>
      <c r="D1" s="318"/>
      <c r="E1" s="318"/>
      <c r="F1" s="318"/>
      <c r="G1" s="318"/>
      <c r="H1" s="318"/>
    </row>
    <row r="3" spans="2:8" x14ac:dyDescent="0.3">
      <c r="B3" s="304" t="s">
        <v>134</v>
      </c>
      <c r="C3" s="113" t="s">
        <v>135</v>
      </c>
      <c r="D3" s="3"/>
      <c r="E3" s="3"/>
    </row>
    <row r="4" spans="2:8" x14ac:dyDescent="0.3">
      <c r="B4" s="326"/>
    </row>
    <row r="5" spans="2:8" ht="21.6" x14ac:dyDescent="0.3">
      <c r="B5" s="326"/>
      <c r="C5" s="94" t="s">
        <v>136</v>
      </c>
      <c r="D5" s="200"/>
      <c r="E5" s="227"/>
      <c r="F5" s="227"/>
      <c r="G5" s="227"/>
      <c r="H5" s="228"/>
    </row>
    <row r="6" spans="2:8" ht="4.2" customHeight="1" x14ac:dyDescent="0.3">
      <c r="B6" s="306"/>
      <c r="C6" s="93"/>
      <c r="D6" s="93"/>
      <c r="E6" s="93"/>
      <c r="F6" s="93"/>
      <c r="G6" s="93"/>
      <c r="H6" s="93"/>
    </row>
    <row r="7" spans="2:8" ht="37.200000000000003" customHeight="1" x14ac:dyDescent="0.3">
      <c r="B7" s="306"/>
      <c r="C7" s="95" t="s">
        <v>322</v>
      </c>
      <c r="D7" s="200"/>
      <c r="E7" s="227"/>
      <c r="F7" s="227"/>
      <c r="G7" s="227"/>
      <c r="H7" s="228"/>
    </row>
    <row r="8" spans="2:8" ht="4.2" customHeight="1" x14ac:dyDescent="0.3">
      <c r="B8" s="306"/>
      <c r="C8" s="93"/>
      <c r="D8" s="93"/>
      <c r="E8" s="93"/>
      <c r="F8" s="93"/>
      <c r="G8" s="93"/>
      <c r="H8" s="93"/>
    </row>
    <row r="9" spans="2:8" ht="40.799999999999997" x14ac:dyDescent="0.3">
      <c r="B9" s="306"/>
      <c r="C9" s="95" t="s">
        <v>138</v>
      </c>
      <c r="D9" s="200"/>
      <c r="E9" s="227"/>
      <c r="F9" s="227"/>
      <c r="G9" s="227"/>
      <c r="H9" s="228"/>
    </row>
    <row r="10" spans="2:8" ht="30.6" x14ac:dyDescent="0.3">
      <c r="B10" s="194"/>
      <c r="C10" s="95" t="s">
        <v>324</v>
      </c>
      <c r="D10" s="200"/>
      <c r="E10" s="227"/>
      <c r="F10" s="227"/>
      <c r="G10" s="227"/>
      <c r="H10" s="228"/>
    </row>
    <row r="11" spans="2:8" ht="4.2" customHeight="1" x14ac:dyDescent="0.3">
      <c r="B11" s="93"/>
      <c r="C11" s="93"/>
      <c r="D11" s="93"/>
      <c r="E11" s="93"/>
      <c r="F11" s="93"/>
      <c r="G11" s="93"/>
      <c r="H11" s="93"/>
    </row>
    <row r="12" spans="2:8" x14ac:dyDescent="0.3">
      <c r="B12" s="304" t="s">
        <v>323</v>
      </c>
      <c r="C12" s="329" t="s">
        <v>338</v>
      </c>
      <c r="D12" s="330"/>
      <c r="E12" s="330"/>
      <c r="F12" s="330"/>
      <c r="G12" s="330"/>
      <c r="H12" s="331"/>
    </row>
    <row r="13" spans="2:8" ht="54.6" customHeight="1" x14ac:dyDescent="0.3">
      <c r="B13" s="304"/>
      <c r="C13" s="332"/>
      <c r="D13" s="333"/>
      <c r="E13" s="333"/>
      <c r="F13" s="333"/>
      <c r="G13" s="333"/>
      <c r="H13" s="334"/>
    </row>
    <row r="14" spans="2:8" x14ac:dyDescent="0.3">
      <c r="B14" s="304"/>
      <c r="C14" s="314" t="s">
        <v>33</v>
      </c>
      <c r="D14" s="314" t="s">
        <v>328</v>
      </c>
      <c r="E14" s="324" t="s">
        <v>339</v>
      </c>
      <c r="F14" s="325"/>
      <c r="G14" s="325"/>
      <c r="H14" s="327" t="s">
        <v>143</v>
      </c>
    </row>
    <row r="15" spans="2:8" x14ac:dyDescent="0.3">
      <c r="B15" s="304"/>
      <c r="C15" s="315" t="s">
        <v>33</v>
      </c>
      <c r="D15" s="315"/>
      <c r="E15" s="168" t="s">
        <v>325</v>
      </c>
      <c r="F15" s="168" t="s">
        <v>327</v>
      </c>
      <c r="G15" s="168" t="s">
        <v>326</v>
      </c>
      <c r="H15" s="328"/>
    </row>
    <row r="16" spans="2:8" x14ac:dyDescent="0.3">
      <c r="B16" s="304"/>
      <c r="C16" s="91" t="s">
        <v>17</v>
      </c>
      <c r="D16" s="3"/>
      <c r="E16" s="3"/>
      <c r="F16" s="3"/>
      <c r="G16" s="3"/>
      <c r="H16" s="3"/>
    </row>
    <row r="17" spans="2:8" x14ac:dyDescent="0.3">
      <c r="B17" s="304"/>
      <c r="C17" s="92" t="s">
        <v>20</v>
      </c>
      <c r="D17" s="3"/>
      <c r="E17" s="3"/>
      <c r="F17" s="3"/>
      <c r="G17" s="3"/>
      <c r="H17" s="3"/>
    </row>
    <row r="18" spans="2:8" x14ac:dyDescent="0.3">
      <c r="B18" s="304"/>
      <c r="C18" s="92" t="s">
        <v>22</v>
      </c>
      <c r="D18" s="3"/>
      <c r="E18" s="3"/>
      <c r="F18" s="3"/>
      <c r="G18" s="3"/>
      <c r="H18" s="3"/>
    </row>
    <row r="19" spans="2:8" x14ac:dyDescent="0.3">
      <c r="B19" s="304"/>
      <c r="C19" s="90"/>
      <c r="D19" s="3"/>
      <c r="E19" s="3"/>
      <c r="F19" s="3"/>
      <c r="G19" s="3"/>
      <c r="H19" s="3"/>
    </row>
    <row r="20" spans="2:8" x14ac:dyDescent="0.3">
      <c r="B20" s="304"/>
      <c r="C20" s="90"/>
      <c r="D20" s="3"/>
      <c r="E20" s="3"/>
      <c r="F20" s="3"/>
      <c r="G20" s="3"/>
      <c r="H20" s="3"/>
    </row>
    <row r="21" spans="2:8" ht="4.2" customHeight="1" x14ac:dyDescent="0.3">
      <c r="B21" s="93"/>
      <c r="C21" s="93"/>
      <c r="D21" s="93"/>
      <c r="E21" s="93"/>
      <c r="F21" s="93"/>
      <c r="G21" s="93"/>
      <c r="H21" s="93"/>
    </row>
    <row r="22" spans="2:8" x14ac:dyDescent="0.3">
      <c r="B22" s="304" t="s">
        <v>139</v>
      </c>
      <c r="C22" s="308" t="s">
        <v>140</v>
      </c>
      <c r="D22" s="309"/>
      <c r="E22" s="309"/>
      <c r="F22" s="309"/>
      <c r="G22" s="309"/>
      <c r="H22" s="310"/>
    </row>
    <row r="23" spans="2:8" x14ac:dyDescent="0.3">
      <c r="B23" s="304"/>
      <c r="C23" s="311"/>
      <c r="D23" s="312"/>
      <c r="E23" s="312"/>
      <c r="F23" s="312"/>
      <c r="G23" s="312"/>
      <c r="H23" s="313"/>
    </row>
    <row r="24" spans="2:8" x14ac:dyDescent="0.3">
      <c r="B24" s="304"/>
      <c r="C24" s="314" t="s">
        <v>33</v>
      </c>
      <c r="D24" s="314" t="s">
        <v>141</v>
      </c>
      <c r="E24" s="324" t="s">
        <v>332</v>
      </c>
      <c r="F24" s="325"/>
      <c r="G24" s="325"/>
      <c r="H24" s="314" t="s">
        <v>143</v>
      </c>
    </row>
    <row r="25" spans="2:8" x14ac:dyDescent="0.3">
      <c r="B25" s="304"/>
      <c r="C25" s="315" t="s">
        <v>33</v>
      </c>
      <c r="D25" s="315"/>
      <c r="E25" s="168" t="s">
        <v>144</v>
      </c>
      <c r="F25" s="168" t="s">
        <v>145</v>
      </c>
      <c r="G25" s="168" t="s">
        <v>146</v>
      </c>
      <c r="H25" s="315" t="s">
        <v>33</v>
      </c>
    </row>
    <row r="26" spans="2:8" x14ac:dyDescent="0.3">
      <c r="B26" s="304"/>
      <c r="C26" s="91" t="s">
        <v>17</v>
      </c>
      <c r="D26" s="3"/>
      <c r="E26" s="3"/>
      <c r="F26" s="3"/>
      <c r="G26" s="3"/>
      <c r="H26" s="3"/>
    </row>
    <row r="27" spans="2:8" x14ac:dyDescent="0.3">
      <c r="B27" s="304"/>
      <c r="C27" s="92" t="s">
        <v>20</v>
      </c>
      <c r="D27" s="3"/>
      <c r="E27" s="3"/>
      <c r="F27" s="3"/>
      <c r="G27" s="3"/>
      <c r="H27" s="3"/>
    </row>
    <row r="28" spans="2:8" x14ac:dyDescent="0.3">
      <c r="B28" s="304"/>
      <c r="C28" s="92" t="s">
        <v>22</v>
      </c>
      <c r="D28" s="3"/>
      <c r="E28" s="3"/>
      <c r="F28" s="3"/>
      <c r="G28" s="3"/>
      <c r="H28" s="3"/>
    </row>
    <row r="29" spans="2:8" x14ac:dyDescent="0.3">
      <c r="B29" s="304"/>
      <c r="C29" s="90"/>
      <c r="D29" s="3"/>
      <c r="E29" s="3"/>
      <c r="F29" s="3"/>
      <c r="G29" s="3"/>
      <c r="H29" s="3"/>
    </row>
    <row r="30" spans="2:8" x14ac:dyDescent="0.3">
      <c r="B30" s="304"/>
      <c r="C30" s="90"/>
      <c r="D30" s="3"/>
      <c r="E30" s="3"/>
      <c r="F30" s="3"/>
      <c r="G30" s="3"/>
      <c r="H30" s="3"/>
    </row>
    <row r="31" spans="2:8" ht="4.2" customHeight="1" x14ac:dyDescent="0.3">
      <c r="B31" s="93"/>
      <c r="C31" s="93"/>
      <c r="D31" s="93"/>
      <c r="E31" s="93"/>
      <c r="F31" s="93"/>
      <c r="G31" s="93"/>
      <c r="H31" s="93"/>
    </row>
    <row r="32" spans="2:8" x14ac:dyDescent="0.3">
      <c r="B32" s="304" t="s">
        <v>148</v>
      </c>
      <c r="C32" s="308" t="s">
        <v>149</v>
      </c>
      <c r="D32" s="309"/>
      <c r="E32" s="309"/>
      <c r="F32" s="309"/>
      <c r="G32" s="309"/>
      <c r="H32" s="310"/>
    </row>
    <row r="33" spans="2:8" x14ac:dyDescent="0.3">
      <c r="B33" s="304"/>
      <c r="C33" s="311"/>
      <c r="D33" s="312"/>
      <c r="E33" s="312"/>
      <c r="F33" s="312"/>
      <c r="G33" s="312"/>
      <c r="H33" s="313"/>
    </row>
    <row r="34" spans="2:8" x14ac:dyDescent="0.3">
      <c r="B34" s="304"/>
      <c r="C34" s="314" t="s">
        <v>33</v>
      </c>
      <c r="D34" s="314" t="s">
        <v>329</v>
      </c>
      <c r="E34" s="327" t="s">
        <v>330</v>
      </c>
      <c r="F34" s="327" t="s">
        <v>331</v>
      </c>
      <c r="G34" s="314" t="s">
        <v>143</v>
      </c>
      <c r="H34" s="294"/>
    </row>
    <row r="35" spans="2:8" x14ac:dyDescent="0.3">
      <c r="B35" s="304"/>
      <c r="C35" s="315" t="s">
        <v>33</v>
      </c>
      <c r="D35" s="316"/>
      <c r="E35" s="328"/>
      <c r="F35" s="328"/>
      <c r="G35" s="294"/>
      <c r="H35" s="294"/>
    </row>
    <row r="36" spans="2:8" x14ac:dyDescent="0.3">
      <c r="B36" s="304"/>
      <c r="C36" s="91" t="s">
        <v>17</v>
      </c>
      <c r="D36" s="90"/>
      <c r="E36" s="90"/>
      <c r="F36" s="90"/>
      <c r="G36" s="307"/>
      <c r="H36" s="307"/>
    </row>
    <row r="37" spans="2:8" x14ac:dyDescent="0.3">
      <c r="B37" s="304"/>
      <c r="C37" s="92" t="s">
        <v>20</v>
      </c>
      <c r="D37" s="90"/>
      <c r="E37" s="90"/>
      <c r="F37" s="90"/>
      <c r="G37" s="307"/>
      <c r="H37" s="307"/>
    </row>
    <row r="38" spans="2:8" x14ac:dyDescent="0.3">
      <c r="B38" s="304"/>
      <c r="C38" s="92" t="s">
        <v>22</v>
      </c>
      <c r="D38" s="90"/>
      <c r="E38" s="90"/>
      <c r="F38" s="90"/>
      <c r="G38" s="307"/>
      <c r="H38" s="307"/>
    </row>
    <row r="39" spans="2:8" x14ac:dyDescent="0.3">
      <c r="B39" s="304"/>
      <c r="C39" s="90"/>
      <c r="D39" s="90"/>
      <c r="E39" s="90"/>
      <c r="F39" s="90"/>
      <c r="G39" s="307"/>
      <c r="H39" s="307"/>
    </row>
    <row r="40" spans="2:8" x14ac:dyDescent="0.3">
      <c r="B40" s="304"/>
      <c r="C40" s="90"/>
      <c r="D40" s="90"/>
      <c r="E40" s="90"/>
      <c r="F40" s="90"/>
      <c r="G40" s="307"/>
      <c r="H40" s="307"/>
    </row>
    <row r="41" spans="2:8" ht="4.2" customHeight="1" x14ac:dyDescent="0.3">
      <c r="B41" s="93"/>
      <c r="C41" s="93"/>
      <c r="D41" s="93"/>
      <c r="E41" s="93"/>
      <c r="F41" s="93"/>
      <c r="G41" s="93"/>
      <c r="H41" s="93"/>
    </row>
    <row r="42" spans="2:8" x14ac:dyDescent="0.3">
      <c r="B42" s="305" t="s">
        <v>153</v>
      </c>
      <c r="C42" s="89" t="s">
        <v>154</v>
      </c>
      <c r="D42" s="200"/>
      <c r="E42" s="227"/>
      <c r="F42" s="227"/>
      <c r="G42" s="227"/>
      <c r="H42" s="228"/>
    </row>
    <row r="43" spans="2:8" x14ac:dyDescent="0.3">
      <c r="B43" s="306"/>
      <c r="C43" s="89" t="s">
        <v>155</v>
      </c>
      <c r="D43" s="200"/>
      <c r="E43" s="227"/>
      <c r="F43" s="227"/>
      <c r="G43" s="227"/>
      <c r="H43" s="228"/>
    </row>
    <row r="44" spans="2:8" ht="4.2" customHeight="1" x14ac:dyDescent="0.3">
      <c r="B44" s="93"/>
      <c r="C44" s="93"/>
      <c r="D44" s="93"/>
      <c r="E44" s="93"/>
      <c r="F44" s="93"/>
      <c r="G44" s="93"/>
      <c r="H44" s="93"/>
    </row>
    <row r="45" spans="2:8" ht="21.6" x14ac:dyDescent="0.3">
      <c r="B45" s="170" t="s">
        <v>333</v>
      </c>
      <c r="C45" s="89" t="s">
        <v>334</v>
      </c>
      <c r="D45" s="200"/>
      <c r="E45" s="227"/>
      <c r="F45" s="227"/>
      <c r="G45" s="227"/>
      <c r="H45" s="228"/>
    </row>
    <row r="46" spans="2:8" ht="4.2" customHeight="1" x14ac:dyDescent="0.3">
      <c r="B46" s="93"/>
      <c r="C46" s="93"/>
      <c r="D46" s="93"/>
      <c r="E46" s="93"/>
      <c r="F46" s="93"/>
      <c r="G46" s="93"/>
      <c r="H46" s="93"/>
    </row>
    <row r="47" spans="2:8" ht="36.6" customHeight="1" x14ac:dyDescent="0.3">
      <c r="B47" s="169" t="s">
        <v>336</v>
      </c>
      <c r="C47" s="89" t="s">
        <v>337</v>
      </c>
      <c r="D47" s="200"/>
      <c r="E47" s="227"/>
      <c r="F47" s="227"/>
      <c r="G47" s="227"/>
      <c r="H47" s="228"/>
    </row>
  </sheetData>
  <mergeCells count="35">
    <mergeCell ref="F34:F35"/>
    <mergeCell ref="B12:B20"/>
    <mergeCell ref="C12:H13"/>
    <mergeCell ref="C14:C15"/>
    <mergeCell ref="D14:D15"/>
    <mergeCell ref="E14:G14"/>
    <mergeCell ref="H14:H15"/>
    <mergeCell ref="H24:H25"/>
    <mergeCell ref="D47:H47"/>
    <mergeCell ref="G39:H39"/>
    <mergeCell ref="G40:H40"/>
    <mergeCell ref="B42:B43"/>
    <mergeCell ref="D42:H42"/>
    <mergeCell ref="D43:H43"/>
    <mergeCell ref="D45:H45"/>
    <mergeCell ref="B32:B40"/>
    <mergeCell ref="C32:H33"/>
    <mergeCell ref="C34:C35"/>
    <mergeCell ref="D34:D35"/>
    <mergeCell ref="G34:H35"/>
    <mergeCell ref="G36:H36"/>
    <mergeCell ref="G37:H37"/>
    <mergeCell ref="G38:H38"/>
    <mergeCell ref="E34:E35"/>
    <mergeCell ref="B1:H1"/>
    <mergeCell ref="D5:H5"/>
    <mergeCell ref="D7:H7"/>
    <mergeCell ref="D9:H9"/>
    <mergeCell ref="B22:B30"/>
    <mergeCell ref="C22:H23"/>
    <mergeCell ref="C24:C25"/>
    <mergeCell ref="D24:D25"/>
    <mergeCell ref="E24:G24"/>
    <mergeCell ref="D10:H10"/>
    <mergeCell ref="B3:B10"/>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Check Box 1">
              <controlPr defaultSize="0" autoFill="0" autoLine="0" autoPict="0">
                <anchor moveWithCells="1">
                  <from>
                    <xdr:col>3</xdr:col>
                    <xdr:colOff>30480</xdr:colOff>
                    <xdr:row>1</xdr:row>
                    <xdr:rowOff>175260</xdr:rowOff>
                  </from>
                  <to>
                    <xdr:col>3</xdr:col>
                    <xdr:colOff>594360</xdr:colOff>
                    <xdr:row>2</xdr:row>
                    <xdr:rowOff>175260</xdr:rowOff>
                  </to>
                </anchor>
              </controlPr>
            </control>
          </mc:Choice>
        </mc:AlternateContent>
        <mc:AlternateContent xmlns:mc="http://schemas.openxmlformats.org/markup-compatibility/2006">
          <mc:Choice Requires="x14">
            <control shapeId="12290" r:id="rId5" name="Check Box 2">
              <controlPr defaultSize="0" autoFill="0" autoLine="0" autoPict="0">
                <anchor moveWithCells="1">
                  <from>
                    <xdr:col>4</xdr:col>
                    <xdr:colOff>106680</xdr:colOff>
                    <xdr:row>1</xdr:row>
                    <xdr:rowOff>175260</xdr:rowOff>
                  </from>
                  <to>
                    <xdr:col>5</xdr:col>
                    <xdr:colOff>60960</xdr:colOff>
                    <xdr:row>2</xdr:row>
                    <xdr:rowOff>175260</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4</xdr:col>
                    <xdr:colOff>205740</xdr:colOff>
                    <xdr:row>15</xdr:row>
                    <xdr:rowOff>0</xdr:rowOff>
                  </from>
                  <to>
                    <xdr:col>4</xdr:col>
                    <xdr:colOff>434340</xdr:colOff>
                    <xdr:row>15</xdr:row>
                    <xdr:rowOff>175260</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4</xdr:col>
                    <xdr:colOff>205740</xdr:colOff>
                    <xdr:row>16</xdr:row>
                    <xdr:rowOff>7620</xdr:rowOff>
                  </from>
                  <to>
                    <xdr:col>4</xdr:col>
                    <xdr:colOff>434340</xdr:colOff>
                    <xdr:row>17</xdr:row>
                    <xdr:rowOff>0</xdr:rowOff>
                  </to>
                </anchor>
              </controlPr>
            </control>
          </mc:Choice>
        </mc:AlternateContent>
        <mc:AlternateContent xmlns:mc="http://schemas.openxmlformats.org/markup-compatibility/2006">
          <mc:Choice Requires="x14">
            <control shapeId="12294" r:id="rId8" name="Check Box 6">
              <controlPr defaultSize="0" autoFill="0" autoLine="0" autoPict="0">
                <anchor moveWithCells="1">
                  <from>
                    <xdr:col>4</xdr:col>
                    <xdr:colOff>205740</xdr:colOff>
                    <xdr:row>17</xdr:row>
                    <xdr:rowOff>7620</xdr:rowOff>
                  </from>
                  <to>
                    <xdr:col>4</xdr:col>
                    <xdr:colOff>434340</xdr:colOff>
                    <xdr:row>18</xdr:row>
                    <xdr:rowOff>0</xdr:rowOff>
                  </to>
                </anchor>
              </controlPr>
            </control>
          </mc:Choice>
        </mc:AlternateContent>
        <mc:AlternateContent xmlns:mc="http://schemas.openxmlformats.org/markup-compatibility/2006">
          <mc:Choice Requires="x14">
            <control shapeId="12295" r:id="rId9" name="Check Box 7">
              <controlPr defaultSize="0" autoFill="0" autoLine="0" autoPict="0">
                <anchor moveWithCells="1">
                  <from>
                    <xdr:col>5</xdr:col>
                    <xdr:colOff>426720</xdr:colOff>
                    <xdr:row>15</xdr:row>
                    <xdr:rowOff>7620</xdr:rowOff>
                  </from>
                  <to>
                    <xdr:col>5</xdr:col>
                    <xdr:colOff>655320</xdr:colOff>
                    <xdr:row>16</xdr:row>
                    <xdr:rowOff>0</xdr:rowOff>
                  </to>
                </anchor>
              </controlPr>
            </control>
          </mc:Choice>
        </mc:AlternateContent>
        <mc:AlternateContent xmlns:mc="http://schemas.openxmlformats.org/markup-compatibility/2006">
          <mc:Choice Requires="x14">
            <control shapeId="12296" r:id="rId10" name="Check Box 8">
              <controlPr defaultSize="0" autoFill="0" autoLine="0" autoPict="0">
                <anchor moveWithCells="1">
                  <from>
                    <xdr:col>5</xdr:col>
                    <xdr:colOff>426720</xdr:colOff>
                    <xdr:row>16</xdr:row>
                    <xdr:rowOff>15240</xdr:rowOff>
                  </from>
                  <to>
                    <xdr:col>5</xdr:col>
                    <xdr:colOff>655320</xdr:colOff>
                    <xdr:row>17</xdr:row>
                    <xdr:rowOff>7620</xdr:rowOff>
                  </to>
                </anchor>
              </controlPr>
            </control>
          </mc:Choice>
        </mc:AlternateContent>
        <mc:AlternateContent xmlns:mc="http://schemas.openxmlformats.org/markup-compatibility/2006">
          <mc:Choice Requires="x14">
            <control shapeId="12297" r:id="rId11" name="Check Box 9">
              <controlPr defaultSize="0" autoFill="0" autoLine="0" autoPict="0">
                <anchor moveWithCells="1">
                  <from>
                    <xdr:col>5</xdr:col>
                    <xdr:colOff>426720</xdr:colOff>
                    <xdr:row>17</xdr:row>
                    <xdr:rowOff>15240</xdr:rowOff>
                  </from>
                  <to>
                    <xdr:col>5</xdr:col>
                    <xdr:colOff>655320</xdr:colOff>
                    <xdr:row>18</xdr:row>
                    <xdr:rowOff>7620</xdr:rowOff>
                  </to>
                </anchor>
              </controlPr>
            </control>
          </mc:Choice>
        </mc:AlternateContent>
        <mc:AlternateContent xmlns:mc="http://schemas.openxmlformats.org/markup-compatibility/2006">
          <mc:Choice Requires="x14">
            <control shapeId="12298" r:id="rId12" name="Check Box 10">
              <controlPr defaultSize="0" autoFill="0" autoLine="0" autoPict="0">
                <anchor moveWithCells="1">
                  <from>
                    <xdr:col>6</xdr:col>
                    <xdr:colOff>320040</xdr:colOff>
                    <xdr:row>15</xdr:row>
                    <xdr:rowOff>7620</xdr:rowOff>
                  </from>
                  <to>
                    <xdr:col>6</xdr:col>
                    <xdr:colOff>548640</xdr:colOff>
                    <xdr:row>16</xdr:row>
                    <xdr:rowOff>0</xdr:rowOff>
                  </to>
                </anchor>
              </controlPr>
            </control>
          </mc:Choice>
        </mc:AlternateContent>
        <mc:AlternateContent xmlns:mc="http://schemas.openxmlformats.org/markup-compatibility/2006">
          <mc:Choice Requires="x14">
            <control shapeId="12299" r:id="rId13" name="Check Box 11">
              <controlPr defaultSize="0" autoFill="0" autoLine="0" autoPict="0">
                <anchor moveWithCells="1">
                  <from>
                    <xdr:col>6</xdr:col>
                    <xdr:colOff>320040</xdr:colOff>
                    <xdr:row>16</xdr:row>
                    <xdr:rowOff>15240</xdr:rowOff>
                  </from>
                  <to>
                    <xdr:col>6</xdr:col>
                    <xdr:colOff>548640</xdr:colOff>
                    <xdr:row>17</xdr:row>
                    <xdr:rowOff>7620</xdr:rowOff>
                  </to>
                </anchor>
              </controlPr>
            </control>
          </mc:Choice>
        </mc:AlternateContent>
        <mc:AlternateContent xmlns:mc="http://schemas.openxmlformats.org/markup-compatibility/2006">
          <mc:Choice Requires="x14">
            <control shapeId="12300" r:id="rId14" name="Check Box 12">
              <controlPr defaultSize="0" autoFill="0" autoLine="0" autoPict="0">
                <anchor moveWithCells="1">
                  <from>
                    <xdr:col>6</xdr:col>
                    <xdr:colOff>320040</xdr:colOff>
                    <xdr:row>17</xdr:row>
                    <xdr:rowOff>15240</xdr:rowOff>
                  </from>
                  <to>
                    <xdr:col>6</xdr:col>
                    <xdr:colOff>548640</xdr:colOff>
                    <xdr:row>18</xdr:row>
                    <xdr:rowOff>7620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B1D387DE-BF90-4A05-AE3A-9151CC08B332}">
          <x14:formula1>
            <xm:f>Apoio!$C$2:$C$6</xm:f>
          </x14:formula1>
          <xm:sqref>C26:C30 C36:C40 C16:C20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DB52F-3663-4102-B531-5D59FE92A8EC}">
  <sheetPr codeName="Sheet3"/>
  <dimension ref="B1:T32"/>
  <sheetViews>
    <sheetView topLeftCell="A7" workbookViewId="0">
      <selection activeCell="D14" sqref="D14"/>
    </sheetView>
  </sheetViews>
  <sheetFormatPr defaultRowHeight="14.4" x14ac:dyDescent="0.3"/>
  <cols>
    <col min="3" max="3" width="0.88671875" customWidth="1"/>
  </cols>
  <sheetData>
    <row r="1" spans="2:20" x14ac:dyDescent="0.3">
      <c r="B1" s="271" t="s">
        <v>52</v>
      </c>
      <c r="C1" s="271"/>
      <c r="D1" s="271"/>
      <c r="E1" s="271"/>
      <c r="F1" s="271"/>
      <c r="G1" s="271"/>
      <c r="H1" s="271"/>
      <c r="I1" s="271"/>
      <c r="J1" s="271"/>
      <c r="K1" s="271"/>
      <c r="L1" s="271"/>
      <c r="M1" s="271"/>
      <c r="N1" s="271"/>
      <c r="O1" s="271"/>
      <c r="P1" s="271"/>
      <c r="Q1" s="271"/>
      <c r="R1" s="271"/>
      <c r="S1" s="271"/>
      <c r="T1" s="271"/>
    </row>
    <row r="2" spans="2:20" ht="9" customHeight="1" x14ac:dyDescent="0.3">
      <c r="D2" s="1"/>
      <c r="E2" s="1"/>
      <c r="F2" s="1"/>
      <c r="G2" s="1"/>
      <c r="H2" s="1"/>
      <c r="I2" s="1"/>
      <c r="J2" s="1"/>
      <c r="K2" s="1"/>
      <c r="L2" s="1"/>
      <c r="M2" s="1"/>
      <c r="N2" s="1"/>
      <c r="O2" s="1"/>
    </row>
    <row r="3" spans="2:20" x14ac:dyDescent="0.3">
      <c r="B3" s="4" t="s">
        <v>1</v>
      </c>
      <c r="D3" s="335" t="s">
        <v>53</v>
      </c>
      <c r="E3" s="335"/>
      <c r="F3" s="335"/>
      <c r="G3" s="335"/>
      <c r="H3" s="335"/>
    </row>
    <row r="5" spans="2:20" x14ac:dyDescent="0.3">
      <c r="B5" s="304" t="s">
        <v>54</v>
      </c>
      <c r="D5" s="337" t="s">
        <v>55</v>
      </c>
      <c r="E5" s="338"/>
      <c r="F5" s="338"/>
      <c r="G5" s="338"/>
      <c r="H5" s="338"/>
    </row>
    <row r="6" spans="2:20" x14ac:dyDescent="0.3">
      <c r="B6" s="304"/>
      <c r="D6" s="338"/>
      <c r="E6" s="338"/>
      <c r="F6" s="338"/>
      <c r="G6" s="338"/>
      <c r="H6" s="338"/>
    </row>
    <row r="7" spans="2:20" x14ac:dyDescent="0.3">
      <c r="B7" s="304"/>
      <c r="D7" s="338"/>
      <c r="E7" s="338"/>
      <c r="F7" s="338"/>
      <c r="G7" s="338"/>
      <c r="H7" s="338"/>
    </row>
    <row r="8" spans="2:20" x14ac:dyDescent="0.3">
      <c r="B8" s="304"/>
      <c r="D8" s="338"/>
      <c r="E8" s="338"/>
      <c r="F8" s="338"/>
      <c r="G8" s="338"/>
      <c r="H8" s="338"/>
    </row>
    <row r="9" spans="2:20" x14ac:dyDescent="0.3">
      <c r="B9" s="304"/>
      <c r="D9" s="338"/>
      <c r="E9" s="338"/>
      <c r="F9" s="338"/>
      <c r="G9" s="338"/>
      <c r="H9" s="338"/>
    </row>
    <row r="10" spans="2:20" x14ac:dyDescent="0.3">
      <c r="B10" s="304"/>
      <c r="D10" s="338"/>
      <c r="E10" s="338"/>
      <c r="F10" s="338"/>
      <c r="G10" s="338"/>
      <c r="H10" s="338"/>
    </row>
    <row r="11" spans="2:20" ht="23.4" customHeight="1" x14ac:dyDescent="0.3">
      <c r="B11" s="304"/>
      <c r="D11" s="338"/>
      <c r="E11" s="338"/>
      <c r="F11" s="338"/>
      <c r="G11" s="338"/>
      <c r="H11" s="338"/>
    </row>
    <row r="12" spans="2:20" x14ac:dyDescent="0.3">
      <c r="B12" s="304"/>
      <c r="D12" s="1"/>
      <c r="E12" s="1"/>
      <c r="F12" s="1"/>
      <c r="G12" s="1"/>
      <c r="H12" s="1"/>
    </row>
    <row r="13" spans="2:20" ht="20.399999999999999" x14ac:dyDescent="0.3">
      <c r="B13" s="304"/>
      <c r="D13" s="10" t="s">
        <v>56</v>
      </c>
      <c r="E13" s="12" t="s">
        <v>26</v>
      </c>
      <c r="F13" s="12" t="s">
        <v>33</v>
      </c>
      <c r="G13" s="12" t="s">
        <v>34</v>
      </c>
      <c r="H13" s="1"/>
    </row>
    <row r="14" spans="2:20" ht="40.799999999999997" x14ac:dyDescent="0.3">
      <c r="B14" s="304"/>
      <c r="D14" s="12" t="s">
        <v>57</v>
      </c>
      <c r="E14" s="13" t="s">
        <v>58</v>
      </c>
      <c r="F14" s="13" t="s">
        <v>59</v>
      </c>
      <c r="G14" s="13" t="s">
        <v>60</v>
      </c>
      <c r="H14" s="1"/>
    </row>
    <row r="15" spans="2:20" ht="40.799999999999997" x14ac:dyDescent="0.3">
      <c r="B15" s="304"/>
      <c r="D15" s="12" t="s">
        <v>57</v>
      </c>
      <c r="E15" s="13" t="s">
        <v>58</v>
      </c>
      <c r="F15" s="13" t="s">
        <v>61</v>
      </c>
      <c r="G15" s="13" t="s">
        <v>60</v>
      </c>
      <c r="H15" s="1"/>
    </row>
    <row r="16" spans="2:20" x14ac:dyDescent="0.3">
      <c r="B16" s="304"/>
      <c r="D16" s="1"/>
      <c r="E16" s="1"/>
      <c r="F16" s="1"/>
      <c r="G16" s="1"/>
      <c r="H16" s="1"/>
    </row>
    <row r="17" spans="2:8" x14ac:dyDescent="0.3">
      <c r="B17" s="304"/>
      <c r="D17" s="184" t="s">
        <v>62</v>
      </c>
      <c r="E17" s="194"/>
      <c r="F17" s="194"/>
      <c r="G17" s="194"/>
      <c r="H17" s="194"/>
    </row>
    <row r="18" spans="2:8" x14ac:dyDescent="0.3">
      <c r="B18" s="304"/>
      <c r="D18" s="194"/>
      <c r="E18" s="194"/>
      <c r="F18" s="194"/>
      <c r="G18" s="194"/>
      <c r="H18" s="194"/>
    </row>
    <row r="19" spans="2:8" x14ac:dyDescent="0.3">
      <c r="B19" s="304"/>
      <c r="D19" s="194"/>
      <c r="E19" s="194"/>
      <c r="F19" s="194"/>
      <c r="G19" s="194"/>
      <c r="H19" s="194"/>
    </row>
    <row r="20" spans="2:8" x14ac:dyDescent="0.3">
      <c r="B20" s="304"/>
      <c r="D20" s="1"/>
      <c r="E20" s="1"/>
      <c r="F20" s="1"/>
      <c r="G20" s="1"/>
      <c r="H20" s="1"/>
    </row>
    <row r="21" spans="2:8" x14ac:dyDescent="0.3">
      <c r="B21" s="304"/>
      <c r="D21" s="10" t="s">
        <v>63</v>
      </c>
      <c r="E21" s="336" t="s">
        <v>64</v>
      </c>
      <c r="F21" s="194"/>
      <c r="G21" s="194"/>
      <c r="H21" s="194"/>
    </row>
    <row r="22" spans="2:8" x14ac:dyDescent="0.3">
      <c r="B22" s="304"/>
      <c r="D22" s="11" t="s">
        <v>65</v>
      </c>
      <c r="E22" s="336" t="s">
        <v>57</v>
      </c>
      <c r="F22" s="194"/>
      <c r="G22" s="194"/>
      <c r="H22" s="194"/>
    </row>
    <row r="23" spans="2:8" x14ac:dyDescent="0.3">
      <c r="B23" s="304"/>
      <c r="D23" s="1" t="s">
        <v>66</v>
      </c>
      <c r="E23" s="1"/>
      <c r="F23" s="1"/>
      <c r="G23" s="1"/>
      <c r="H23" s="1"/>
    </row>
    <row r="24" spans="2:8" x14ac:dyDescent="0.3">
      <c r="B24" s="304"/>
      <c r="D24" s="10" t="s">
        <v>67</v>
      </c>
      <c r="E24" s="336" t="s">
        <v>61</v>
      </c>
      <c r="F24" s="194"/>
      <c r="G24" s="194"/>
      <c r="H24" s="194"/>
    </row>
    <row r="25" spans="2:8" x14ac:dyDescent="0.3">
      <c r="B25" s="304"/>
      <c r="D25" s="11" t="s">
        <v>68</v>
      </c>
      <c r="E25" s="336" t="s">
        <v>69</v>
      </c>
      <c r="F25" s="194"/>
      <c r="G25" s="194"/>
      <c r="H25" s="194"/>
    </row>
    <row r="26" spans="2:8" x14ac:dyDescent="0.3">
      <c r="B26" s="304"/>
      <c r="D26" s="11" t="s">
        <v>70</v>
      </c>
      <c r="E26" s="336" t="s">
        <v>71</v>
      </c>
      <c r="F26" s="194"/>
      <c r="G26" s="194"/>
      <c r="H26" s="194"/>
    </row>
    <row r="27" spans="2:8" x14ac:dyDescent="0.3">
      <c r="B27" s="304"/>
      <c r="D27" s="11" t="s">
        <v>72</v>
      </c>
      <c r="E27" s="336" t="s">
        <v>73</v>
      </c>
      <c r="F27" s="194"/>
      <c r="G27" s="194"/>
      <c r="H27" s="194"/>
    </row>
    <row r="28" spans="2:8" x14ac:dyDescent="0.3">
      <c r="B28" s="304"/>
      <c r="D28" s="1" t="s">
        <v>66</v>
      </c>
      <c r="E28" s="1"/>
      <c r="F28" s="1"/>
      <c r="G28" s="1"/>
      <c r="H28" s="1"/>
    </row>
    <row r="29" spans="2:8" x14ac:dyDescent="0.3">
      <c r="B29" s="304"/>
      <c r="D29" s="10" t="s">
        <v>67</v>
      </c>
      <c r="E29" s="336" t="s">
        <v>59</v>
      </c>
      <c r="F29" s="194"/>
      <c r="G29" s="194"/>
      <c r="H29" s="194"/>
    </row>
    <row r="30" spans="2:8" x14ac:dyDescent="0.3">
      <c r="B30" s="304"/>
      <c r="D30" s="11" t="s">
        <v>68</v>
      </c>
      <c r="E30" s="336" t="s">
        <v>69</v>
      </c>
      <c r="F30" s="194"/>
      <c r="G30" s="194"/>
      <c r="H30" s="194"/>
    </row>
    <row r="31" spans="2:8" x14ac:dyDescent="0.3">
      <c r="B31" s="304"/>
      <c r="D31" s="11" t="s">
        <v>70</v>
      </c>
      <c r="E31" s="336" t="s">
        <v>71</v>
      </c>
      <c r="F31" s="194"/>
      <c r="G31" s="194"/>
      <c r="H31" s="194"/>
    </row>
    <row r="32" spans="2:8" x14ac:dyDescent="0.3">
      <c r="B32" s="304"/>
      <c r="D32" s="11" t="s">
        <v>72</v>
      </c>
      <c r="E32" s="336" t="s">
        <v>74</v>
      </c>
      <c r="F32" s="194"/>
      <c r="G32" s="194"/>
      <c r="H32" s="194"/>
    </row>
  </sheetData>
  <mergeCells count="15">
    <mergeCell ref="B5:B32"/>
    <mergeCell ref="B1:T1"/>
    <mergeCell ref="D3:H3"/>
    <mergeCell ref="E32:H32"/>
    <mergeCell ref="D5:H11"/>
    <mergeCell ref="D17:H19"/>
    <mergeCell ref="E21:H21"/>
    <mergeCell ref="E22:H22"/>
    <mergeCell ref="E24:H24"/>
    <mergeCell ref="E25:H25"/>
    <mergeCell ref="E26:H26"/>
    <mergeCell ref="E27:H27"/>
    <mergeCell ref="E29:H29"/>
    <mergeCell ref="E30:H30"/>
    <mergeCell ref="E31:H3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Change Log</vt:lpstr>
      <vt:lpstr>Main</vt:lpstr>
      <vt:lpstr>CloudComputing&amp;DevOps</vt:lpstr>
      <vt:lpstr>RHSSO-Template</vt:lpstr>
      <vt:lpstr>RHSSO-Template BO</vt:lpstr>
      <vt:lpstr>Kafka-Template</vt:lpstr>
      <vt:lpstr>BD-Oracle</vt:lpstr>
      <vt:lpstr>BD-SQL</vt:lpstr>
      <vt:lpstr>Resumo</vt:lpstr>
      <vt:lpstr>Apoio</vt:lpstr>
      <vt:lpstr>Simulação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António Rodrigues (NOVO BANCO DSI)</dc:creator>
  <cp:keywords/>
  <dc:description/>
  <cp:lastModifiedBy>Mara Sofia Silva (RE novobanco DSI)</cp:lastModifiedBy>
  <cp:revision/>
  <dcterms:created xsi:type="dcterms:W3CDTF">2022-03-23T08:38:56Z</dcterms:created>
  <dcterms:modified xsi:type="dcterms:W3CDTF">2023-01-12T17:23:44Z</dcterms:modified>
  <cp:category/>
  <cp:contentStatus/>
</cp:coreProperties>
</file>