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_TianProc\_spyder_\survey\qcToTableau\proc_sony_tv\data\"/>
    </mc:Choice>
  </mc:AlternateContent>
  <bookViews>
    <workbookView xWindow="0" yWindow="0" windowWidth="23040" windowHeight="9024"/>
  </bookViews>
  <sheets>
    <sheet name="datamap" sheetId="2" r:id="rId1"/>
    <sheet name="itemNameReplace" sheetId="8" r:id="rId2"/>
    <sheet name="datamap (4)" sheetId="7" r:id="rId3"/>
    <sheet name="datamap (3)" sheetId="5" r:id="rId4"/>
    <sheet name="TH" sheetId="3" r:id="rId5"/>
    <sheet name="datamap (2)" sheetId="4" r:id="rId6"/>
    <sheet name="datamap_2" sheetId="1" r:id="rId7"/>
  </sheets>
  <definedNames>
    <definedName name="_xlnm._FilterDatabase" localSheetId="0" hidden="1">datamap!$A$1:$M$19</definedName>
    <definedName name="_xlnm._FilterDatabase" localSheetId="5" hidden="1">'datamap (2)'!$A$1:$M$68</definedName>
    <definedName name="_xlnm._FilterDatabase" localSheetId="3" hidden="1">'datamap (3)'!$A$1:$L$19</definedName>
    <definedName name="_xlnm._FilterDatabase" localSheetId="2" hidden="1">'datamap (4)'!$A$1:$L$19</definedName>
    <definedName name="_xlnm._FilterDatabase" localSheetId="6" hidden="1">datamap_2!$K$1:$K$55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5" i="7" l="1"/>
  <c r="H35" i="7"/>
  <c r="A35" i="7" s="1"/>
  <c r="J34" i="7"/>
  <c r="H34" i="7"/>
  <c r="A34" i="7" s="1"/>
  <c r="K33" i="7"/>
  <c r="H33" i="7"/>
  <c r="A33" i="7"/>
  <c r="K32" i="7"/>
  <c r="H32" i="7"/>
  <c r="A32" i="7"/>
  <c r="K31" i="7"/>
  <c r="H31" i="7"/>
  <c r="A31" i="7" s="1"/>
  <c r="K30" i="7"/>
  <c r="H30" i="7"/>
  <c r="A30" i="7" s="1"/>
  <c r="K29" i="7"/>
  <c r="H29" i="7"/>
  <c r="A29" i="7"/>
  <c r="K28" i="7"/>
  <c r="H28" i="7"/>
  <c r="A28" i="7"/>
  <c r="K27" i="7"/>
  <c r="H27" i="7"/>
  <c r="A27" i="7" s="1"/>
  <c r="K26" i="7"/>
  <c r="H26" i="7"/>
  <c r="A26" i="7" s="1"/>
  <c r="K25" i="7"/>
  <c r="H25" i="7"/>
  <c r="A25" i="7"/>
  <c r="K24" i="7"/>
  <c r="H24" i="7"/>
  <c r="A24" i="7"/>
  <c r="K23" i="7"/>
  <c r="H23" i="7"/>
  <c r="A23" i="7" s="1"/>
  <c r="K22" i="7"/>
  <c r="H22" i="7"/>
  <c r="A22" i="7" s="1"/>
  <c r="K21" i="7"/>
  <c r="H21" i="7"/>
  <c r="A21" i="7"/>
  <c r="K20" i="7"/>
  <c r="H20" i="7"/>
  <c r="A20" i="7"/>
  <c r="H19" i="7"/>
  <c r="A19" i="7" s="1"/>
  <c r="K18" i="7"/>
  <c r="H18" i="7"/>
  <c r="A18" i="7" s="1"/>
  <c r="K17" i="7"/>
  <c r="H17" i="7"/>
  <c r="A17" i="7"/>
  <c r="K16" i="7"/>
  <c r="H16" i="7"/>
  <c r="A16" i="7" s="1"/>
  <c r="K15" i="7"/>
  <c r="H15" i="7"/>
  <c r="A15" i="7"/>
  <c r="K14" i="7"/>
  <c r="H14" i="7"/>
  <c r="A14" i="7" s="1"/>
  <c r="K13" i="7"/>
  <c r="H13" i="7"/>
  <c r="A13" i="7"/>
  <c r="K12" i="7"/>
  <c r="H12" i="7"/>
  <c r="A12" i="7" s="1"/>
  <c r="H11" i="7"/>
  <c r="A11" i="7"/>
  <c r="K10" i="7"/>
  <c r="H10" i="7"/>
  <c r="A10" i="7"/>
  <c r="K9" i="7"/>
  <c r="H9" i="7"/>
  <c r="A9" i="7"/>
  <c r="J8" i="7"/>
  <c r="H8" i="7"/>
  <c r="A8" i="7" s="1"/>
  <c r="J7" i="7"/>
  <c r="H7" i="7"/>
  <c r="A7" i="7"/>
  <c r="J6" i="7"/>
  <c r="H6" i="7"/>
  <c r="A6" i="7" s="1"/>
  <c r="J5" i="7"/>
  <c r="A5" i="7" s="1"/>
  <c r="H5" i="7"/>
  <c r="J4" i="7"/>
  <c r="H4" i="7"/>
  <c r="A4" i="7" s="1"/>
  <c r="J35" i="5"/>
  <c r="H35" i="5"/>
  <c r="A35" i="5" s="1"/>
  <c r="J34" i="5"/>
  <c r="H34" i="5"/>
  <c r="A34" i="5" s="1"/>
  <c r="K33" i="5"/>
  <c r="H33" i="5"/>
  <c r="A33" i="5" s="1"/>
  <c r="K32" i="5"/>
  <c r="H32" i="5"/>
  <c r="A32" i="5" s="1"/>
  <c r="K31" i="5"/>
  <c r="H31" i="5"/>
  <c r="A31" i="5" s="1"/>
  <c r="K30" i="5"/>
  <c r="H30" i="5"/>
  <c r="A30" i="5" s="1"/>
  <c r="K29" i="5"/>
  <c r="H29" i="5"/>
  <c r="A29" i="5" s="1"/>
  <c r="K28" i="5"/>
  <c r="H28" i="5"/>
  <c r="A28" i="5" s="1"/>
  <c r="K27" i="5"/>
  <c r="H27" i="5"/>
  <c r="A27" i="5" s="1"/>
  <c r="K26" i="5"/>
  <c r="H26" i="5"/>
  <c r="A26" i="5" s="1"/>
  <c r="K25" i="5"/>
  <c r="H25" i="5"/>
  <c r="A25" i="5" s="1"/>
  <c r="K24" i="5"/>
  <c r="H24" i="5"/>
  <c r="A24" i="5" s="1"/>
  <c r="K23" i="5"/>
  <c r="H23" i="5"/>
  <c r="A23" i="5" s="1"/>
  <c r="K22" i="5"/>
  <c r="H22" i="5"/>
  <c r="A22" i="5" s="1"/>
  <c r="K21" i="5"/>
  <c r="H21" i="5"/>
  <c r="A21" i="5" s="1"/>
  <c r="K20" i="5"/>
  <c r="H20" i="5"/>
  <c r="A20" i="5" s="1"/>
  <c r="H19" i="5"/>
  <c r="A19" i="5"/>
  <c r="K18" i="5"/>
  <c r="H18" i="5"/>
  <c r="A18" i="5" s="1"/>
  <c r="K17" i="5"/>
  <c r="H17" i="5"/>
  <c r="A17" i="5"/>
  <c r="K16" i="5"/>
  <c r="H16" i="5"/>
  <c r="A16" i="5"/>
  <c r="K15" i="5"/>
  <c r="H15" i="5"/>
  <c r="A15" i="5" s="1"/>
  <c r="K14" i="5"/>
  <c r="H14" i="5"/>
  <c r="A14" i="5" s="1"/>
  <c r="K13" i="5"/>
  <c r="H13" i="5"/>
  <c r="A13" i="5"/>
  <c r="K12" i="5"/>
  <c r="H12" i="5"/>
  <c r="A12" i="5"/>
  <c r="H11" i="5"/>
  <c r="A11" i="5"/>
  <c r="K10" i="5"/>
  <c r="H10" i="5"/>
  <c r="A10" i="5" s="1"/>
  <c r="K9" i="5"/>
  <c r="H9" i="5"/>
  <c r="A9" i="5" s="1"/>
  <c r="J8" i="5"/>
  <c r="A8" i="5" s="1"/>
  <c r="H8" i="5"/>
  <c r="J7" i="5"/>
  <c r="A7" i="5" s="1"/>
  <c r="H7" i="5"/>
  <c r="J6" i="5"/>
  <c r="H6" i="5"/>
  <c r="A6" i="5" s="1"/>
  <c r="J5" i="5"/>
  <c r="H5" i="5"/>
  <c r="A5" i="5" s="1"/>
  <c r="J4" i="5"/>
  <c r="A4" i="5" s="1"/>
  <c r="H4" i="5"/>
  <c r="I35" i="2"/>
  <c r="A35" i="2" s="1"/>
  <c r="K35" i="2"/>
  <c r="K34" i="2" l="1"/>
  <c r="I34" i="2"/>
  <c r="A34" i="2" s="1"/>
  <c r="K4" i="2"/>
  <c r="I4" i="2"/>
  <c r="A4" i="2" s="1"/>
  <c r="I30" i="2" l="1"/>
  <c r="A30" i="2" s="1"/>
  <c r="L30" i="2"/>
  <c r="I31" i="2"/>
  <c r="A31" i="2" s="1"/>
  <c r="L31" i="2"/>
  <c r="I32" i="2"/>
  <c r="A32" i="2" s="1"/>
  <c r="L32" i="2"/>
  <c r="I33" i="2"/>
  <c r="A33" i="2" s="1"/>
  <c r="L33" i="2"/>
  <c r="I24" i="2"/>
  <c r="A24" i="2" s="1"/>
  <c r="L24" i="2"/>
  <c r="I25" i="2"/>
  <c r="A25" i="2" s="1"/>
  <c r="L25" i="2"/>
  <c r="I26" i="2"/>
  <c r="A26" i="2" s="1"/>
  <c r="L26" i="2"/>
  <c r="I27" i="2"/>
  <c r="A27" i="2" s="1"/>
  <c r="L27" i="2"/>
  <c r="I28" i="2"/>
  <c r="A28" i="2" s="1"/>
  <c r="L28" i="2"/>
  <c r="I29" i="2"/>
  <c r="A29" i="2" s="1"/>
  <c r="L29" i="2"/>
  <c r="L23" i="2"/>
  <c r="I23" i="2"/>
  <c r="A23" i="2" s="1"/>
  <c r="L22" i="2"/>
  <c r="I22" i="2"/>
  <c r="A22" i="2" s="1"/>
  <c r="L21" i="2"/>
  <c r="I21" i="2"/>
  <c r="A21" i="2" s="1"/>
  <c r="L20" i="2"/>
  <c r="I20" i="2"/>
  <c r="A20" i="2" s="1"/>
  <c r="I11" i="2"/>
  <c r="A11" i="2" s="1"/>
  <c r="I19" i="2" l="1"/>
  <c r="A19" i="2" s="1"/>
  <c r="L18" i="2"/>
  <c r="I18" i="2"/>
  <c r="L17" i="2"/>
  <c r="I17" i="2"/>
  <c r="A17" i="2" s="1"/>
  <c r="L16" i="2"/>
  <c r="I16" i="2"/>
  <c r="L15" i="2"/>
  <c r="L14" i="2"/>
  <c r="L13" i="2"/>
  <c r="L10" i="2"/>
  <c r="L9" i="2"/>
  <c r="L12" i="2"/>
  <c r="I15" i="2"/>
  <c r="I14" i="2"/>
  <c r="I13" i="2"/>
  <c r="A13" i="2" s="1"/>
  <c r="I12" i="2"/>
  <c r="A12" i="2" s="1"/>
  <c r="I10" i="2"/>
  <c r="A10" i="2" s="1"/>
  <c r="I9" i="2"/>
  <c r="A9" i="2" s="1"/>
  <c r="I6" i="2"/>
  <c r="K6" i="2"/>
  <c r="I7" i="2"/>
  <c r="K7" i="2"/>
  <c r="I8" i="2"/>
  <c r="K8" i="2"/>
  <c r="A6" i="2" l="1"/>
  <c r="A8" i="2"/>
  <c r="A7" i="2"/>
  <c r="A16" i="2"/>
  <c r="A18" i="2"/>
  <c r="A14" i="2"/>
  <c r="A15" i="2"/>
  <c r="L71" i="4"/>
  <c r="J71" i="4"/>
  <c r="A71" i="4" s="1"/>
  <c r="L70" i="4"/>
  <c r="J70" i="4"/>
  <c r="A70" i="4" s="1"/>
  <c r="L69" i="4"/>
  <c r="J69" i="4"/>
  <c r="A69" i="4" s="1"/>
  <c r="L68" i="4"/>
  <c r="J68" i="4"/>
  <c r="A68" i="4" s="1"/>
  <c r="L67" i="4"/>
  <c r="J67" i="4"/>
  <c r="A67" i="4" s="1"/>
  <c r="L66" i="4"/>
  <c r="J66" i="4"/>
  <c r="A66" i="4"/>
  <c r="L65" i="4"/>
  <c r="J65" i="4"/>
  <c r="A65" i="4"/>
  <c r="L64" i="4"/>
  <c r="A64" i="4" s="1"/>
  <c r="J64" i="4"/>
  <c r="L63" i="4"/>
  <c r="J63" i="4"/>
  <c r="A63" i="4" s="1"/>
  <c r="L62" i="4"/>
  <c r="J62" i="4"/>
  <c r="A62" i="4"/>
  <c r="L61" i="4"/>
  <c r="J61" i="4"/>
  <c r="A61" i="4" s="1"/>
  <c r="L60" i="4"/>
  <c r="J60" i="4"/>
  <c r="A60" i="4" s="1"/>
  <c r="L59" i="4"/>
  <c r="J59" i="4"/>
  <c r="A59" i="4" s="1"/>
  <c r="L58" i="4"/>
  <c r="J58" i="4"/>
  <c r="A58" i="4" s="1"/>
  <c r="L57" i="4"/>
  <c r="J57" i="4"/>
  <c r="A57" i="4" s="1"/>
  <c r="L56" i="4"/>
  <c r="J56" i="4"/>
  <c r="A56" i="4"/>
  <c r="L55" i="4"/>
  <c r="J55" i="4"/>
  <c r="A55" i="4" s="1"/>
  <c r="L54" i="4"/>
  <c r="J54" i="4"/>
  <c r="A54" i="4"/>
  <c r="L53" i="4"/>
  <c r="J53" i="4"/>
  <c r="A53" i="4" s="1"/>
  <c r="L52" i="4"/>
  <c r="A52" i="4" s="1"/>
  <c r="J52" i="4"/>
  <c r="L51" i="4"/>
  <c r="J51" i="4"/>
  <c r="A51" i="4" s="1"/>
  <c r="L50" i="4"/>
  <c r="A50" i="4" s="1"/>
  <c r="J50" i="4"/>
  <c r="L49" i="4"/>
  <c r="J49" i="4"/>
  <c r="A49" i="4" s="1"/>
  <c r="L48" i="4"/>
  <c r="J48" i="4"/>
  <c r="A48" i="4"/>
  <c r="L47" i="4"/>
  <c r="J47" i="4"/>
  <c r="A47" i="4" s="1"/>
  <c r="L46" i="4"/>
  <c r="J46" i="4"/>
  <c r="A46" i="4" s="1"/>
  <c r="L45" i="4"/>
  <c r="J45" i="4"/>
  <c r="A45" i="4"/>
  <c r="L44" i="4"/>
  <c r="J44" i="4"/>
  <c r="A44" i="4"/>
  <c r="L43" i="4"/>
  <c r="J43" i="4"/>
  <c r="A43" i="4" s="1"/>
  <c r="L42" i="4"/>
  <c r="J42" i="4"/>
  <c r="A42" i="4" s="1"/>
  <c r="L41" i="4"/>
  <c r="J41" i="4"/>
  <c r="A41" i="4" s="1"/>
  <c r="L40" i="4"/>
  <c r="J40" i="4"/>
  <c r="A40" i="4" s="1"/>
  <c r="L39" i="4"/>
  <c r="J39" i="4"/>
  <c r="A39" i="4" s="1"/>
  <c r="L38" i="4"/>
  <c r="J38" i="4"/>
  <c r="A38" i="4" s="1"/>
  <c r="L37" i="4"/>
  <c r="J37" i="4"/>
  <c r="A37" i="4" s="1"/>
  <c r="L36" i="4"/>
  <c r="J36" i="4"/>
  <c r="A36" i="4"/>
  <c r="L35" i="4"/>
  <c r="J35" i="4"/>
  <c r="A35" i="4" s="1"/>
  <c r="L34" i="4"/>
  <c r="J34" i="4"/>
  <c r="A34" i="4"/>
  <c r="L33" i="4"/>
  <c r="J33" i="4"/>
  <c r="A33" i="4"/>
  <c r="L32" i="4"/>
  <c r="A32" i="4" s="1"/>
  <c r="J32" i="4"/>
  <c r="L31" i="4"/>
  <c r="J31" i="4"/>
  <c r="A31" i="4" s="1"/>
  <c r="L30" i="4"/>
  <c r="A30" i="4" s="1"/>
  <c r="J30" i="4"/>
  <c r="L29" i="4"/>
  <c r="J29" i="4"/>
  <c r="A29" i="4"/>
  <c r="L28" i="4"/>
  <c r="J28" i="4"/>
  <c r="A28" i="4"/>
  <c r="L27" i="4"/>
  <c r="J27" i="4"/>
  <c r="A27" i="4"/>
  <c r="L26" i="4"/>
  <c r="J26" i="4"/>
  <c r="A26" i="4" s="1"/>
  <c r="L25" i="4"/>
  <c r="J25" i="4"/>
  <c r="A25" i="4"/>
  <c r="L24" i="4"/>
  <c r="J24" i="4"/>
  <c r="A24" i="4"/>
  <c r="L23" i="4"/>
  <c r="J23" i="4"/>
  <c r="A23" i="4" s="1"/>
  <c r="L22" i="4"/>
  <c r="J22" i="4"/>
  <c r="A22" i="4"/>
  <c r="L21" i="4"/>
  <c r="J21" i="4"/>
  <c r="A21" i="4" s="1"/>
  <c r="L20" i="4"/>
  <c r="J20" i="4"/>
  <c r="A20" i="4" s="1"/>
  <c r="L19" i="4"/>
  <c r="J19" i="4"/>
  <c r="A19" i="4" s="1"/>
  <c r="L18" i="4"/>
  <c r="J18" i="4"/>
  <c r="A18" i="4" s="1"/>
  <c r="L17" i="4"/>
  <c r="J17" i="4"/>
  <c r="A17" i="4" s="1"/>
  <c r="L16" i="4"/>
  <c r="J16" i="4"/>
  <c r="A16" i="4"/>
  <c r="L15" i="4"/>
  <c r="J15" i="4"/>
  <c r="A15" i="4" s="1"/>
  <c r="L14" i="4"/>
  <c r="J14" i="4"/>
  <c r="A14" i="4"/>
  <c r="L13" i="4"/>
  <c r="J13" i="4"/>
  <c r="A13" i="4"/>
  <c r="L12" i="4"/>
  <c r="A12" i="4" s="1"/>
  <c r="J12" i="4"/>
  <c r="L11" i="4"/>
  <c r="J11" i="4"/>
  <c r="A11" i="4" s="1"/>
  <c r="L10" i="4"/>
  <c r="J10" i="4"/>
  <c r="A10" i="4" s="1"/>
  <c r="L9" i="4"/>
  <c r="J9" i="4"/>
  <c r="A9" i="4"/>
  <c r="L8" i="4"/>
  <c r="J8" i="4"/>
  <c r="A8" i="4" s="1"/>
  <c r="L7" i="4"/>
  <c r="J7" i="4"/>
  <c r="A7" i="4"/>
  <c r="L6" i="4"/>
  <c r="J6" i="4"/>
  <c r="A6" i="4" s="1"/>
  <c r="L5" i="4"/>
  <c r="J5" i="4"/>
  <c r="A5" i="4"/>
  <c r="K5" i="2" l="1"/>
  <c r="I5" i="2"/>
  <c r="A5" i="2" s="1"/>
  <c r="I56" i="1" l="1"/>
  <c r="K56" i="1" s="1"/>
  <c r="I55" i="1"/>
  <c r="K55" i="1" s="1"/>
  <c r="I54" i="1"/>
  <c r="K54" i="1" s="1"/>
  <c r="A54" i="1" s="1"/>
  <c r="I53" i="1"/>
  <c r="K53" i="1" s="1"/>
  <c r="A53" i="1" s="1"/>
  <c r="I52" i="1"/>
  <c r="K52" i="1" s="1"/>
  <c r="I51" i="1"/>
  <c r="K51" i="1" s="1"/>
  <c r="A51" i="1" s="1"/>
  <c r="I50" i="1"/>
  <c r="K50" i="1" s="1"/>
  <c r="A50" i="1" s="1"/>
  <c r="I49" i="1"/>
  <c r="K49" i="1" s="1"/>
  <c r="I48" i="1"/>
  <c r="K48" i="1" s="1"/>
  <c r="I47" i="1"/>
  <c r="K47" i="1" s="1"/>
  <c r="A47" i="1" s="1"/>
  <c r="I46" i="1"/>
  <c r="K46" i="1" s="1"/>
  <c r="A46" i="1" s="1"/>
  <c r="I45" i="1"/>
  <c r="K45" i="1" s="1"/>
  <c r="A45" i="1" s="1"/>
  <c r="I44" i="1"/>
  <c r="K44" i="1" s="1"/>
  <c r="A44" i="1" s="1"/>
  <c r="I43" i="1"/>
  <c r="K43" i="1" s="1"/>
  <c r="A43" i="1" s="1"/>
  <c r="I42" i="1"/>
  <c r="K42" i="1" s="1"/>
  <c r="A42" i="1" s="1"/>
  <c r="I41" i="1"/>
  <c r="K41" i="1" s="1"/>
  <c r="A41" i="1" s="1"/>
  <c r="I40" i="1"/>
  <c r="K40" i="1" s="1"/>
  <c r="I39" i="1"/>
  <c r="K39" i="1" s="1"/>
  <c r="A39" i="1" s="1"/>
  <c r="I38" i="1"/>
  <c r="K38" i="1" s="1"/>
  <c r="A38" i="1" s="1"/>
  <c r="I37" i="1"/>
  <c r="K37" i="1" s="1"/>
  <c r="I36" i="1"/>
  <c r="K36" i="1" s="1"/>
  <c r="A36" i="1" s="1"/>
  <c r="I35" i="1"/>
  <c r="K35" i="1" s="1"/>
  <c r="A35" i="1" s="1"/>
  <c r="I34" i="1"/>
  <c r="K34" i="1" s="1"/>
  <c r="A34" i="1" s="1"/>
  <c r="I33" i="1"/>
  <c r="K33" i="1" s="1"/>
  <c r="A33" i="1" s="1"/>
  <c r="I32" i="1"/>
  <c r="K32" i="1" s="1"/>
  <c r="A32" i="1" s="1"/>
  <c r="I31" i="1"/>
  <c r="K31" i="1" s="1"/>
  <c r="A31" i="1" s="1"/>
  <c r="I30" i="1"/>
  <c r="K30" i="1" s="1"/>
  <c r="A30" i="1" s="1"/>
  <c r="I29" i="1"/>
  <c r="K29" i="1" s="1"/>
  <c r="A29" i="1" s="1"/>
  <c r="I28" i="1"/>
  <c r="K28" i="1" s="1"/>
  <c r="I27" i="1"/>
  <c r="K27" i="1" s="1"/>
  <c r="A27" i="1" s="1"/>
  <c r="I26" i="1"/>
  <c r="K26" i="1" s="1"/>
  <c r="A26" i="1" s="1"/>
  <c r="I25" i="1"/>
  <c r="K25" i="1" s="1"/>
  <c r="I24" i="1"/>
  <c r="K24" i="1" s="1"/>
  <c r="A24" i="1" s="1"/>
  <c r="I23" i="1"/>
  <c r="K23" i="1" s="1"/>
  <c r="A23" i="1" s="1"/>
  <c r="I22" i="1"/>
  <c r="K22" i="1" s="1"/>
  <c r="A22" i="1" s="1"/>
  <c r="I21" i="1"/>
  <c r="K21" i="1" s="1"/>
  <c r="A21" i="1" s="1"/>
  <c r="I20" i="1"/>
  <c r="K20" i="1" s="1"/>
  <c r="A20" i="1" s="1"/>
  <c r="I19" i="1"/>
  <c r="K19" i="1" s="1"/>
  <c r="A19" i="1" s="1"/>
  <c r="I18" i="1"/>
  <c r="K18" i="1" s="1"/>
  <c r="A18" i="1" s="1"/>
  <c r="I17" i="1"/>
  <c r="K17" i="1" s="1"/>
  <c r="A17" i="1" s="1"/>
  <c r="I16" i="1"/>
  <c r="K16" i="1" s="1"/>
  <c r="I15" i="1"/>
  <c r="K15" i="1" s="1"/>
  <c r="A15" i="1" s="1"/>
  <c r="I14" i="1"/>
  <c r="K14" i="1" s="1"/>
  <c r="A14" i="1" s="1"/>
  <c r="I13" i="1"/>
  <c r="K13" i="1" s="1"/>
  <c r="I12" i="1"/>
  <c r="K12" i="1" s="1"/>
  <c r="A12" i="1" s="1"/>
  <c r="I11" i="1"/>
  <c r="K11" i="1" s="1"/>
  <c r="A11" i="1" s="1"/>
  <c r="I10" i="1"/>
  <c r="K10" i="1" s="1"/>
  <c r="A10" i="1" s="1"/>
  <c r="I9" i="1"/>
  <c r="K9" i="1" s="1"/>
  <c r="A9" i="1" s="1"/>
  <c r="I8" i="1"/>
  <c r="K8" i="1" s="1"/>
  <c r="A8" i="1" s="1"/>
  <c r="I7" i="1"/>
  <c r="K7" i="1" s="1"/>
  <c r="A7" i="1" s="1"/>
  <c r="I6" i="1"/>
  <c r="K6" i="1" s="1"/>
  <c r="A6" i="1" s="1"/>
  <c r="I5" i="1"/>
  <c r="K5" i="1" s="1"/>
  <c r="A5" i="1" s="1"/>
  <c r="I4" i="1"/>
  <c r="K4" i="1" s="1"/>
  <c r="A4" i="1" s="1"/>
  <c r="A56" i="1" l="1"/>
  <c r="A55" i="1"/>
  <c r="A52" i="1"/>
  <c r="A49" i="1"/>
  <c r="A48" i="1"/>
  <c r="A40" i="1"/>
  <c r="A37" i="1"/>
  <c r="A28" i="1"/>
  <c r="A25" i="1"/>
  <c r="A16" i="1"/>
  <c r="A13" i="1"/>
</calcChain>
</file>

<file path=xl/sharedStrings.xml><?xml version="1.0" encoding="utf-8"?>
<sst xmlns="http://schemas.openxmlformats.org/spreadsheetml/2006/main" count="2029" uniqueCount="652">
  <si>
    <t>S1</t>
  </si>
  <si>
    <t>S3S1N</t>
  </si>
  <si>
    <t>S4S1</t>
  </si>
  <si>
    <t>S4S2</t>
  </si>
  <si>
    <t>世帯月収</t>
  </si>
  <si>
    <t>S6</t>
  </si>
  <si>
    <t>都市</t>
    <phoneticPr fontId="1" type="noConversion"/>
  </si>
  <si>
    <t>年齢</t>
    <phoneticPr fontId="1" type="noConversion"/>
  </si>
  <si>
    <t>婚姻</t>
    <phoneticPr fontId="1" type="noConversion"/>
  </si>
  <si>
    <t>Q2</t>
  </si>
  <si>
    <t>Q3S1</t>
  </si>
  <si>
    <t>Q3S2</t>
  </si>
  <si>
    <t>Q3S3</t>
  </si>
  <si>
    <t>Q7S1</t>
  </si>
  <si>
    <t>Q7S2</t>
  </si>
  <si>
    <t>Q7S3</t>
  </si>
  <si>
    <t>Q7S4</t>
  </si>
  <si>
    <t>Q7S5</t>
  </si>
  <si>
    <t>Q7S6</t>
  </si>
  <si>
    <t>Q8S1</t>
  </si>
  <si>
    <t>Q8S2</t>
  </si>
  <si>
    <t>Q8S3</t>
  </si>
  <si>
    <t>Q8S4</t>
  </si>
  <si>
    <t>Q8S5</t>
  </si>
  <si>
    <t>Q8S6</t>
  </si>
  <si>
    <t>Q10</t>
  </si>
  <si>
    <t>国別識別</t>
    <phoneticPr fontId="1" type="noConversion"/>
  </si>
  <si>
    <t>Q13</t>
  </si>
  <si>
    <t>職業</t>
    <phoneticPr fontId="1" type="noConversion"/>
  </si>
  <si>
    <t>code_Q1_a</t>
  </si>
  <si>
    <t>code_Q1_b</t>
  </si>
  <si>
    <t>通番</t>
    <phoneticPr fontId="1" type="noConversion"/>
  </si>
  <si>
    <t>code_Q17_a</t>
  </si>
  <si>
    <t>code_Q17_b</t>
  </si>
  <si>
    <t>Q18</t>
    <phoneticPr fontId="1" type="noConversion"/>
  </si>
  <si>
    <t>Q19S1</t>
  </si>
  <si>
    <t>Q19S2</t>
  </si>
  <si>
    <t>Q19S3</t>
  </si>
  <si>
    <t>Q25S1</t>
  </si>
  <si>
    <t>Q25S2</t>
  </si>
  <si>
    <t>Q25S3</t>
  </si>
  <si>
    <t>Q25S4</t>
  </si>
  <si>
    <t>Q25S5</t>
  </si>
  <si>
    <t>Q25S6</t>
  </si>
  <si>
    <t>Q26S1</t>
  </si>
  <si>
    <t>Q26S2</t>
  </si>
  <si>
    <t>Q26S3</t>
  </si>
  <si>
    <t>Q26S4</t>
  </si>
  <si>
    <t>Q26S5</t>
  </si>
  <si>
    <t>Q26S6</t>
  </si>
  <si>
    <t>Q28</t>
    <phoneticPr fontId="1" type="noConversion"/>
  </si>
  <si>
    <t>Q34</t>
    <phoneticPr fontId="1" type="noConversion"/>
  </si>
  <si>
    <t>克林莱</t>
  </si>
  <si>
    <t>茶花</t>
  </si>
  <si>
    <t>Q23S1</t>
  </si>
  <si>
    <t>Q23S2</t>
  </si>
  <si>
    <t>Q23S3</t>
  </si>
  <si>
    <t>Q23S4</t>
  </si>
  <si>
    <t>Q23S5</t>
  </si>
  <si>
    <t>Q23S6</t>
  </si>
  <si>
    <t>Q24S1</t>
  </si>
  <si>
    <t>Q24S2</t>
  </si>
  <si>
    <t>Q24S3</t>
  </si>
  <si>
    <t>Q24S4</t>
  </si>
  <si>
    <t>Q24S5</t>
  </si>
  <si>
    <t>Q39</t>
    <phoneticPr fontId="1" type="noConversion"/>
  </si>
  <si>
    <t>code_Q13_a</t>
  </si>
  <si>
    <t>code_Q13_b</t>
  </si>
  <si>
    <t>Q15S1</t>
  </si>
  <si>
    <t>Q15S2</t>
  </si>
  <si>
    <t>Q15S3</t>
  </si>
  <si>
    <t>Q14</t>
    <phoneticPr fontId="1" type="noConversion"/>
  </si>
  <si>
    <t>Q20S1</t>
  </si>
  <si>
    <t>Q20S2</t>
  </si>
  <si>
    <t>Q20S3</t>
  </si>
  <si>
    <t>Q20S4</t>
  </si>
  <si>
    <t>Q20S5</t>
  </si>
  <si>
    <t>Q20S6</t>
  </si>
  <si>
    <t>Q21S1</t>
  </si>
  <si>
    <t>Q21S2</t>
  </si>
  <si>
    <t>Q21S3</t>
  </si>
  <si>
    <t>Q21S4</t>
  </si>
  <si>
    <t>Q21S5</t>
  </si>
  <si>
    <t>Q21S6</t>
  </si>
  <si>
    <t>Q30S1</t>
  </si>
  <si>
    <t>Q30S2</t>
  </si>
  <si>
    <t>Q30S3</t>
  </si>
  <si>
    <t>Q30S4</t>
  </si>
  <si>
    <t>Q30S5</t>
  </si>
  <si>
    <t>Q30S6</t>
  </si>
  <si>
    <t>Q31S1</t>
  </si>
  <si>
    <t>Q31S2</t>
  </si>
  <si>
    <t>Q31S3</t>
  </si>
  <si>
    <t>Q31S4</t>
  </si>
  <si>
    <t>Q31S5</t>
  </si>
  <si>
    <t>Q32S1</t>
  </si>
  <si>
    <t>Q32S2</t>
  </si>
  <si>
    <t>Q32S3</t>
  </si>
  <si>
    <t>Q32S4</t>
  </si>
  <si>
    <t>Q32S5</t>
  </si>
  <si>
    <t>Q32S6</t>
  </si>
  <si>
    <t>Q25</t>
  </si>
  <si>
    <t>code_Q24_a</t>
  </si>
  <si>
    <t>code_Q24_b</t>
  </si>
  <si>
    <t>妙潔</t>
  </si>
  <si>
    <t>旭包鮮</t>
  </si>
  <si>
    <t>美麗雅</t>
  </si>
  <si>
    <t>SAMPLEID</t>
  </si>
  <si>
    <t>ANSWERDATE</t>
  </si>
  <si>
    <t>Q18S1</t>
  </si>
  <si>
    <t>Q18S2</t>
  </si>
  <si>
    <t>Q18S3</t>
  </si>
  <si>
    <t>Q18S4</t>
  </si>
  <si>
    <t>Q18S5</t>
  </si>
  <si>
    <t>Q18S6</t>
  </si>
  <si>
    <t>Q19S4</t>
  </si>
  <si>
    <t>Q19S5</t>
  </si>
  <si>
    <t>q101</t>
  </si>
  <si>
    <t>q103_1fa</t>
  </si>
  <si>
    <t>q104_1</t>
  </si>
  <si>
    <t>q104_2</t>
  </si>
  <si>
    <t>q106</t>
  </si>
  <si>
    <t>q15</t>
  </si>
  <si>
    <t>q2</t>
  </si>
  <si>
    <t>q3_1</t>
  </si>
  <si>
    <t>q3_2</t>
  </si>
  <si>
    <t>q3_3</t>
  </si>
  <si>
    <t>q7_1</t>
  </si>
  <si>
    <t>q7_2</t>
  </si>
  <si>
    <t>q7_3</t>
  </si>
  <si>
    <t>q7_4</t>
  </si>
  <si>
    <t>q7_5</t>
  </si>
  <si>
    <t>q7_6</t>
  </si>
  <si>
    <t>q8_1</t>
  </si>
  <si>
    <t>q8_2</t>
  </si>
  <si>
    <t>q8_3</t>
  </si>
  <si>
    <t>q8_4</t>
  </si>
  <si>
    <t>q8_5</t>
  </si>
  <si>
    <t>q8_6</t>
  </si>
  <si>
    <t>q10</t>
  </si>
  <si>
    <t>q11_1</t>
  </si>
  <si>
    <t>q11_2</t>
  </si>
  <si>
    <t>q9_1</t>
  </si>
  <si>
    <t>q9_2</t>
  </si>
  <si>
    <t>q9_3</t>
  </si>
  <si>
    <t>q9_4</t>
  </si>
  <si>
    <t>q9_5</t>
  </si>
  <si>
    <t>q9_6</t>
  </si>
  <si>
    <t>q9_7</t>
  </si>
  <si>
    <t>q9_8</t>
  </si>
  <si>
    <t>q9_9</t>
  </si>
  <si>
    <t>Q12S1</t>
  </si>
  <si>
    <t>Q12S2</t>
  </si>
  <si>
    <t>Q14S1</t>
  </si>
  <si>
    <t>Q14S2</t>
  </si>
  <si>
    <t>Q27S1</t>
  </si>
  <si>
    <t>Q27S2</t>
  </si>
  <si>
    <t>Q27S3</t>
  </si>
  <si>
    <t>Q27S4</t>
  </si>
  <si>
    <t>Q27S5</t>
  </si>
  <si>
    <t>Q27S6</t>
  </si>
  <si>
    <t>Q27S7</t>
  </si>
  <si>
    <t>Q27S8</t>
  </si>
  <si>
    <t>Q27S9</t>
  </si>
  <si>
    <t>Q9S1</t>
  </si>
  <si>
    <t>Q9S2</t>
  </si>
  <si>
    <t>Q9S3</t>
  </si>
  <si>
    <t>Q9S4</t>
  </si>
  <si>
    <t>Q9S5</t>
  </si>
  <si>
    <t>Q9S6</t>
  </si>
  <si>
    <t>Q9S7</t>
  </si>
  <si>
    <t>Q9S8</t>
  </si>
  <si>
    <t>Q9S9</t>
  </si>
  <si>
    <t>Q10S1</t>
  </si>
  <si>
    <t>Q10S2</t>
  </si>
  <si>
    <t>Q11S1</t>
  </si>
  <si>
    <t>Q11S2</t>
  </si>
  <si>
    <t>Q22S1</t>
  </si>
  <si>
    <t>Q22S2</t>
  </si>
  <si>
    <t>Q22S3</t>
  </si>
  <si>
    <t>Q22S4</t>
  </si>
  <si>
    <t>Q22S5</t>
  </si>
  <si>
    <t>Q22S6</t>
  </si>
  <si>
    <t>Q22S7</t>
  </si>
  <si>
    <t>Q22S8</t>
  </si>
  <si>
    <t>Q22S9</t>
  </si>
  <si>
    <t>Q23</t>
  </si>
  <si>
    <t>Q33S1</t>
  </si>
  <si>
    <t>Q33S2</t>
  </si>
  <si>
    <t>Q33S3</t>
  </si>
  <si>
    <t>Q33S4</t>
  </si>
  <si>
    <t>Q33S5</t>
  </si>
  <si>
    <t>Q33S6</t>
  </si>
  <si>
    <t>Q33S7</t>
  </si>
  <si>
    <t>Q33S8</t>
  </si>
  <si>
    <t>Q33S9</t>
  </si>
  <si>
    <t>Q34</t>
  </si>
  <si>
    <t>FAS</t>
  </si>
  <si>
    <t>MTS</t>
  </si>
  <si>
    <t>SAR</t>
  </si>
  <si>
    <t>MTM</t>
  </si>
  <si>
    <t>補助1</t>
    <phoneticPr fontId="1" type="noConversion"/>
  </si>
  <si>
    <t>補助2</t>
    <phoneticPr fontId="1" type="noConversion"/>
  </si>
  <si>
    <t>補助3</t>
    <phoneticPr fontId="1" type="noConversion"/>
  </si>
  <si>
    <t>補助4</t>
    <phoneticPr fontId="1" type="noConversion"/>
  </si>
  <si>
    <t>マークなし</t>
  </si>
  <si>
    <t>Q0001</t>
    <phoneticPr fontId="1" type="noConversion"/>
  </si>
  <si>
    <t>Q0002</t>
  </si>
  <si>
    <t>Q0003</t>
  </si>
  <si>
    <t>Q0004</t>
  </si>
  <si>
    <t>Q0005</t>
  </si>
  <si>
    <t>Q0006</t>
  </si>
  <si>
    <t>Q0007</t>
  </si>
  <si>
    <t>Q0008</t>
  </si>
  <si>
    <t>Q0009</t>
  </si>
  <si>
    <t>Q0010</t>
  </si>
  <si>
    <t>Q0011</t>
  </si>
  <si>
    <t>Q0012</t>
  </si>
  <si>
    <t>Q0013</t>
  </si>
  <si>
    <t>Q0014</t>
  </si>
  <si>
    <t>Q0015</t>
  </si>
  <si>
    <t>Q0016</t>
  </si>
  <si>
    <t>Q0017</t>
  </si>
  <si>
    <t>Q0018</t>
  </si>
  <si>
    <t>Q0019</t>
  </si>
  <si>
    <t>Q0020</t>
  </si>
  <si>
    <t>Q0021</t>
  </si>
  <si>
    <t>Q0022</t>
  </si>
  <si>
    <t>Q0023</t>
  </si>
  <si>
    <t>Q0024</t>
  </si>
  <si>
    <t>Q0025</t>
  </si>
  <si>
    <t>Q0026</t>
  </si>
  <si>
    <t>Q0027</t>
  </si>
  <si>
    <t>Q0028</t>
  </si>
  <si>
    <t>Q0029</t>
  </si>
  <si>
    <t>Q0030</t>
  </si>
  <si>
    <t>Q0031</t>
  </si>
  <si>
    <t>Q0032</t>
  </si>
  <si>
    <t>Q0033</t>
  </si>
  <si>
    <t>Q0034</t>
  </si>
  <si>
    <t>Q0035</t>
  </si>
  <si>
    <t>Q0036</t>
  </si>
  <si>
    <t>Q0037</t>
  </si>
  <si>
    <t>Q0038</t>
  </si>
  <si>
    <t>Q0039</t>
  </si>
  <si>
    <t>Q0040</t>
  </si>
  <si>
    <t>Q0041</t>
  </si>
  <si>
    <t>Q0042</t>
  </si>
  <si>
    <t>Q0043</t>
  </si>
  <si>
    <t>Q0044</t>
  </si>
  <si>
    <t>Q0045</t>
  </si>
  <si>
    <t>Q0046</t>
  </si>
  <si>
    <t>Q0047</t>
  </si>
  <si>
    <t>Q0048</t>
  </si>
  <si>
    <t>Q0049</t>
  </si>
  <si>
    <t>Q0050</t>
  </si>
  <si>
    <t>Q0051</t>
  </si>
  <si>
    <t>好意</t>
    <phoneticPr fontId="1" type="noConversion"/>
  </si>
  <si>
    <t>初認知</t>
    <phoneticPr fontId="1" type="noConversion"/>
  </si>
  <si>
    <t>補助5</t>
    <phoneticPr fontId="1" type="noConversion"/>
  </si>
  <si>
    <t>第一</t>
  </si>
  <si>
    <t>純粋</t>
  </si>
  <si>
    <t>助成</t>
  </si>
  <si>
    <t>経験</t>
  </si>
  <si>
    <t>主使用</t>
  </si>
  <si>
    <t>今後</t>
  </si>
  <si>
    <t>GLAD</t>
  </si>
  <si>
    <t>購入経路MA</t>
  </si>
  <si>
    <t>購入経路SA</t>
  </si>
  <si>
    <t>収入</t>
    <phoneticPr fontId="1" type="noConversion"/>
  </si>
  <si>
    <t>KPI</t>
    <phoneticPr fontId="1" type="noConversion"/>
  </si>
  <si>
    <t>イメージ情緒</t>
    <phoneticPr fontId="1" type="noConversion"/>
  </si>
  <si>
    <t>イメージ機能</t>
    <phoneticPr fontId="1" type="noConversion"/>
  </si>
  <si>
    <t>購入経路</t>
    <phoneticPr fontId="1" type="noConversion"/>
  </si>
  <si>
    <t>満足度</t>
    <phoneticPr fontId="1" type="noConversion"/>
  </si>
  <si>
    <t>個人収入</t>
  </si>
  <si>
    <t>丈夫</t>
  </si>
  <si>
    <t>材料安心</t>
  </si>
  <si>
    <t>くっつきやすい</t>
  </si>
  <si>
    <t>ニオイを通さない</t>
  </si>
  <si>
    <t>切りやすさ</t>
  </si>
  <si>
    <t>はりがあり</t>
  </si>
  <si>
    <t>鮮度保持</t>
  </si>
  <si>
    <t>電子レンジ安心</t>
  </si>
  <si>
    <t>満足度全般</t>
    <phoneticPr fontId="1" type="noConversion"/>
  </si>
  <si>
    <t>重視要素情緒</t>
    <phoneticPr fontId="1" type="noConversion"/>
  </si>
  <si>
    <t>重視要素機能</t>
    <phoneticPr fontId="1" type="noConversion"/>
  </si>
  <si>
    <t>情緒MA</t>
    <phoneticPr fontId="1" type="noConversion"/>
  </si>
  <si>
    <t>情緒MA2つ</t>
    <phoneticPr fontId="1" type="noConversion"/>
  </si>
  <si>
    <t>機能MA</t>
    <phoneticPr fontId="1" type="noConversion"/>
  </si>
  <si>
    <t>機能MA2つ</t>
    <phoneticPr fontId="1" type="noConversion"/>
  </si>
  <si>
    <t>MAC</t>
    <phoneticPr fontId="1" type="noConversion"/>
  </si>
  <si>
    <t>使用きかっけ</t>
    <phoneticPr fontId="1" type="noConversion"/>
  </si>
  <si>
    <t>Q0052</t>
  </si>
  <si>
    <t>q6</t>
    <phoneticPr fontId="1" type="noConversion"/>
  </si>
  <si>
    <t>Q22</t>
    <phoneticPr fontId="1" type="noConversion"/>
  </si>
  <si>
    <t>Q6</t>
    <phoneticPr fontId="1" type="noConversion"/>
  </si>
  <si>
    <t>Q17</t>
    <phoneticPr fontId="1" type="noConversion"/>
  </si>
  <si>
    <t>Q29</t>
    <phoneticPr fontId="1" type="noConversion"/>
  </si>
  <si>
    <t>Q0053</t>
  </si>
  <si>
    <t>q109_3</t>
    <phoneticPr fontId="1" type="noConversion"/>
  </si>
  <si>
    <t>カテゴリ使用１ケ月</t>
    <phoneticPr fontId="1" type="noConversion"/>
  </si>
  <si>
    <t>S9S3</t>
    <phoneticPr fontId="1" type="noConversion"/>
  </si>
  <si>
    <t>dcid</t>
  </si>
  <si>
    <t>個人収入</t>
    <phoneticPr fontId="1" type="noConversion"/>
  </si>
  <si>
    <t>q33</t>
    <phoneticPr fontId="1" type="noConversion"/>
  </si>
  <si>
    <t>code_Q15_a</t>
  </si>
  <si>
    <t>code_Q15_b</t>
  </si>
  <si>
    <t>q16</t>
  </si>
  <si>
    <t>q17_1</t>
  </si>
  <si>
    <t>q17_2</t>
  </si>
  <si>
    <t>q17_3</t>
  </si>
  <si>
    <t>q21_1</t>
  </si>
  <si>
    <t>q21_2</t>
  </si>
  <si>
    <t>q21_3</t>
  </si>
  <si>
    <t>q21_4</t>
  </si>
  <si>
    <t>q21_5</t>
  </si>
  <si>
    <t>q21_6</t>
  </si>
  <si>
    <t>q22_1</t>
  </si>
  <si>
    <t>q22_2</t>
  </si>
  <si>
    <t>q22_3</t>
  </si>
  <si>
    <t>q22_4</t>
  </si>
  <si>
    <t>q22_5</t>
  </si>
  <si>
    <t>Q0054</t>
  </si>
  <si>
    <t>Q24S6</t>
    <phoneticPr fontId="1" type="noConversion"/>
  </si>
  <si>
    <t>Q19S6</t>
    <phoneticPr fontId="1" type="noConversion"/>
  </si>
  <si>
    <t>Q31S6</t>
    <phoneticPr fontId="1" type="noConversion"/>
  </si>
  <si>
    <t>q22_6</t>
    <phoneticPr fontId="1" type="noConversion"/>
  </si>
  <si>
    <t>q12_1</t>
  </si>
  <si>
    <t>q12_2</t>
  </si>
  <si>
    <t>q23_1</t>
  </si>
  <si>
    <t>q23_2</t>
  </si>
  <si>
    <t>q23_3</t>
  </si>
  <si>
    <t>q23_4</t>
  </si>
  <si>
    <t>q23_5</t>
  </si>
  <si>
    <t>q23_6</t>
  </si>
  <si>
    <t>q26</t>
    <phoneticPr fontId="1" type="noConversion"/>
  </si>
  <si>
    <t>q13_1</t>
  </si>
  <si>
    <t>q13_2</t>
  </si>
  <si>
    <t>q20</t>
    <phoneticPr fontId="1" type="noConversion"/>
  </si>
  <si>
    <t>q24_1</t>
  </si>
  <si>
    <t>q24_2</t>
  </si>
  <si>
    <t>q24_3</t>
  </si>
  <si>
    <t>q1</t>
    <phoneticPr fontId="1" type="noConversion"/>
  </si>
  <si>
    <t>ライフスタイル-趣味</t>
    <phoneticPr fontId="1" type="noConversion"/>
  </si>
  <si>
    <t>q2</t>
    <phoneticPr fontId="1" type="noConversion"/>
  </si>
  <si>
    <t>ライフスタイル-美食</t>
    <phoneticPr fontId="1" type="noConversion"/>
  </si>
  <si>
    <t>q4</t>
    <phoneticPr fontId="1" type="noConversion"/>
  </si>
  <si>
    <t>各国ブランド好意</t>
    <phoneticPr fontId="1" type="noConversion"/>
  </si>
  <si>
    <t>q6_1</t>
    <phoneticPr fontId="1" type="noConversion"/>
  </si>
  <si>
    <t>q6_2</t>
    <phoneticPr fontId="1" type="noConversion"/>
  </si>
  <si>
    <t>保鮮膜の利用方法</t>
    <phoneticPr fontId="1" type="noConversion"/>
  </si>
  <si>
    <t>利用方法MA</t>
    <phoneticPr fontId="1" type="noConversion"/>
  </si>
  <si>
    <t>利用方法SA</t>
    <phoneticPr fontId="1" type="noConversion"/>
  </si>
  <si>
    <t>q7_1</t>
    <phoneticPr fontId="1" type="noConversion"/>
  </si>
  <si>
    <t>q7_2</t>
    <phoneticPr fontId="1" type="noConversion"/>
  </si>
  <si>
    <t>保鮮膜材料</t>
    <phoneticPr fontId="1" type="noConversion"/>
  </si>
  <si>
    <t>現使用材料</t>
    <phoneticPr fontId="1" type="noConversion"/>
  </si>
  <si>
    <t>材料認知</t>
    <phoneticPr fontId="1" type="noConversion"/>
  </si>
  <si>
    <t>調理者</t>
  </si>
  <si>
    <t>料理片付け</t>
  </si>
  <si>
    <t>調理・料理片付け</t>
    <phoneticPr fontId="1" type="noConversion"/>
  </si>
  <si>
    <t>q9</t>
    <phoneticPr fontId="1" type="noConversion"/>
  </si>
  <si>
    <t>料理保存方法</t>
    <phoneticPr fontId="1" type="noConversion"/>
  </si>
  <si>
    <t>q10</t>
    <phoneticPr fontId="1" type="noConversion"/>
  </si>
  <si>
    <t>料理移し容器</t>
    <phoneticPr fontId="1" type="noConversion"/>
  </si>
  <si>
    <t>何時から使用開始</t>
    <phoneticPr fontId="1" type="noConversion"/>
  </si>
  <si>
    <t>q18</t>
    <phoneticPr fontId="1" type="noConversion"/>
  </si>
  <si>
    <t>q19</t>
    <phoneticPr fontId="1" type="noConversion"/>
  </si>
  <si>
    <t>使用商品幅</t>
    <phoneticPr fontId="1" type="noConversion"/>
  </si>
  <si>
    <t>q27</t>
    <phoneticPr fontId="1" type="noConversion"/>
  </si>
  <si>
    <t>PKG認知</t>
    <phoneticPr fontId="1" type="noConversion"/>
  </si>
  <si>
    <t>q28</t>
    <phoneticPr fontId="1" type="noConversion"/>
  </si>
  <si>
    <t>PKG認知経路</t>
    <phoneticPr fontId="1" type="noConversion"/>
  </si>
  <si>
    <t>q29_3</t>
    <phoneticPr fontId="1" type="noConversion"/>
  </si>
  <si>
    <t>q30</t>
    <phoneticPr fontId="1" type="noConversion"/>
  </si>
  <si>
    <t>直近利用EC</t>
    <phoneticPr fontId="1" type="noConversion"/>
  </si>
  <si>
    <t>電子レンジ利用頻度</t>
    <phoneticPr fontId="1" type="noConversion"/>
  </si>
  <si>
    <t>q31</t>
    <phoneticPr fontId="1" type="noConversion"/>
  </si>
  <si>
    <t>電子レンジ利用目的</t>
    <phoneticPr fontId="1" type="noConversion"/>
  </si>
  <si>
    <t>Q0055</t>
  </si>
  <si>
    <t>Q0056</t>
  </si>
  <si>
    <t>Q0057</t>
  </si>
  <si>
    <t>Q0058</t>
  </si>
  <si>
    <t>Q0059</t>
  </si>
  <si>
    <t>Q0060</t>
  </si>
  <si>
    <t>q12</t>
    <phoneticPr fontId="1" type="noConversion"/>
  </si>
  <si>
    <t>q13</t>
    <phoneticPr fontId="1" type="noConversion"/>
  </si>
  <si>
    <t>BD1_city(q101)</t>
  </si>
  <si>
    <t>BD2_age(q103)</t>
  </si>
  <si>
    <t>BD3_marriedChild(q106)</t>
  </si>
  <si>
    <t>BD4_childAge(q107)</t>
  </si>
  <si>
    <t>city</t>
    <phoneticPr fontId="1" type="noConversion"/>
  </si>
  <si>
    <t>age</t>
    <phoneticPr fontId="1" type="noConversion"/>
  </si>
  <si>
    <t>married</t>
    <phoneticPr fontId="1" type="noConversion"/>
  </si>
  <si>
    <t>childAge</t>
    <phoneticPr fontId="1" type="noConversion"/>
  </si>
  <si>
    <t>BD8_世帯収入(q104_2)</t>
  </si>
  <si>
    <t>income_home</t>
    <phoneticPr fontId="1" type="noConversion"/>
  </si>
  <si>
    <t>[実店舗] ／輸入品スーパー（如：OLE、BLT、CITY等）</t>
  </si>
  <si>
    <t>[実店舗] ／盒马鲜生</t>
  </si>
  <si>
    <t>[実店舗] ／コンビニエンスストア</t>
  </si>
  <si>
    <t>[実店舗] ／[実店舗] ／その他（具体的に：　　　　　　）</t>
  </si>
  <si>
    <t>[ECサイト or APP ]／天猫</t>
  </si>
  <si>
    <t>[ECサイト or APP ]／京东</t>
  </si>
  <si>
    <t>[ECサイト or APP ]／[ECサイト ]／その他（具体的に：　　　　　　）</t>
  </si>
  <si>
    <t>実店舗／【実店舗】 ハイパー（如：カルフール、ウォールマート、大潤発、AEON等）</t>
  </si>
  <si>
    <t>実店舗／【実店舗】 普通のハイパー（如：華聯、聯華、京客隆等）</t>
  </si>
  <si>
    <t>実店舗／【実店舗】 輸入品スーパー（如：OLE、BLT、CITY等）</t>
  </si>
  <si>
    <t>実店舗／【実店舗】 会員制大型（如：COSTCO、METRO、Sam'sClub等）</t>
  </si>
  <si>
    <t>実店舗／【実店舗】 盒马鲜生</t>
  </si>
  <si>
    <t>実店舗／【実店舗】 コンビニエンスストア</t>
  </si>
  <si>
    <t>実店舗／【実店舗】 その他</t>
  </si>
  <si>
    <t>ECサイト or APP／【ECサイト or APP 】 天猫</t>
  </si>
  <si>
    <t>ECサイト or APP／【ECサイト or APP 】 京东</t>
  </si>
  <si>
    <t>ECサイト or APP／【ECサイト or APP 】 生鲜类电商（盒马/叮咚/每日优鲜等）</t>
  </si>
  <si>
    <t>ECサイト or APP／【ECサイト or APP 】  その他</t>
  </si>
  <si>
    <t>BD1_city(S1)</t>
  </si>
  <si>
    <t>BD2_age(S3)</t>
  </si>
  <si>
    <t>BD3_marriedChild(S6)</t>
  </si>
  <si>
    <t>BD4_childAge(S7)</t>
  </si>
  <si>
    <t>BD8_世帯収入(S4S2)</t>
  </si>
  <si>
    <t>[実店舗] ハイパー（如：カルフール、ウォールマート等）</t>
  </si>
  <si>
    <t>[実店舗] 輸入品スーパー（如：OLE、BLT、CITY等）</t>
  </si>
  <si>
    <t>[実店舗] コンビニエンスストア</t>
  </si>
  <si>
    <t>[実店舗] その他</t>
  </si>
  <si>
    <t>[ECサイト] 天猫</t>
  </si>
  <si>
    <t>[ECサイト] 京东</t>
  </si>
  <si>
    <t>[ECサイト] その他</t>
  </si>
  <si>
    <t>[ECサイトor実店舗] ネットスーパー（如：盒马鲜生）</t>
  </si>
  <si>
    <t>Q31</t>
    <phoneticPr fontId="1" type="noConversion"/>
  </si>
  <si>
    <t>Q32</t>
    <phoneticPr fontId="1" type="noConversion"/>
  </si>
  <si>
    <t>Q33</t>
    <phoneticPr fontId="1" type="noConversion"/>
  </si>
  <si>
    <t>Q29S3</t>
  </si>
  <si>
    <t>Q20</t>
    <phoneticPr fontId="1" type="noConversion"/>
  </si>
  <si>
    <t>Q21</t>
    <phoneticPr fontId="1" type="noConversion"/>
  </si>
  <si>
    <t>Q1</t>
    <phoneticPr fontId="1" type="noConversion"/>
  </si>
  <si>
    <t>Q28</t>
  </si>
  <si>
    <t>Q2</t>
    <phoneticPr fontId="1" type="noConversion"/>
  </si>
  <si>
    <t>Q4</t>
    <phoneticPr fontId="1" type="noConversion"/>
  </si>
  <si>
    <t>Q6S1</t>
  </si>
  <si>
    <t>Q6S2</t>
  </si>
  <si>
    <t>Q11</t>
  </si>
  <si>
    <t>Q5</t>
    <phoneticPr fontId="1" type="noConversion"/>
  </si>
  <si>
    <t>[ECサイト] 一号店</t>
  </si>
  <si>
    <t>Q18</t>
  </si>
  <si>
    <t>Q4S1</t>
  </si>
  <si>
    <t>Q4S2</t>
  </si>
  <si>
    <t>Q30</t>
    <phoneticPr fontId="1" type="noConversion"/>
  </si>
  <si>
    <t>age_S3S1N</t>
  </si>
  <si>
    <t>子供_年齢層_低中高</t>
  </si>
  <si>
    <t>Q10</t>
    <phoneticPr fontId="1" type="noConversion"/>
  </si>
  <si>
    <t>Q13S1</t>
  </si>
  <si>
    <t>Q13S2</t>
  </si>
  <si>
    <t>Q16S1</t>
  </si>
  <si>
    <t>Q16S2</t>
  </si>
  <si>
    <t>Q17</t>
  </si>
  <si>
    <t>[実店舗] ／ハイパー（如：カルフール、ウォールマート、大潤発、AEON等）</t>
    <phoneticPr fontId="1" type="noConversion"/>
  </si>
  <si>
    <t>[実店舗] ハイパー</t>
    <phoneticPr fontId="1" type="noConversion"/>
  </si>
  <si>
    <t>[実店舗] ／普通のハイパー（如：華聯、聯華、京客隆等）</t>
    <phoneticPr fontId="1" type="noConversion"/>
  </si>
  <si>
    <t>[実店舗] 輸入品スーパー</t>
    <phoneticPr fontId="1" type="noConversion"/>
  </si>
  <si>
    <t>[実店舗] ／会員制大型（如：COSTCO、METRO、Sam'sClub等）</t>
    <phoneticPr fontId="1" type="noConversion"/>
  </si>
  <si>
    <t>[実店舗] 会員制大型スーパー</t>
    <phoneticPr fontId="1" type="noConversion"/>
  </si>
  <si>
    <t>[実店舗] コンビニエンスストア</t>
    <phoneticPr fontId="1" type="noConversion"/>
  </si>
  <si>
    <t>[実店舗] 盒马鲜生</t>
    <phoneticPr fontId="1" type="noConversion"/>
  </si>
  <si>
    <t>[ECサイト or APP ]／生鲜类电商（盒马/叮咚/每日优鲜等）</t>
    <phoneticPr fontId="1" type="noConversion"/>
  </si>
  <si>
    <t>[ECサイト or APP ] 生鲜类电商（盒马/叮咚/每日优鲜等）</t>
    <phoneticPr fontId="1" type="noConversion"/>
  </si>
  <si>
    <t>原始</t>
    <phoneticPr fontId="1" type="noConversion"/>
  </si>
  <si>
    <t>归纳</t>
    <phoneticPr fontId="1" type="noConversion"/>
  </si>
  <si>
    <t>Q0061</t>
  </si>
  <si>
    <t>Q0062</t>
  </si>
  <si>
    <t>Q0063</t>
  </si>
  <si>
    <t>Q0064</t>
  </si>
  <si>
    <t>Q0065</t>
  </si>
  <si>
    <t>SAR</t>
    <phoneticPr fontId="1" type="noConversion"/>
  </si>
  <si>
    <t>ap_city</t>
  </si>
  <si>
    <t>ap_married</t>
  </si>
  <si>
    <t>ap_income</t>
  </si>
  <si>
    <t>非主使用理由</t>
    <phoneticPr fontId="1" type="noConversion"/>
  </si>
  <si>
    <t>q29_1</t>
  </si>
  <si>
    <t>q29_2</t>
  </si>
  <si>
    <t>Q29S1</t>
  </si>
  <si>
    <t>Q29S2</t>
  </si>
  <si>
    <t>Q0066</t>
  </si>
  <si>
    <t>Q0067</t>
  </si>
  <si>
    <t>キチン用品が専門的な</t>
  </si>
  <si>
    <t>キッチン用品が専門的な</t>
    <phoneticPr fontId="1" type="noConversion"/>
  </si>
  <si>
    <t>[実店舗] 普通のスーパー</t>
  </si>
  <si>
    <t>[実店舗] 普通のスーパー（如：華聯、聯華、京客隆等）</t>
  </si>
  <si>
    <r>
      <t>旭包</t>
    </r>
    <r>
      <rPr>
        <sz val="9"/>
        <color indexed="8"/>
        <rFont val="宋体"/>
        <family val="3"/>
        <charset val="134"/>
      </rPr>
      <t>鲜</t>
    </r>
    <r>
      <rPr>
        <sz val="9"/>
        <color indexed="8"/>
        <rFont val="ＭＳ Ｐゴシック"/>
        <family val="3"/>
        <charset val="128"/>
      </rPr>
      <t>／サランラップ</t>
    </r>
    <phoneticPr fontId="1" type="noConversion"/>
  </si>
  <si>
    <r>
      <t>旭包</t>
    </r>
    <r>
      <rPr>
        <sz val="9"/>
        <color indexed="8"/>
        <rFont val="宋体"/>
        <family val="3"/>
        <charset val="134"/>
      </rPr>
      <t>鲜</t>
    </r>
    <phoneticPr fontId="1" type="noConversion"/>
  </si>
  <si>
    <t>Q001</t>
    <phoneticPr fontId="1" type="noConversion"/>
  </si>
  <si>
    <t>Q002</t>
  </si>
  <si>
    <t>Q003</t>
  </si>
  <si>
    <t>Q004</t>
  </si>
  <si>
    <t>Q005</t>
  </si>
  <si>
    <t>Q006</t>
  </si>
  <si>
    <t>Q007</t>
  </si>
  <si>
    <t>Q008</t>
  </si>
  <si>
    <t>Q009</t>
  </si>
  <si>
    <t>Q010</t>
  </si>
  <si>
    <t>Q011</t>
  </si>
  <si>
    <t>Q012</t>
  </si>
  <si>
    <t>Q013</t>
  </si>
  <si>
    <t>Q014</t>
  </si>
  <si>
    <t>q102</t>
  </si>
  <si>
    <t>q103</t>
  </si>
  <si>
    <t>q104</t>
  </si>
  <si>
    <t>请问您的性别是？（单选）</t>
  </si>
  <si>
    <t>请问您的实足年龄是？（单选）</t>
  </si>
  <si>
    <t>请回答您目前的家庭状况。（单选）</t>
  </si>
  <si>
    <t>请回答您目前居住的城市。（单选）</t>
  </si>
  <si>
    <r>
      <t>性</t>
    </r>
    <r>
      <rPr>
        <sz val="9"/>
        <color rgb="FF0066FF"/>
        <rFont val="宋体"/>
        <family val="3"/>
        <charset val="134"/>
      </rPr>
      <t>别</t>
    </r>
    <phoneticPr fontId="1" type="noConversion"/>
  </si>
  <si>
    <r>
      <t>年</t>
    </r>
    <r>
      <rPr>
        <sz val="9"/>
        <color rgb="FF0066FF"/>
        <rFont val="宋体"/>
        <family val="3"/>
        <charset val="134"/>
      </rPr>
      <t>龄</t>
    </r>
    <phoneticPr fontId="1" type="noConversion"/>
  </si>
  <si>
    <t>城市</t>
    <phoneticPr fontId="1" type="noConversion"/>
  </si>
  <si>
    <t>过去6个月内（2023/1/1～2023/6/25）</t>
  </si>
  <si>
    <t>过去一个月内（2023/5/26～2023/6/25）</t>
  </si>
  <si>
    <t>q109_1</t>
  </si>
  <si>
    <t>q109_2</t>
  </si>
  <si>
    <t>q109_3</t>
  </si>
  <si>
    <t>q109_4</t>
  </si>
  <si>
    <t>请问以下电视的品牌中，您知道的有哪些？（可多选）请问您在计划购买电视时，考虑过/目前考虑哪些品牌？（可多选）其中，哪个品牌是您的首选？（单选）另外，哪些品牌是您绝对不会考虑的？（可多选）</t>
  </si>
  <si>
    <t>q3109_1</t>
  </si>
  <si>
    <t>q3109_2</t>
  </si>
  <si>
    <t>q3109_3</t>
  </si>
  <si>
    <t>q8</t>
    <phoneticPr fontId="1" type="noConversion"/>
  </si>
  <si>
    <t>决策理由</t>
    <phoneticPr fontId="1" type="noConversion"/>
  </si>
  <si>
    <t>備考</t>
    <phoneticPr fontId="1" type="noConversion"/>
  </si>
  <si>
    <t>q106_1</t>
  </si>
  <si>
    <t>q106_2</t>
  </si>
  <si>
    <t>决策理由</t>
    <phoneticPr fontId="1" type="noConversion"/>
  </si>
  <si>
    <t>202306_tv1</t>
    <phoneticPr fontId="1" type="noConversion"/>
  </si>
  <si>
    <t>202306_tv2</t>
    <phoneticPr fontId="1" type="noConversion"/>
  </si>
  <si>
    <t>q107</t>
    <phoneticPr fontId="1" type="noConversion"/>
  </si>
  <si>
    <t>Q015</t>
  </si>
  <si>
    <t>q1092_1</t>
  </si>
  <si>
    <t>q1092_2</t>
  </si>
  <si>
    <t>q1092_3</t>
  </si>
  <si>
    <t>q7</t>
    <phoneticPr fontId="1" type="noConversion"/>
  </si>
  <si>
    <r>
      <t>意向品</t>
    </r>
    <r>
      <rPr>
        <sz val="9"/>
        <color rgb="FF0066FF"/>
        <rFont val="宋体"/>
        <family val="3"/>
        <charset val="134"/>
      </rPr>
      <t>类</t>
    </r>
    <phoneticPr fontId="1" type="noConversion"/>
  </si>
  <si>
    <t>意向品类</t>
  </si>
  <si>
    <t>认知</t>
  </si>
  <si>
    <t>考虑</t>
  </si>
  <si>
    <t>首选</t>
  </si>
  <si>
    <t>不考虑</t>
  </si>
  <si>
    <t>最终购买</t>
  </si>
  <si>
    <t>之前使用</t>
  </si>
  <si>
    <t>目前使用</t>
  </si>
  <si>
    <t>Q016</t>
  </si>
  <si>
    <t>Q017</t>
  </si>
  <si>
    <t>Q018</t>
  </si>
  <si>
    <t>Q019</t>
  </si>
  <si>
    <t>Q020</t>
  </si>
  <si>
    <t>Q021</t>
  </si>
  <si>
    <t>Q022</t>
  </si>
  <si>
    <t>q37_1</t>
  </si>
  <si>
    <t>q37_2</t>
  </si>
  <si>
    <t>q37_3</t>
  </si>
  <si>
    <t>q37_4</t>
  </si>
  <si>
    <t>q37_5</t>
  </si>
  <si>
    <t>q37_6</t>
  </si>
  <si>
    <t>q37_7</t>
  </si>
  <si>
    <t>q37_8</t>
  </si>
  <si>
    <t>q37_9</t>
  </si>
  <si>
    <t>q37_10</t>
  </si>
  <si>
    <t>q37_11</t>
  </si>
  <si>
    <t>q37_12</t>
  </si>
  <si>
    <t>q37_13</t>
  </si>
  <si>
    <t>q37_14</t>
  </si>
  <si>
    <r>
      <t>MT</t>
    </r>
    <r>
      <rPr>
        <sz val="9"/>
        <color rgb="FF0000FF"/>
        <rFont val="宋体"/>
        <family val="2"/>
        <charset val="134"/>
      </rPr>
      <t>S</t>
    </r>
    <phoneticPr fontId="1" type="noConversion"/>
  </si>
  <si>
    <r>
      <t>画</t>
    </r>
    <r>
      <rPr>
        <sz val="9"/>
        <color rgb="FFFF0000"/>
        <rFont val="宋体"/>
        <family val="3"/>
        <charset val="134"/>
      </rPr>
      <t>质</t>
    </r>
    <r>
      <rPr>
        <sz val="9"/>
        <color rgb="FFFF0000"/>
        <rFont val="MS PGothic"/>
        <family val="2"/>
        <charset val="128"/>
      </rPr>
      <t>最好的</t>
    </r>
    <r>
      <rPr>
        <sz val="9"/>
        <color rgb="FFFF0000"/>
        <rFont val="宋体"/>
        <family val="3"/>
        <charset val="134"/>
      </rPr>
      <t>电视</t>
    </r>
  </si>
  <si>
    <r>
      <t>电视</t>
    </r>
    <r>
      <rPr>
        <sz val="9"/>
        <color rgb="FFFF0000"/>
        <rFont val="MS PGothic"/>
        <family val="2"/>
        <charset val="128"/>
      </rPr>
      <t>技</t>
    </r>
    <r>
      <rPr>
        <sz val="9"/>
        <color rgb="FFFF0000"/>
        <rFont val="宋体"/>
        <family val="3"/>
        <charset val="134"/>
      </rPr>
      <t>术</t>
    </r>
    <r>
      <rPr>
        <sz val="9"/>
        <color rgb="FFFF0000"/>
        <rFont val="MS PGothic"/>
        <family val="2"/>
        <charset val="128"/>
      </rPr>
      <t>的</t>
    </r>
    <r>
      <rPr>
        <sz val="9"/>
        <color rgb="FFFF0000"/>
        <rFont val="宋体"/>
        <family val="3"/>
        <charset val="134"/>
      </rPr>
      <t>领导</t>
    </r>
    <r>
      <rPr>
        <sz val="9"/>
        <color rgb="FFFF0000"/>
        <rFont val="MS PGothic"/>
        <family val="2"/>
        <charset val="128"/>
      </rPr>
      <t>者</t>
    </r>
  </si>
  <si>
    <r>
      <t>值</t>
    </r>
    <r>
      <rPr>
        <sz val="9"/>
        <color rgb="FFFF0000"/>
        <rFont val="MS PGothic"/>
        <family val="2"/>
        <charset val="128"/>
      </rPr>
      <t>得信</t>
    </r>
    <r>
      <rPr>
        <sz val="9"/>
        <color rgb="FFFF0000"/>
        <rFont val="宋体"/>
        <family val="3"/>
        <charset val="134"/>
      </rPr>
      <t>赖</t>
    </r>
    <r>
      <rPr>
        <sz val="9"/>
        <color rgb="FFFF0000"/>
        <rFont val="MS PGothic"/>
        <family val="2"/>
        <charset val="128"/>
      </rPr>
      <t>的品牌</t>
    </r>
  </si>
  <si>
    <r>
      <t>还</t>
    </r>
    <r>
      <rPr>
        <sz val="9"/>
        <color rgb="FFFF0000"/>
        <rFont val="MS PGothic"/>
        <family val="2"/>
        <charset val="128"/>
      </rPr>
      <t>原</t>
    </r>
    <r>
      <rPr>
        <sz val="9"/>
        <color rgb="FFFF0000"/>
        <rFont val="宋体"/>
        <family val="3"/>
        <charset val="134"/>
      </rPr>
      <t>创</t>
    </r>
    <r>
      <rPr>
        <sz val="9"/>
        <color rgb="FFFF0000"/>
        <rFont val="MS PGothic"/>
        <family val="2"/>
        <charset val="128"/>
      </rPr>
      <t>作者意</t>
    </r>
    <r>
      <rPr>
        <sz val="9"/>
        <color rgb="FFFF0000"/>
        <rFont val="宋体"/>
        <family val="3"/>
        <charset val="134"/>
      </rPr>
      <t>图</t>
    </r>
    <r>
      <rPr>
        <sz val="9"/>
        <color rgb="FFFF0000"/>
        <rFont val="MS PGothic"/>
        <family val="2"/>
        <charset val="128"/>
      </rPr>
      <t>的画面效果</t>
    </r>
  </si>
  <si>
    <r>
      <t>适</t>
    </r>
    <r>
      <rPr>
        <sz val="9"/>
        <color rgb="FFFF0000"/>
        <rFont val="MS PGothic"/>
        <family val="2"/>
        <charset val="128"/>
      </rPr>
      <t>合玩游</t>
    </r>
    <r>
      <rPr>
        <sz val="9"/>
        <color rgb="FFFF0000"/>
        <rFont val="宋体"/>
        <family val="3"/>
        <charset val="134"/>
      </rPr>
      <t>戏</t>
    </r>
    <r>
      <rPr>
        <sz val="9"/>
        <color rgb="FFFF0000"/>
        <rFont val="MS PGothic"/>
        <family val="2"/>
        <charset val="128"/>
      </rPr>
      <t>（主机游</t>
    </r>
    <r>
      <rPr>
        <sz val="9"/>
        <color rgb="FFFF0000"/>
        <rFont val="宋体"/>
        <family val="3"/>
        <charset val="134"/>
      </rPr>
      <t>戏</t>
    </r>
    <r>
      <rPr>
        <sz val="9"/>
        <color rgb="FFFF0000"/>
        <rFont val="MS PGothic"/>
        <family val="2"/>
        <charset val="128"/>
      </rPr>
      <t>，如PS5、Xbox、Switch，或</t>
    </r>
    <r>
      <rPr>
        <sz val="9"/>
        <color rgb="FFFF0000"/>
        <rFont val="宋体"/>
        <family val="3"/>
        <charset val="134"/>
      </rPr>
      <t>电脑</t>
    </r>
    <r>
      <rPr>
        <sz val="9"/>
        <color rgb="FFFF0000"/>
        <rFont val="MS PGothic"/>
        <family val="2"/>
        <charset val="128"/>
      </rPr>
      <t>游</t>
    </r>
    <r>
      <rPr>
        <sz val="9"/>
        <color rgb="FFFF0000"/>
        <rFont val="宋体"/>
        <family val="3"/>
        <charset val="134"/>
      </rPr>
      <t>戏</t>
    </r>
    <r>
      <rPr>
        <sz val="9"/>
        <color rgb="FFFF0000"/>
        <rFont val="MS PGothic"/>
        <family val="2"/>
        <charset val="128"/>
      </rPr>
      <t>）</t>
    </r>
  </si>
  <si>
    <r>
      <t>拥</t>
    </r>
    <r>
      <rPr>
        <sz val="9"/>
        <color rgb="FFFF0000"/>
        <rFont val="MS PGothic"/>
        <family val="2"/>
        <charset val="128"/>
      </rPr>
      <t>有</t>
    </r>
    <r>
      <rPr>
        <sz val="9"/>
        <color rgb="FFFF0000"/>
        <rFont val="宋体"/>
        <family val="3"/>
        <charset val="134"/>
      </rPr>
      <t>强</t>
    </r>
    <r>
      <rPr>
        <sz val="9"/>
        <color rgb="FFFF0000"/>
        <rFont val="MS PGothic"/>
        <family val="2"/>
        <charset val="128"/>
      </rPr>
      <t>大的画</t>
    </r>
    <r>
      <rPr>
        <sz val="9"/>
        <color rgb="FFFF0000"/>
        <rFont val="宋体"/>
        <family val="3"/>
        <charset val="134"/>
      </rPr>
      <t>质</t>
    </r>
    <r>
      <rPr>
        <sz val="9"/>
        <color rgb="FFFF0000"/>
        <rFont val="MS PGothic"/>
        <family val="2"/>
        <charset val="128"/>
      </rPr>
      <t>芯片</t>
    </r>
  </si>
  <si>
    <r>
      <t>最耐用的</t>
    </r>
    <r>
      <rPr>
        <sz val="9"/>
        <color rgb="FFFF0000"/>
        <rFont val="宋体"/>
        <family val="3"/>
        <charset val="134"/>
      </rPr>
      <t>电视</t>
    </r>
  </si>
  <si>
    <r>
      <t>外</t>
    </r>
    <r>
      <rPr>
        <sz val="9"/>
        <color rgb="FFFF0000"/>
        <rFont val="宋体"/>
        <family val="3"/>
        <charset val="134"/>
      </rPr>
      <t>观设计</t>
    </r>
    <r>
      <rPr>
        <sz val="9"/>
        <color rgb="FFFF0000"/>
        <rFont val="MS PGothic"/>
        <family val="2"/>
        <charset val="128"/>
      </rPr>
      <t>最好的</t>
    </r>
    <r>
      <rPr>
        <sz val="9"/>
        <color rgb="FFFF0000"/>
        <rFont val="宋体"/>
        <family val="3"/>
        <charset val="134"/>
      </rPr>
      <t>电视</t>
    </r>
  </si>
  <si>
    <r>
      <t>音</t>
    </r>
    <r>
      <rPr>
        <sz val="9"/>
        <color rgb="FFFF0000"/>
        <rFont val="宋体"/>
        <family val="3"/>
        <charset val="134"/>
      </rPr>
      <t>质</t>
    </r>
    <r>
      <rPr>
        <sz val="9"/>
        <color rgb="FFFF0000"/>
        <rFont val="MS PGothic"/>
        <family val="2"/>
        <charset val="128"/>
      </rPr>
      <t>最好的</t>
    </r>
    <r>
      <rPr>
        <sz val="9"/>
        <color rgb="FFFF0000"/>
        <rFont val="宋体"/>
        <family val="3"/>
        <charset val="134"/>
      </rPr>
      <t>电视</t>
    </r>
  </si>
  <si>
    <r>
      <t>品</t>
    </r>
    <r>
      <rPr>
        <sz val="9"/>
        <color rgb="FFFF0000"/>
        <rFont val="宋体"/>
        <family val="3"/>
        <charset val="134"/>
      </rPr>
      <t>质</t>
    </r>
    <r>
      <rPr>
        <sz val="9"/>
        <color rgb="FFFF0000"/>
        <rFont val="MS PGothic"/>
        <family val="2"/>
        <charset val="128"/>
      </rPr>
      <t>最好的</t>
    </r>
    <r>
      <rPr>
        <sz val="9"/>
        <color rgb="FFFF0000"/>
        <rFont val="宋体"/>
        <family val="3"/>
        <charset val="134"/>
      </rPr>
      <t>电视</t>
    </r>
  </si>
  <si>
    <r>
      <t>性价比最高的</t>
    </r>
    <r>
      <rPr>
        <sz val="9"/>
        <color rgb="FFFF0000"/>
        <rFont val="宋体"/>
        <family val="3"/>
        <charset val="134"/>
      </rPr>
      <t>电视</t>
    </r>
  </si>
  <si>
    <r>
      <t>最智能的</t>
    </r>
    <r>
      <rPr>
        <sz val="9"/>
        <color rgb="FFFF0000"/>
        <rFont val="宋体"/>
        <family val="3"/>
        <charset val="134"/>
      </rPr>
      <t>电视</t>
    </r>
  </si>
  <si>
    <r>
      <t>适</t>
    </r>
    <r>
      <rPr>
        <sz val="9"/>
        <color rgb="FFFF0000"/>
        <rFont val="MS PGothic"/>
        <family val="2"/>
        <charset val="128"/>
      </rPr>
      <t>合</t>
    </r>
    <r>
      <rPr>
        <sz val="9"/>
        <color rgb="FFFF0000"/>
        <rFont val="宋体"/>
        <family val="3"/>
        <charset val="134"/>
      </rPr>
      <t>娱乐</t>
    </r>
    <r>
      <rPr>
        <sz val="9"/>
        <color rgb="FFFF0000"/>
        <rFont val="MS PGothic"/>
        <family val="2"/>
        <charset val="128"/>
      </rPr>
      <t>（主机或</t>
    </r>
    <r>
      <rPr>
        <sz val="9"/>
        <color rgb="FFFF0000"/>
        <rFont val="宋体"/>
        <family val="3"/>
        <charset val="134"/>
      </rPr>
      <t>电脑</t>
    </r>
    <r>
      <rPr>
        <sz val="9"/>
        <color rgb="FFFF0000"/>
        <rFont val="MS PGothic"/>
        <family val="2"/>
        <charset val="128"/>
      </rPr>
      <t>游</t>
    </r>
    <r>
      <rPr>
        <sz val="9"/>
        <color rgb="FFFF0000"/>
        <rFont val="宋体"/>
        <family val="3"/>
        <charset val="134"/>
      </rPr>
      <t>戏</t>
    </r>
    <r>
      <rPr>
        <sz val="9"/>
        <color rgb="FFFF0000"/>
        <rFont val="MS PGothic"/>
        <family val="2"/>
        <charset val="128"/>
      </rPr>
      <t>除外）</t>
    </r>
  </si>
  <si>
    <r>
      <t>能更好的搭配家庭影院等影音</t>
    </r>
    <r>
      <rPr>
        <sz val="9"/>
        <color rgb="FFFF0000"/>
        <rFont val="宋体"/>
        <family val="3"/>
        <charset val="134"/>
      </rPr>
      <t>类产</t>
    </r>
    <r>
      <rPr>
        <sz val="9"/>
        <color rgb="FFFF0000"/>
        <rFont val="MS PGothic"/>
        <family val="2"/>
        <charset val="128"/>
      </rPr>
      <t>品</t>
    </r>
  </si>
  <si>
    <t>形象1</t>
    <phoneticPr fontId="1" type="noConversion"/>
  </si>
  <si>
    <t>Q023</t>
  </si>
  <si>
    <t>Q024</t>
  </si>
  <si>
    <t>Q025</t>
  </si>
  <si>
    <t>Q026</t>
  </si>
  <si>
    <t>Q027</t>
  </si>
  <si>
    <t>Q028</t>
  </si>
  <si>
    <t>Q029</t>
  </si>
  <si>
    <t>q28_1</t>
  </si>
  <si>
    <t>q28_2</t>
  </si>
  <si>
    <t>q28_3</t>
  </si>
  <si>
    <t>q28_4</t>
  </si>
  <si>
    <t>q28_5</t>
  </si>
  <si>
    <t>q28_6</t>
  </si>
  <si>
    <t>q28_7</t>
  </si>
  <si>
    <t>q28_8</t>
  </si>
  <si>
    <t>q28_9</t>
  </si>
  <si>
    <t>q28_10</t>
  </si>
  <si>
    <t>q28_11</t>
  </si>
  <si>
    <t>q28_12</t>
  </si>
  <si>
    <t>q28_13</t>
  </si>
  <si>
    <t>q28_14</t>
  </si>
  <si>
    <t>近期购买产品</t>
    <phoneticPr fontId="1" type="noConversion"/>
  </si>
  <si>
    <t>购买6个月内</t>
  </si>
  <si>
    <t>购买1个月内</t>
  </si>
  <si>
    <t>202206_tv1</t>
    <phoneticPr fontId="1" type="noConversion"/>
  </si>
  <si>
    <t>quota</t>
    <phoneticPr fontId="1" type="noConversion"/>
  </si>
  <si>
    <t>q1</t>
    <phoneticPr fontId="1" type="noConversion"/>
  </si>
  <si>
    <r>
      <t>屏幕材</t>
    </r>
    <r>
      <rPr>
        <sz val="9"/>
        <color rgb="FF0066FF"/>
        <rFont val="宋体"/>
        <family val="3"/>
        <charset val="134"/>
      </rPr>
      <t>质</t>
    </r>
    <phoneticPr fontId="1" type="noConversion"/>
  </si>
  <si>
    <t>q5</t>
    <phoneticPr fontId="1" type="noConversion"/>
  </si>
  <si>
    <t>购买渠道</t>
    <phoneticPr fontId="1" type="noConversion"/>
  </si>
  <si>
    <t>202111_tv1</t>
    <phoneticPr fontId="1" type="noConversion"/>
  </si>
  <si>
    <t>202106_tv1</t>
    <phoneticPr fontId="1" type="noConversion"/>
  </si>
  <si>
    <t>q109_5</t>
  </si>
  <si>
    <t>q109_6</t>
  </si>
  <si>
    <t>q109_7</t>
  </si>
  <si>
    <t>var_pre</t>
    <phoneticPr fontId="21" type="noConversion"/>
  </si>
  <si>
    <t>var_after</t>
    <phoneticPr fontId="21" type="noConversion"/>
  </si>
  <si>
    <t>索尼</t>
    <phoneticPr fontId="21" type="noConversion"/>
  </si>
  <si>
    <t>三星（SAMSUNG）</t>
  </si>
  <si>
    <t>三星</t>
  </si>
  <si>
    <t>夏普（SHARP）</t>
  </si>
  <si>
    <t>夏普</t>
  </si>
  <si>
    <t>飞利浦（PHILIPS）</t>
  </si>
  <si>
    <t>飞利浦</t>
  </si>
  <si>
    <t>海信（Hisense）</t>
  </si>
  <si>
    <t>海信</t>
  </si>
  <si>
    <t>创维（SKYWORTH）</t>
  </si>
  <si>
    <t>创维</t>
  </si>
  <si>
    <t>小米（MI）</t>
  </si>
  <si>
    <t>小米</t>
  </si>
  <si>
    <t>华为（HUAWEI）</t>
  </si>
  <si>
    <t>华为</t>
  </si>
  <si>
    <t>荣耀（HONOR）</t>
  </si>
  <si>
    <t>荣耀</t>
  </si>
  <si>
    <t>索尼(SONY)</t>
  </si>
  <si>
    <t>三星(SAMSUNG)</t>
  </si>
  <si>
    <t>夏普(SHARP)</t>
  </si>
  <si>
    <t>飞利浦(PHILIPS)</t>
  </si>
  <si>
    <t>海信(Hisense)</t>
  </si>
  <si>
    <t>创维(SKYWORTH)</t>
  </si>
  <si>
    <t>小米(MI)</t>
  </si>
  <si>
    <t>华为(HUAWEI)</t>
  </si>
  <si>
    <t>荣耀(HONOR)</t>
  </si>
  <si>
    <t>实体店（如：苏宁、国美、摄影器材城、数码器材城等）</t>
  </si>
  <si>
    <t>实体店</t>
  </si>
  <si>
    <t>网上商城（如：淘宝、京东等）</t>
  </si>
  <si>
    <t>网上商城</t>
  </si>
  <si>
    <t>索尼（SONY）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</si>
</sst>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28"/>
      <scheme val="minor"/>
    </font>
    <font>
      <sz val="11"/>
      <color theme="1"/>
      <name val="等线"/>
      <family val="2"/>
      <scheme val="minor"/>
    </font>
    <font>
      <sz val="9"/>
      <color theme="1"/>
      <name val="MS PGothic"/>
      <family val="2"/>
      <charset val="128"/>
    </font>
    <font>
      <sz val="9"/>
      <color theme="1"/>
      <name val="MS PGothic"/>
      <family val="2"/>
    </font>
    <font>
      <sz val="9"/>
      <color indexed="8"/>
      <name val="MS PGothic"/>
      <family val="2"/>
    </font>
    <font>
      <b/>
      <sz val="9"/>
      <color theme="1"/>
      <name val="MS PGothic"/>
      <family val="2"/>
      <charset val="128"/>
    </font>
    <font>
      <b/>
      <sz val="9"/>
      <color theme="1"/>
      <name val="MS PGothic"/>
      <family val="2"/>
    </font>
    <font>
      <sz val="9"/>
      <color indexed="8"/>
      <name val="ＭＳ Ｐゴシック"/>
      <family val="3"/>
      <charset val="128"/>
    </font>
    <font>
      <sz val="9"/>
      <color indexed="8"/>
      <name val="ＭＳ Ｐゴシック"/>
      <family val="2"/>
      <charset val="128"/>
    </font>
    <font>
      <sz val="9"/>
      <color rgb="FFFF0000"/>
      <name val="MS PGothic"/>
      <family val="2"/>
      <charset val="128"/>
    </font>
    <font>
      <sz val="9"/>
      <color rgb="FFC00000"/>
      <name val="MS PGothic"/>
      <family val="2"/>
      <charset val="128"/>
    </font>
    <font>
      <b/>
      <sz val="9"/>
      <color theme="0"/>
      <name val="MS PGothic"/>
      <family val="2"/>
      <charset val="128"/>
    </font>
    <font>
      <b/>
      <sz val="9"/>
      <color theme="0"/>
      <name val="MS PGothic"/>
      <family val="2"/>
    </font>
    <font>
      <sz val="9"/>
      <color rgb="FF0066FF"/>
      <name val="MS PGothic"/>
      <family val="2"/>
      <charset val="128"/>
    </font>
    <font>
      <sz val="9"/>
      <color rgb="FF0000FF"/>
      <name val="MS PGothic"/>
      <family val="2"/>
      <charset val="128"/>
    </font>
    <font>
      <sz val="9"/>
      <color indexed="8"/>
      <name val="宋体"/>
      <family val="3"/>
      <charset val="134"/>
    </font>
    <font>
      <sz val="9"/>
      <color rgb="FF0066FF"/>
      <name val="宋体"/>
      <family val="3"/>
      <charset val="134"/>
    </font>
    <font>
      <sz val="9"/>
      <color rgb="FF0000FF"/>
      <name val="宋体"/>
      <family val="2"/>
      <charset val="134"/>
    </font>
    <font>
      <sz val="9"/>
      <color rgb="FFFF0000"/>
      <name val="宋体"/>
      <family val="3"/>
      <charset val="134"/>
    </font>
    <font>
      <sz val="9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hair">
        <color indexed="23"/>
      </left>
      <right style="hair">
        <color indexed="23"/>
      </right>
      <top style="hair">
        <color indexed="23"/>
      </top>
      <bottom style="hair">
        <color indexed="23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hair">
        <color indexed="23"/>
      </left>
      <right/>
      <top style="hair">
        <color indexed="23"/>
      </top>
      <bottom style="hair">
        <color indexed="23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medium">
        <color indexed="64"/>
      </bottom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/>
  </cellStyleXfs>
  <cellXfs count="52">
    <xf numFmtId="0" fontId="0" fillId="0" borderId="0" xfId="0">
      <alignment vertical="center"/>
    </xf>
    <xf numFmtId="0" fontId="4" fillId="0" borderId="1" xfId="0" applyFont="1" applyBorder="1">
      <alignment vertical="center"/>
    </xf>
    <xf numFmtId="0" fontId="5" fillId="0" borderId="1" xfId="0" applyFont="1" applyBorder="1" applyAlignment="1">
      <alignment horizontal="left" vertical="center"/>
    </xf>
    <xf numFmtId="49" fontId="6" fillId="0" borderId="1" xfId="3" applyNumberFormat="1" applyFont="1" applyBorder="1" applyAlignment="1">
      <alignment horizontal="left" vertical="center"/>
    </xf>
    <xf numFmtId="49" fontId="6" fillId="0" borderId="1" xfId="2" applyNumberFormat="1" applyFont="1" applyBorder="1" applyAlignment="1">
      <alignment horizontal="left" vertical="center"/>
    </xf>
    <xf numFmtId="49" fontId="6" fillId="0" borderId="1" xfId="1" applyNumberFormat="1" applyFont="1" applyBorder="1" applyAlignment="1">
      <alignment horizontal="left" vertical="center"/>
    </xf>
    <xf numFmtId="0" fontId="4" fillId="2" borderId="1" xfId="0" applyFont="1" applyFill="1" applyBorder="1">
      <alignment vertical="center"/>
    </xf>
    <xf numFmtId="0" fontId="4" fillId="3" borderId="1" xfId="0" applyFont="1" applyFill="1" applyBorder="1">
      <alignment vertical="center"/>
    </xf>
    <xf numFmtId="0" fontId="7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49" fontId="9" fillId="0" borderId="2" xfId="2" applyNumberFormat="1" applyFont="1" applyBorder="1" applyAlignment="1">
      <alignment horizontal="left" vertical="center"/>
    </xf>
    <xf numFmtId="0" fontId="11" fillId="2" borderId="1" xfId="0" applyFont="1" applyFill="1" applyBorder="1">
      <alignment vertical="center"/>
    </xf>
    <xf numFmtId="0" fontId="4" fillId="2" borderId="5" xfId="0" applyFont="1" applyFill="1" applyBorder="1">
      <alignment vertical="center"/>
    </xf>
    <xf numFmtId="0" fontId="4" fillId="0" borderId="3" xfId="0" applyFont="1" applyBorder="1">
      <alignment vertical="center"/>
    </xf>
    <xf numFmtId="49" fontId="6" fillId="0" borderId="3" xfId="1" applyNumberFormat="1" applyFont="1" applyBorder="1" applyAlignment="1">
      <alignment horizontal="left" vertical="center"/>
    </xf>
    <xf numFmtId="49" fontId="6" fillId="0" borderId="3" xfId="2" applyNumberFormat="1" applyFont="1" applyBorder="1" applyAlignment="1">
      <alignment horizontal="left" vertical="center"/>
    </xf>
    <xf numFmtId="49" fontId="9" fillId="0" borderId="1" xfId="2" applyNumberFormat="1" applyFont="1" applyBorder="1" applyAlignment="1">
      <alignment horizontal="left" vertical="center"/>
    </xf>
    <xf numFmtId="49" fontId="9" fillId="0" borderId="1" xfId="1" applyNumberFormat="1" applyFont="1" applyBorder="1" applyAlignment="1">
      <alignment horizontal="left" vertical="center"/>
    </xf>
    <xf numFmtId="49" fontId="10" fillId="0" borderId="1" xfId="1" applyNumberFormat="1" applyFont="1" applyBorder="1" applyAlignment="1">
      <alignment horizontal="left" vertical="center"/>
    </xf>
    <xf numFmtId="0" fontId="12" fillId="3" borderId="1" xfId="0" applyFont="1" applyFill="1" applyBorder="1">
      <alignment vertical="center"/>
    </xf>
    <xf numFmtId="0" fontId="8" fillId="3" borderId="4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left" vertical="center"/>
    </xf>
    <xf numFmtId="49" fontId="6" fillId="0" borderId="4" xfId="3" applyNumberFormat="1" applyFont="1" applyBorder="1" applyAlignment="1">
      <alignment horizontal="left" vertical="center"/>
    </xf>
    <xf numFmtId="49" fontId="6" fillId="0" borderId="4" xfId="2" applyNumberFormat="1" applyFont="1" applyBorder="1" applyAlignment="1">
      <alignment horizontal="left" vertical="center"/>
    </xf>
    <xf numFmtId="49" fontId="9" fillId="0" borderId="6" xfId="2" applyNumberFormat="1" applyFont="1" applyBorder="1" applyAlignment="1">
      <alignment horizontal="left" vertical="center"/>
    </xf>
    <xf numFmtId="49" fontId="6" fillId="0" borderId="7" xfId="2" applyNumberFormat="1" applyFont="1" applyBorder="1" applyAlignment="1">
      <alignment horizontal="left" vertical="center"/>
    </xf>
    <xf numFmtId="49" fontId="9" fillId="0" borderId="4" xfId="2" applyNumberFormat="1" applyFont="1" applyBorder="1" applyAlignment="1">
      <alignment horizontal="left" vertical="center"/>
    </xf>
    <xf numFmtId="0" fontId="7" fillId="3" borderId="5" xfId="0" applyFont="1" applyFill="1" applyBorder="1" applyAlignment="1">
      <alignment horizontal="center" vertical="center"/>
    </xf>
    <xf numFmtId="0" fontId="13" fillId="4" borderId="8" xfId="0" applyFont="1" applyFill="1" applyBorder="1" applyAlignment="1">
      <alignment horizontal="center" vertical="center"/>
    </xf>
    <xf numFmtId="0" fontId="14" fillId="4" borderId="9" xfId="0" applyFont="1" applyFill="1" applyBorder="1" applyAlignment="1">
      <alignment horizontal="center" vertical="center"/>
    </xf>
    <xf numFmtId="0" fontId="14" fillId="4" borderId="10" xfId="0" applyFont="1" applyFill="1" applyBorder="1" applyAlignment="1">
      <alignment horizontal="center" vertical="center"/>
    </xf>
    <xf numFmtId="0" fontId="4" fillId="2" borderId="11" xfId="0" applyFont="1" applyFill="1" applyBorder="1">
      <alignment vertical="center"/>
    </xf>
    <xf numFmtId="0" fontId="4" fillId="2" borderId="12" xfId="0" applyFont="1" applyFill="1" applyBorder="1">
      <alignment vertical="center"/>
    </xf>
    <xf numFmtId="0" fontId="11" fillId="2" borderId="12" xfId="0" applyFont="1" applyFill="1" applyBorder="1">
      <alignment vertical="center"/>
    </xf>
    <xf numFmtId="0" fontId="4" fillId="2" borderId="13" xfId="0" applyFont="1" applyFill="1" applyBorder="1">
      <alignment vertical="center"/>
    </xf>
    <xf numFmtId="0" fontId="4" fillId="2" borderId="14" xfId="0" applyFont="1" applyFill="1" applyBorder="1">
      <alignment vertical="center"/>
    </xf>
    <xf numFmtId="0" fontId="11" fillId="2" borderId="14" xfId="0" applyFont="1" applyFill="1" applyBorder="1">
      <alignment vertical="center"/>
    </xf>
    <xf numFmtId="0" fontId="11" fillId="2" borderId="15" xfId="0" applyFont="1" applyFill="1" applyBorder="1">
      <alignment vertical="center"/>
    </xf>
    <xf numFmtId="0" fontId="7" fillId="5" borderId="1" xfId="0" applyFont="1" applyFill="1" applyBorder="1" applyAlignment="1">
      <alignment horizontal="center" vertical="center"/>
    </xf>
    <xf numFmtId="0" fontId="11" fillId="6" borderId="1" xfId="0" applyFont="1" applyFill="1" applyBorder="1">
      <alignment vertical="center"/>
    </xf>
    <xf numFmtId="0" fontId="15" fillId="2" borderId="11" xfId="0" applyFont="1" applyFill="1" applyBorder="1">
      <alignment vertical="center"/>
    </xf>
    <xf numFmtId="0" fontId="15" fillId="2" borderId="1" xfId="0" applyFont="1" applyFill="1" applyBorder="1">
      <alignment vertical="center"/>
    </xf>
    <xf numFmtId="0" fontId="16" fillId="6" borderId="1" xfId="0" applyFont="1" applyFill="1" applyBorder="1">
      <alignment vertical="center"/>
    </xf>
    <xf numFmtId="0" fontId="15" fillId="2" borderId="5" xfId="0" applyFont="1" applyFill="1" applyBorder="1">
      <alignment vertical="center"/>
    </xf>
    <xf numFmtId="49" fontId="9" fillId="0" borderId="2" xfId="2" applyNumberFormat="1" applyFont="1" applyBorder="1" applyAlignment="1" applyProtection="1">
      <alignment horizontal="left" vertical="center"/>
      <protection locked="0"/>
    </xf>
    <xf numFmtId="0" fontId="0" fillId="0" borderId="0" xfId="0" applyAlignment="1"/>
    <xf numFmtId="0" fontId="4" fillId="0" borderId="5" xfId="0" applyFont="1" applyBorder="1">
      <alignment vertical="center"/>
    </xf>
    <xf numFmtId="0" fontId="15" fillId="0" borderId="5" xfId="0" applyFont="1" applyBorder="1">
      <alignment vertical="center"/>
    </xf>
    <xf numFmtId="0" fontId="18" fillId="2" borderId="1" xfId="0" applyFont="1" applyFill="1" applyBorder="1">
      <alignment vertical="center"/>
    </xf>
    <xf numFmtId="0" fontId="12" fillId="7" borderId="1" xfId="0" applyFont="1" applyFill="1" applyBorder="1">
      <alignment vertical="center"/>
    </xf>
    <xf numFmtId="0" fontId="20" fillId="6" borderId="1" xfId="0" applyFont="1" applyFill="1" applyBorder="1">
      <alignment vertical="center"/>
    </xf>
    <xf numFmtId="0" fontId="3" fillId="0" borderId="0" xfId="4"/>
  </cellXfs>
  <cellStyles count="5">
    <cellStyle name="常规" xfId="0" builtinId="0"/>
    <cellStyle name="常规 11" xfId="3"/>
    <cellStyle name="常规 12" xfId="2"/>
    <cellStyle name="常规 2" xfId="4"/>
    <cellStyle name="常规 88" xfId="1"/>
  </cellStyles>
  <dxfs count="3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1084865</xdr:colOff>
      <xdr:row>42</xdr:row>
      <xdr:rowOff>123027</xdr:rowOff>
    </xdr:from>
    <xdr:to>
      <xdr:col>24</xdr:col>
      <xdr:colOff>219924</xdr:colOff>
      <xdr:row>93</xdr:row>
      <xdr:rowOff>132982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86705" y="5883747"/>
          <a:ext cx="12264319" cy="700511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1084865</xdr:colOff>
      <xdr:row>42</xdr:row>
      <xdr:rowOff>123027</xdr:rowOff>
    </xdr:from>
    <xdr:to>
      <xdr:col>24</xdr:col>
      <xdr:colOff>219924</xdr:colOff>
      <xdr:row>93</xdr:row>
      <xdr:rowOff>132982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86705" y="5883747"/>
          <a:ext cx="12264319" cy="70051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showGridLines="0" tabSelected="1" zoomScale="145" zoomScaleNormal="145" workbookViewId="0">
      <selection activeCell="C34" sqref="C34"/>
    </sheetView>
  </sheetViews>
  <sheetFormatPr defaultRowHeight="11.1" customHeight="1"/>
  <cols>
    <col min="1" max="1" width="38.6640625" customWidth="1"/>
    <col min="2" max="6" width="12" bestFit="1" customWidth="1"/>
    <col min="7" max="8" width="8.44140625" customWidth="1"/>
    <col min="9" max="9" width="17.88671875" customWidth="1"/>
    <col min="10" max="10" width="15.88671875" customWidth="1"/>
    <col min="11" max="11" width="22.33203125" customWidth="1"/>
    <col min="12" max="13" width="14.33203125" customWidth="1"/>
  </cols>
  <sheetData>
    <row r="1" spans="1:13" ht="11.1" customHeight="1">
      <c r="A1" s="38" t="s">
        <v>31</v>
      </c>
      <c r="B1" s="9" t="s">
        <v>530</v>
      </c>
      <c r="C1" s="9" t="s">
        <v>531</v>
      </c>
      <c r="D1" s="9" t="s">
        <v>608</v>
      </c>
      <c r="E1" s="9" t="s">
        <v>614</v>
      </c>
      <c r="F1" s="9" t="s">
        <v>615</v>
      </c>
      <c r="G1" s="28" t="s">
        <v>201</v>
      </c>
      <c r="H1" s="29" t="s">
        <v>202</v>
      </c>
      <c r="I1" s="29" t="s">
        <v>203</v>
      </c>
      <c r="J1" s="29" t="s">
        <v>259</v>
      </c>
      <c r="K1" s="30" t="s">
        <v>204</v>
      </c>
      <c r="L1" s="27" t="s">
        <v>259</v>
      </c>
      <c r="M1" s="27" t="s">
        <v>526</v>
      </c>
    </row>
    <row r="2" spans="1:13" ht="11.1" customHeight="1">
      <c r="A2" s="7" t="s">
        <v>107</v>
      </c>
      <c r="B2" s="2" t="s">
        <v>107</v>
      </c>
      <c r="C2" s="2" t="s">
        <v>107</v>
      </c>
      <c r="D2" s="2" t="s">
        <v>107</v>
      </c>
      <c r="E2" s="2" t="s">
        <v>107</v>
      </c>
      <c r="F2" s="2" t="s">
        <v>107</v>
      </c>
      <c r="G2" s="31"/>
      <c r="H2" s="42"/>
      <c r="I2" s="6"/>
      <c r="J2" s="6"/>
      <c r="K2" s="32"/>
      <c r="L2" s="12"/>
      <c r="M2" s="46"/>
    </row>
    <row r="3" spans="1:13" ht="11.1" customHeight="1">
      <c r="A3" s="7" t="s">
        <v>108</v>
      </c>
      <c r="B3" s="2" t="s">
        <v>108</v>
      </c>
      <c r="C3" s="2" t="s">
        <v>108</v>
      </c>
      <c r="D3" s="2" t="s">
        <v>108</v>
      </c>
      <c r="E3" s="2" t="s">
        <v>108</v>
      </c>
      <c r="F3" s="2" t="s">
        <v>108</v>
      </c>
      <c r="G3" s="31"/>
      <c r="H3" s="42"/>
      <c r="I3" s="6"/>
      <c r="J3" s="6"/>
      <c r="K3" s="32"/>
      <c r="L3" s="12"/>
      <c r="M3" s="46"/>
    </row>
    <row r="4" spans="1:13" ht="11.1" customHeight="1">
      <c r="A4" s="19" t="str">
        <f>G4&amp;J4&amp;" "&amp;H4&amp;" "&amp;I4&amp;" "&amp;K4</f>
        <v>quota SAR 縦積なし SAR</v>
      </c>
      <c r="B4" s="2" t="s">
        <v>303</v>
      </c>
      <c r="C4" s="2" t="s">
        <v>303</v>
      </c>
      <c r="D4" s="2" t="s">
        <v>303</v>
      </c>
      <c r="E4" s="2" t="s">
        <v>303</v>
      </c>
      <c r="F4" s="2" t="s">
        <v>303</v>
      </c>
      <c r="G4" s="31"/>
      <c r="H4" s="42" t="s">
        <v>199</v>
      </c>
      <c r="I4" s="39" t="str">
        <f>IF(OR(H4="MTM",H4="MTS"),"縦積MT"&amp;J4,IF(H4="MAC","縦積MAC","縦積なし"))</f>
        <v>縦積なし</v>
      </c>
      <c r="J4" s="41" t="s">
        <v>609</v>
      </c>
      <c r="K4" s="39" t="str">
        <f>IF(L4="",H4,L4)</f>
        <v>SAR</v>
      </c>
      <c r="L4" s="12"/>
      <c r="M4" s="46"/>
    </row>
    <row r="5" spans="1:13" ht="11.1" customHeight="1">
      <c r="A5" s="19" t="str">
        <f>G5&amp;J5&amp;" "&amp;H5&amp;" "&amp;I5&amp;" "&amp;K5</f>
        <v>Q001性别 SAR 縦積なし SAR</v>
      </c>
      <c r="B5" s="2" t="s">
        <v>117</v>
      </c>
      <c r="C5" s="2" t="s">
        <v>117</v>
      </c>
      <c r="D5" s="2" t="s">
        <v>117</v>
      </c>
      <c r="E5" s="2" t="s">
        <v>117</v>
      </c>
      <c r="F5" s="2" t="s">
        <v>117</v>
      </c>
      <c r="G5" s="40" t="s">
        <v>490</v>
      </c>
      <c r="H5" s="42" t="s">
        <v>199</v>
      </c>
      <c r="I5" s="39" t="str">
        <f>IF(OR(H5="MTM",H5="MTS"),"縦積MT"&amp;J5,IF(H5="MAC","縦積MAC","縦積なし"))</f>
        <v>縦積なし</v>
      </c>
      <c r="J5" s="41" t="s">
        <v>511</v>
      </c>
      <c r="K5" s="39" t="str">
        <f>IF(L5="",H5,L5)</f>
        <v>SAR</v>
      </c>
      <c r="L5" s="43"/>
      <c r="M5" s="47" t="s">
        <v>507</v>
      </c>
    </row>
    <row r="6" spans="1:13" ht="11.1" customHeight="1">
      <c r="A6" s="19" t="str">
        <f t="shared" ref="A6:A19" si="0">G6&amp;J6&amp;" "&amp;H6&amp;" "&amp;I6&amp;" "&amp;K6</f>
        <v>Q002年龄 SAR 縦積なし SAR</v>
      </c>
      <c r="B6" s="2" t="s">
        <v>504</v>
      </c>
      <c r="C6" s="2" t="s">
        <v>504</v>
      </c>
      <c r="D6" s="2" t="s">
        <v>504</v>
      </c>
      <c r="E6" s="2" t="s">
        <v>504</v>
      </c>
      <c r="F6" s="2" t="s">
        <v>504</v>
      </c>
      <c r="G6" s="40" t="s">
        <v>491</v>
      </c>
      <c r="H6" s="42" t="s">
        <v>199</v>
      </c>
      <c r="I6" s="39" t="str">
        <f t="shared" ref="I6:I15" si="1">IF(OR(H6="MTM",H6="MTS"),"縦積MT"&amp;J6,IF(H6="MAC","縦積MAC","縦積なし"))</f>
        <v>縦積なし</v>
      </c>
      <c r="J6" s="41" t="s">
        <v>512</v>
      </c>
      <c r="K6" s="39" t="str">
        <f t="shared" ref="K6:K8" si="2">IF(L6="",H6,L6)</f>
        <v>SAR</v>
      </c>
      <c r="L6" s="43"/>
      <c r="M6" s="47" t="s">
        <v>508</v>
      </c>
    </row>
    <row r="7" spans="1:13" ht="11.1" customHeight="1">
      <c r="A7" s="19" t="str">
        <f t="shared" si="0"/>
        <v>Q003婚姻 SAR 縦積なし SAR</v>
      </c>
      <c r="B7" s="2" t="s">
        <v>505</v>
      </c>
      <c r="C7" s="2" t="s">
        <v>505</v>
      </c>
      <c r="D7" s="2" t="s">
        <v>505</v>
      </c>
      <c r="E7" s="2" t="s">
        <v>505</v>
      </c>
      <c r="F7" s="2" t="s">
        <v>505</v>
      </c>
      <c r="G7" s="40" t="s">
        <v>492</v>
      </c>
      <c r="H7" s="42" t="s">
        <v>199</v>
      </c>
      <c r="I7" s="39" t="str">
        <f t="shared" si="1"/>
        <v>縦積なし</v>
      </c>
      <c r="J7" s="41" t="s">
        <v>8</v>
      </c>
      <c r="K7" s="39" t="str">
        <f t="shared" si="2"/>
        <v>SAR</v>
      </c>
      <c r="L7" s="43"/>
      <c r="M7" s="47" t="s">
        <v>509</v>
      </c>
    </row>
    <row r="8" spans="1:13" ht="11.1" customHeight="1">
      <c r="A8" s="19" t="str">
        <f t="shared" si="0"/>
        <v>Q004城市 SAR 縦積なし SAR</v>
      </c>
      <c r="B8" s="2" t="s">
        <v>506</v>
      </c>
      <c r="C8" s="2" t="s">
        <v>506</v>
      </c>
      <c r="D8" s="2" t="s">
        <v>506</v>
      </c>
      <c r="E8" s="2" t="s">
        <v>506</v>
      </c>
      <c r="F8" s="2" t="s">
        <v>506</v>
      </c>
      <c r="G8" s="40" t="s">
        <v>493</v>
      </c>
      <c r="H8" s="42" t="s">
        <v>199</v>
      </c>
      <c r="I8" s="39" t="str">
        <f t="shared" si="1"/>
        <v>縦積なし</v>
      </c>
      <c r="J8" s="41" t="s">
        <v>513</v>
      </c>
      <c r="K8" s="39" t="str">
        <f t="shared" si="2"/>
        <v>SAR</v>
      </c>
      <c r="L8" s="43"/>
      <c r="M8" s="47" t="s">
        <v>510</v>
      </c>
    </row>
    <row r="9" spans="1:13" ht="11.1" customHeight="1">
      <c r="A9" s="19" t="str">
        <f t="shared" si="0"/>
        <v>Q005近期购买产品 MTM 縦積MT近期购买产品 购买6个月内</v>
      </c>
      <c r="B9" s="2" t="s">
        <v>527</v>
      </c>
      <c r="C9" s="2" t="s">
        <v>527</v>
      </c>
      <c r="D9" s="2" t="s">
        <v>527</v>
      </c>
      <c r="E9" s="2" t="s">
        <v>527</v>
      </c>
      <c r="F9" s="2" t="s">
        <v>527</v>
      </c>
      <c r="G9" s="40" t="s">
        <v>494</v>
      </c>
      <c r="H9" s="42" t="s">
        <v>200</v>
      </c>
      <c r="I9" s="39" t="str">
        <f t="shared" si="1"/>
        <v>縦積MT近期购买产品</v>
      </c>
      <c r="J9" s="48" t="s">
        <v>605</v>
      </c>
      <c r="K9" s="39" t="s">
        <v>606</v>
      </c>
      <c r="L9" s="43" t="str">
        <f t="shared" ref="L9:L10" si="3">J9</f>
        <v>近期购买产品</v>
      </c>
      <c r="M9" s="47" t="s">
        <v>514</v>
      </c>
    </row>
    <row r="10" spans="1:13" ht="11.1" customHeight="1">
      <c r="A10" s="19" t="str">
        <f t="shared" si="0"/>
        <v>Q006近期购买产品 MTM 縦積MT近期购买产品 购买1个月内</v>
      </c>
      <c r="B10" s="2" t="s">
        <v>528</v>
      </c>
      <c r="C10" s="2" t="s">
        <v>528</v>
      </c>
      <c r="D10" s="2" t="s">
        <v>528</v>
      </c>
      <c r="E10" s="2" t="s">
        <v>528</v>
      </c>
      <c r="F10" s="2" t="s">
        <v>528</v>
      </c>
      <c r="G10" s="40" t="s">
        <v>495</v>
      </c>
      <c r="H10" s="42" t="s">
        <v>200</v>
      </c>
      <c r="I10" s="39" t="str">
        <f t="shared" si="1"/>
        <v>縦積MT近期购买产品</v>
      </c>
      <c r="J10" s="48" t="s">
        <v>605</v>
      </c>
      <c r="K10" s="39" t="s">
        <v>607</v>
      </c>
      <c r="L10" s="43" t="str">
        <f t="shared" si="3"/>
        <v>近期购买产品</v>
      </c>
      <c r="M10" s="47" t="s">
        <v>515</v>
      </c>
    </row>
    <row r="11" spans="1:13" ht="11.1" customHeight="1">
      <c r="A11" s="19" t="str">
        <f t="shared" ref="A11" si="4">G11&amp;J11&amp;" "&amp;H11&amp;" "&amp;I11&amp;" "&amp;K11</f>
        <v>Q007意向品类 MAC 縦積MAC 意向品类</v>
      </c>
      <c r="B11" s="1" t="s">
        <v>532</v>
      </c>
      <c r="C11" s="1" t="s">
        <v>532</v>
      </c>
      <c r="D11" s="1" t="s">
        <v>532</v>
      </c>
      <c r="E11" s="1" t="s">
        <v>532</v>
      </c>
      <c r="F11" s="1" t="s">
        <v>532</v>
      </c>
      <c r="G11" s="40" t="s">
        <v>496</v>
      </c>
      <c r="H11" s="42" t="s">
        <v>291</v>
      </c>
      <c r="I11" s="39" t="str">
        <f t="shared" si="1"/>
        <v>縦積MAC</v>
      </c>
      <c r="J11" s="41" t="s">
        <v>538</v>
      </c>
      <c r="K11" s="39" t="s">
        <v>539</v>
      </c>
      <c r="L11" s="43"/>
      <c r="M11" s="47"/>
    </row>
    <row r="12" spans="1:13" ht="11.1" customHeight="1">
      <c r="A12" s="19" t="str">
        <f t="shared" si="0"/>
        <v>Q008KPI MTM 縦積MTKPI 认知</v>
      </c>
      <c r="B12" s="2" t="s">
        <v>516</v>
      </c>
      <c r="C12" s="2" t="s">
        <v>516</v>
      </c>
      <c r="D12" s="2" t="s">
        <v>516</v>
      </c>
      <c r="E12" s="2" t="s">
        <v>516</v>
      </c>
      <c r="F12" s="2" t="s">
        <v>516</v>
      </c>
      <c r="G12" s="40" t="s">
        <v>497</v>
      </c>
      <c r="H12" s="42" t="s">
        <v>200</v>
      </c>
      <c r="I12" s="39" t="str">
        <f t="shared" si="1"/>
        <v>縦積MTKPI</v>
      </c>
      <c r="J12" s="48" t="s">
        <v>270</v>
      </c>
      <c r="K12" s="39" t="s">
        <v>540</v>
      </c>
      <c r="L12" s="43" t="str">
        <f>J12</f>
        <v>KPI</v>
      </c>
      <c r="M12" s="47" t="s">
        <v>520</v>
      </c>
    </row>
    <row r="13" spans="1:13" ht="11.1" customHeight="1">
      <c r="A13" s="19" t="str">
        <f t="shared" si="0"/>
        <v>Q009KPI MTM 縦積MTKPI 考虑</v>
      </c>
      <c r="B13" s="2" t="s">
        <v>517</v>
      </c>
      <c r="C13" s="2" t="s">
        <v>517</v>
      </c>
      <c r="D13" s="2" t="s">
        <v>517</v>
      </c>
      <c r="E13" s="2" t="s">
        <v>517</v>
      </c>
      <c r="F13" s="2" t="s">
        <v>517</v>
      </c>
      <c r="G13" s="40" t="s">
        <v>498</v>
      </c>
      <c r="H13" s="42" t="s">
        <v>200</v>
      </c>
      <c r="I13" s="39" t="str">
        <f t="shared" si="1"/>
        <v>縦積MTKPI</v>
      </c>
      <c r="J13" s="48" t="s">
        <v>270</v>
      </c>
      <c r="K13" s="39" t="s">
        <v>541</v>
      </c>
      <c r="L13" s="43" t="str">
        <f t="shared" ref="L13:L15" si="5">J13</f>
        <v>KPI</v>
      </c>
      <c r="M13" s="47" t="s">
        <v>520</v>
      </c>
    </row>
    <row r="14" spans="1:13" ht="11.1" customHeight="1">
      <c r="A14" s="19" t="str">
        <f t="shared" si="0"/>
        <v>Q010KPI MTM 縦積MTKPI 首选</v>
      </c>
      <c r="B14" s="2" t="s">
        <v>518</v>
      </c>
      <c r="C14" s="2" t="s">
        <v>518</v>
      </c>
      <c r="D14" s="2" t="s">
        <v>518</v>
      </c>
      <c r="E14" s="2" t="s">
        <v>518</v>
      </c>
      <c r="F14" s="2" t="s">
        <v>518</v>
      </c>
      <c r="G14" s="40" t="s">
        <v>499</v>
      </c>
      <c r="H14" s="42" t="s">
        <v>200</v>
      </c>
      <c r="I14" s="39" t="str">
        <f t="shared" si="1"/>
        <v>縦積MTKPI</v>
      </c>
      <c r="J14" s="48" t="s">
        <v>270</v>
      </c>
      <c r="K14" s="39" t="s">
        <v>542</v>
      </c>
      <c r="L14" s="43" t="str">
        <f t="shared" si="5"/>
        <v>KPI</v>
      </c>
      <c r="M14" s="47" t="s">
        <v>520</v>
      </c>
    </row>
    <row r="15" spans="1:13" ht="11.1" customHeight="1">
      <c r="A15" s="19" t="str">
        <f t="shared" si="0"/>
        <v>Q011KPI MTM 縦積MTKPI 不考虑</v>
      </c>
      <c r="B15" s="2" t="s">
        <v>519</v>
      </c>
      <c r="C15" s="2" t="s">
        <v>519</v>
      </c>
      <c r="D15" s="2" t="s">
        <v>519</v>
      </c>
      <c r="E15" s="2" t="s">
        <v>519</v>
      </c>
      <c r="F15" s="2" t="s">
        <v>519</v>
      </c>
      <c r="G15" s="40" t="s">
        <v>500</v>
      </c>
      <c r="H15" s="42" t="s">
        <v>200</v>
      </c>
      <c r="I15" s="39" t="str">
        <f t="shared" si="1"/>
        <v>縦積MTKPI</v>
      </c>
      <c r="J15" s="48" t="s">
        <v>270</v>
      </c>
      <c r="K15" s="39" t="s">
        <v>543</v>
      </c>
      <c r="L15" s="43" t="str">
        <f t="shared" si="5"/>
        <v>KPI</v>
      </c>
      <c r="M15" s="47" t="s">
        <v>520</v>
      </c>
    </row>
    <row r="16" spans="1:13" ht="11.1" customHeight="1">
      <c r="A16" s="19" t="str">
        <f t="shared" si="0"/>
        <v>Q012KPI MTM 縦積MTKPI 最终购买</v>
      </c>
      <c r="B16" s="2" t="s">
        <v>521</v>
      </c>
      <c r="C16" s="2" t="s">
        <v>534</v>
      </c>
      <c r="D16" s="2" t="s">
        <v>521</v>
      </c>
      <c r="E16" s="2" t="s">
        <v>521</v>
      </c>
      <c r="F16" s="2" t="s">
        <v>616</v>
      </c>
      <c r="G16" s="40" t="s">
        <v>501</v>
      </c>
      <c r="H16" s="42" t="s">
        <v>200</v>
      </c>
      <c r="I16" s="39" t="str">
        <f t="shared" ref="I16:I22" si="6">IF(OR(H16="MTM",H16="MTS"),"縦積MT"&amp;J16,IF(H16="MAC","縦積MAC","縦積なし"))</f>
        <v>縦積MTKPI</v>
      </c>
      <c r="J16" s="48" t="s">
        <v>270</v>
      </c>
      <c r="K16" s="39" t="s">
        <v>544</v>
      </c>
      <c r="L16" s="43" t="str">
        <f t="shared" ref="L16:L18" si="7">J16</f>
        <v>KPI</v>
      </c>
      <c r="M16" s="47"/>
    </row>
    <row r="17" spans="1:13" ht="11.1" customHeight="1">
      <c r="A17" s="19" t="str">
        <f t="shared" si="0"/>
        <v>Q013KPI MTM 縦積MTKPI 之前使用</v>
      </c>
      <c r="B17" s="2" t="s">
        <v>522</v>
      </c>
      <c r="C17" s="2" t="s">
        <v>535</v>
      </c>
      <c r="D17" s="2" t="s">
        <v>522</v>
      </c>
      <c r="E17" s="2" t="s">
        <v>522</v>
      </c>
      <c r="F17" s="2" t="s">
        <v>617</v>
      </c>
      <c r="G17" s="40" t="s">
        <v>502</v>
      </c>
      <c r="H17" s="42" t="s">
        <v>200</v>
      </c>
      <c r="I17" s="39" t="str">
        <f t="shared" si="6"/>
        <v>縦積MTKPI</v>
      </c>
      <c r="J17" s="48" t="s">
        <v>270</v>
      </c>
      <c r="K17" s="39" t="s">
        <v>545</v>
      </c>
      <c r="L17" s="43" t="str">
        <f t="shared" si="7"/>
        <v>KPI</v>
      </c>
      <c r="M17" s="47"/>
    </row>
    <row r="18" spans="1:13" ht="11.1" customHeight="1">
      <c r="A18" s="19" t="str">
        <f t="shared" si="0"/>
        <v>Q014KPI MTM 縦積MTKPI 目前使用</v>
      </c>
      <c r="B18" s="2" t="s">
        <v>523</v>
      </c>
      <c r="C18" s="2" t="s">
        <v>536</v>
      </c>
      <c r="D18" s="2" t="s">
        <v>523</v>
      </c>
      <c r="E18" s="2" t="s">
        <v>523</v>
      </c>
      <c r="F18" s="2" t="s">
        <v>618</v>
      </c>
      <c r="G18" s="40" t="s">
        <v>503</v>
      </c>
      <c r="H18" s="42" t="s">
        <v>200</v>
      </c>
      <c r="I18" s="39" t="str">
        <f t="shared" si="6"/>
        <v>縦積MTKPI</v>
      </c>
      <c r="J18" s="48" t="s">
        <v>270</v>
      </c>
      <c r="K18" s="39" t="s">
        <v>546</v>
      </c>
      <c r="L18" s="43" t="str">
        <f t="shared" si="7"/>
        <v>KPI</v>
      </c>
      <c r="M18" s="47"/>
    </row>
    <row r="19" spans="1:13" ht="11.1" customHeight="1">
      <c r="A19" s="19" t="str">
        <f t="shared" si="0"/>
        <v>Q015决策理由 MAC 縦積MAC 决策理由</v>
      </c>
      <c r="B19" s="1" t="s">
        <v>524</v>
      </c>
      <c r="C19" s="1" t="s">
        <v>537</v>
      </c>
      <c r="D19" s="1" t="s">
        <v>524</v>
      </c>
      <c r="E19" s="1" t="s">
        <v>524</v>
      </c>
      <c r="F19" s="1" t="s">
        <v>524</v>
      </c>
      <c r="G19" s="40" t="s">
        <v>533</v>
      </c>
      <c r="H19" s="42" t="s">
        <v>291</v>
      </c>
      <c r="I19" s="39" t="str">
        <f t="shared" si="6"/>
        <v>縦積MAC</v>
      </c>
      <c r="J19" s="41" t="s">
        <v>525</v>
      </c>
      <c r="K19" s="39" t="s">
        <v>529</v>
      </c>
      <c r="L19" s="43"/>
      <c r="M19" s="47"/>
    </row>
    <row r="20" spans="1:13" ht="11.1" customHeight="1">
      <c r="A20" s="49" t="str">
        <f t="shared" ref="A20:A23" si="8">G20&amp;J20&amp;" "&amp;H20&amp;" "&amp;I20&amp;" "&amp;K20</f>
        <v>Q016形象1 MTS 縦積MT形象1 画质最好的电视</v>
      </c>
      <c r="B20" s="2" t="s">
        <v>554</v>
      </c>
      <c r="C20" s="2" t="s">
        <v>591</v>
      </c>
      <c r="D20" s="2" t="s">
        <v>554</v>
      </c>
      <c r="E20" s="2" t="s">
        <v>554</v>
      </c>
      <c r="F20" s="2" t="s">
        <v>554</v>
      </c>
      <c r="G20" s="40" t="s">
        <v>547</v>
      </c>
      <c r="H20" s="42" t="s">
        <v>568</v>
      </c>
      <c r="I20" s="39" t="str">
        <f t="shared" si="6"/>
        <v>縦積MT形象1</v>
      </c>
      <c r="J20" s="48" t="s">
        <v>583</v>
      </c>
      <c r="K20" s="39" t="s">
        <v>569</v>
      </c>
      <c r="L20" s="43" t="str">
        <f t="shared" ref="L20:L23" si="9">J20</f>
        <v>形象1</v>
      </c>
      <c r="M20" s="47"/>
    </row>
    <row r="21" spans="1:13" ht="11.1" customHeight="1">
      <c r="A21" s="49" t="str">
        <f t="shared" si="8"/>
        <v>Q017形象1 MTS 縦積MT形象1 电视技术的领导者</v>
      </c>
      <c r="B21" s="2" t="s">
        <v>555</v>
      </c>
      <c r="C21" s="2" t="s">
        <v>592</v>
      </c>
      <c r="D21" s="2" t="s">
        <v>555</v>
      </c>
      <c r="E21" s="2" t="s">
        <v>555</v>
      </c>
      <c r="F21" s="2" t="s">
        <v>555</v>
      </c>
      <c r="G21" s="40" t="s">
        <v>548</v>
      </c>
      <c r="H21" s="42" t="s">
        <v>568</v>
      </c>
      <c r="I21" s="39" t="str">
        <f t="shared" si="6"/>
        <v>縦積MT形象1</v>
      </c>
      <c r="J21" s="48" t="s">
        <v>583</v>
      </c>
      <c r="K21" s="50" t="s">
        <v>570</v>
      </c>
      <c r="L21" s="43" t="str">
        <f t="shared" si="9"/>
        <v>形象1</v>
      </c>
      <c r="M21" s="47"/>
    </row>
    <row r="22" spans="1:13" ht="11.1" customHeight="1">
      <c r="A22" s="49" t="str">
        <f t="shared" si="8"/>
        <v>Q018形象1 MTS 縦積MT形象1 值得信赖的品牌</v>
      </c>
      <c r="B22" s="2" t="s">
        <v>556</v>
      </c>
      <c r="C22" s="2" t="s">
        <v>593</v>
      </c>
      <c r="D22" s="2" t="s">
        <v>556</v>
      </c>
      <c r="E22" s="2" t="s">
        <v>556</v>
      </c>
      <c r="F22" s="2" t="s">
        <v>556</v>
      </c>
      <c r="G22" s="40" t="s">
        <v>549</v>
      </c>
      <c r="H22" s="42" t="s">
        <v>568</v>
      </c>
      <c r="I22" s="39" t="str">
        <f t="shared" si="6"/>
        <v>縦積MT形象1</v>
      </c>
      <c r="J22" s="48" t="s">
        <v>583</v>
      </c>
      <c r="K22" s="50" t="s">
        <v>571</v>
      </c>
      <c r="L22" s="43" t="str">
        <f t="shared" si="9"/>
        <v>形象1</v>
      </c>
      <c r="M22" s="47"/>
    </row>
    <row r="23" spans="1:13" ht="11.1" customHeight="1">
      <c r="A23" s="49" t="str">
        <f t="shared" si="8"/>
        <v>Q019形象1 MTS 縦積MT形象1 还原创作者意图的画面效果</v>
      </c>
      <c r="B23" s="2" t="s">
        <v>557</v>
      </c>
      <c r="C23" s="2" t="s">
        <v>594</v>
      </c>
      <c r="D23" s="2" t="s">
        <v>557</v>
      </c>
      <c r="E23" s="2"/>
      <c r="F23" s="2"/>
      <c r="G23" s="40" t="s">
        <v>550</v>
      </c>
      <c r="H23" s="42" t="s">
        <v>568</v>
      </c>
      <c r="I23" s="39" t="str">
        <f t="shared" ref="I23:I24" si="10">IF(OR(H23="MTM",H23="MTS"),"縦積MT"&amp;J23,IF(H23="MAC","縦積MAC","縦積なし"))</f>
        <v>縦積MT形象1</v>
      </c>
      <c r="J23" s="48" t="s">
        <v>583</v>
      </c>
      <c r="K23" s="50" t="s">
        <v>572</v>
      </c>
      <c r="L23" s="43" t="str">
        <f t="shared" si="9"/>
        <v>形象1</v>
      </c>
      <c r="M23" s="47"/>
    </row>
    <row r="24" spans="1:13" ht="11.1" customHeight="1">
      <c r="A24" s="49" t="str">
        <f t="shared" ref="A24:A31" si="11">G24&amp;J24&amp;" "&amp;H24&amp;" "&amp;I24&amp;" "&amp;K24</f>
        <v>Q020形象1 MTS 縦積MT形象1 适合玩游戏（主机游戏，如PS5、Xbox、Switch，或电脑游戏）</v>
      </c>
      <c r="B24" s="2" t="s">
        <v>558</v>
      </c>
      <c r="C24" s="2" t="s">
        <v>595</v>
      </c>
      <c r="D24" s="2" t="s">
        <v>558</v>
      </c>
      <c r="E24" s="2"/>
      <c r="F24" s="2"/>
      <c r="G24" s="40" t="s">
        <v>551</v>
      </c>
      <c r="H24" s="42" t="s">
        <v>568</v>
      </c>
      <c r="I24" s="39" t="str">
        <f t="shared" si="10"/>
        <v>縦積MT形象1</v>
      </c>
      <c r="J24" s="48" t="s">
        <v>583</v>
      </c>
      <c r="K24" s="50" t="s">
        <v>573</v>
      </c>
      <c r="L24" s="43" t="str">
        <f t="shared" ref="L24:L31" si="12">J24</f>
        <v>形象1</v>
      </c>
      <c r="M24" s="47"/>
    </row>
    <row r="25" spans="1:13" ht="11.1" customHeight="1">
      <c r="A25" s="49" t="str">
        <f t="shared" si="11"/>
        <v>Q021形象1 MTS 縦積MT形象1 拥有强大的画质芯片</v>
      </c>
      <c r="B25" s="2" t="s">
        <v>559</v>
      </c>
      <c r="C25" s="2" t="s">
        <v>596</v>
      </c>
      <c r="D25" s="2" t="s">
        <v>559</v>
      </c>
      <c r="E25" s="2"/>
      <c r="F25" s="2"/>
      <c r="G25" s="40" t="s">
        <v>552</v>
      </c>
      <c r="H25" s="42" t="s">
        <v>568</v>
      </c>
      <c r="I25" s="39" t="str">
        <f t="shared" ref="I25:I32" si="13">IF(OR(H25="MTM",H25="MTS"),"縦積MT"&amp;J25,IF(H25="MAC","縦積MAC","縦積なし"))</f>
        <v>縦積MT形象1</v>
      </c>
      <c r="J25" s="48" t="s">
        <v>583</v>
      </c>
      <c r="K25" s="50" t="s">
        <v>574</v>
      </c>
      <c r="L25" s="43" t="str">
        <f t="shared" si="12"/>
        <v>形象1</v>
      </c>
      <c r="M25" s="47"/>
    </row>
    <row r="26" spans="1:13" ht="11.1" customHeight="1">
      <c r="A26" s="49" t="str">
        <f t="shared" si="11"/>
        <v>Q022形象1 MTS 縦積MT形象1 最耐用的电视</v>
      </c>
      <c r="B26" s="2" t="s">
        <v>560</v>
      </c>
      <c r="C26" s="2" t="s">
        <v>597</v>
      </c>
      <c r="D26" s="2" t="s">
        <v>560</v>
      </c>
      <c r="E26" s="2"/>
      <c r="F26" s="2"/>
      <c r="G26" s="40" t="s">
        <v>553</v>
      </c>
      <c r="H26" s="42" t="s">
        <v>568</v>
      </c>
      <c r="I26" s="39" t="str">
        <f t="shared" si="13"/>
        <v>縦積MT形象1</v>
      </c>
      <c r="J26" s="48" t="s">
        <v>583</v>
      </c>
      <c r="K26" s="39" t="s">
        <v>575</v>
      </c>
      <c r="L26" s="43" t="str">
        <f t="shared" si="12"/>
        <v>形象1</v>
      </c>
      <c r="M26" s="47"/>
    </row>
    <row r="27" spans="1:13" ht="11.1" customHeight="1">
      <c r="A27" s="49" t="str">
        <f t="shared" si="11"/>
        <v>Q023形象1 MTS 縦積MT形象1 外观设计最好的电视</v>
      </c>
      <c r="B27" s="2" t="s">
        <v>561</v>
      </c>
      <c r="C27" s="2" t="s">
        <v>598</v>
      </c>
      <c r="D27" s="2" t="s">
        <v>561</v>
      </c>
      <c r="E27" s="2" t="s">
        <v>557</v>
      </c>
      <c r="F27" s="2" t="s">
        <v>557</v>
      </c>
      <c r="G27" s="40" t="s">
        <v>584</v>
      </c>
      <c r="H27" s="42" t="s">
        <v>568</v>
      </c>
      <c r="I27" s="39" t="str">
        <f t="shared" si="13"/>
        <v>縦積MT形象1</v>
      </c>
      <c r="J27" s="48" t="s">
        <v>583</v>
      </c>
      <c r="K27" s="39" t="s">
        <v>576</v>
      </c>
      <c r="L27" s="43" t="str">
        <f t="shared" si="12"/>
        <v>形象1</v>
      </c>
      <c r="M27" s="47"/>
    </row>
    <row r="28" spans="1:13" ht="11.1" customHeight="1">
      <c r="A28" s="49" t="str">
        <f t="shared" si="11"/>
        <v>Q024形象1 MTS 縦積MT形象1 音质最好的电视</v>
      </c>
      <c r="B28" s="2" t="s">
        <v>562</v>
      </c>
      <c r="C28" s="2" t="s">
        <v>599</v>
      </c>
      <c r="D28" s="2" t="s">
        <v>562</v>
      </c>
      <c r="E28" s="2" t="s">
        <v>558</v>
      </c>
      <c r="F28" s="2" t="s">
        <v>558</v>
      </c>
      <c r="G28" s="40" t="s">
        <v>585</v>
      </c>
      <c r="H28" s="42" t="s">
        <v>568</v>
      </c>
      <c r="I28" s="39" t="str">
        <f t="shared" si="13"/>
        <v>縦積MT形象1</v>
      </c>
      <c r="J28" s="48" t="s">
        <v>583</v>
      </c>
      <c r="K28" s="39" t="s">
        <v>577</v>
      </c>
      <c r="L28" s="43" t="str">
        <f t="shared" si="12"/>
        <v>形象1</v>
      </c>
      <c r="M28" s="47"/>
    </row>
    <row r="29" spans="1:13" ht="11.1" customHeight="1">
      <c r="A29" s="49" t="str">
        <f t="shared" si="11"/>
        <v>Q025形象1 MTS 縦積MT形象1 品质最好的电视</v>
      </c>
      <c r="B29" s="2" t="s">
        <v>563</v>
      </c>
      <c r="C29" s="2" t="s">
        <v>600</v>
      </c>
      <c r="D29" s="2" t="s">
        <v>563</v>
      </c>
      <c r="E29" s="2"/>
      <c r="F29" s="2"/>
      <c r="G29" s="40" t="s">
        <v>586</v>
      </c>
      <c r="H29" s="42" t="s">
        <v>568</v>
      </c>
      <c r="I29" s="39" t="str">
        <f t="shared" si="13"/>
        <v>縦積MT形象1</v>
      </c>
      <c r="J29" s="48" t="s">
        <v>583</v>
      </c>
      <c r="K29" s="39" t="s">
        <v>578</v>
      </c>
      <c r="L29" s="43" t="str">
        <f t="shared" si="12"/>
        <v>形象1</v>
      </c>
      <c r="M29" s="47"/>
    </row>
    <row r="30" spans="1:13" ht="11.1" customHeight="1">
      <c r="A30" s="49" t="str">
        <f t="shared" si="11"/>
        <v>Q026形象1 MTS 縦積MT形象1 性价比最高的电视</v>
      </c>
      <c r="B30" s="2" t="s">
        <v>564</v>
      </c>
      <c r="C30" s="2" t="s">
        <v>601</v>
      </c>
      <c r="D30" s="2" t="s">
        <v>564</v>
      </c>
      <c r="E30" s="2" t="s">
        <v>560</v>
      </c>
      <c r="F30" s="2" t="s">
        <v>560</v>
      </c>
      <c r="G30" s="40" t="s">
        <v>587</v>
      </c>
      <c r="H30" s="42" t="s">
        <v>568</v>
      </c>
      <c r="I30" s="39" t="str">
        <f t="shared" si="13"/>
        <v>縦積MT形象1</v>
      </c>
      <c r="J30" s="48" t="s">
        <v>583</v>
      </c>
      <c r="K30" s="39" t="s">
        <v>579</v>
      </c>
      <c r="L30" s="43" t="str">
        <f t="shared" si="12"/>
        <v>形象1</v>
      </c>
      <c r="M30" s="47"/>
    </row>
    <row r="31" spans="1:13" ht="11.1" customHeight="1">
      <c r="A31" s="49" t="str">
        <f t="shared" si="11"/>
        <v>Q027形象1 MTS 縦積MT形象1 最智能的电视</v>
      </c>
      <c r="B31" s="2" t="s">
        <v>565</v>
      </c>
      <c r="C31" s="2" t="s">
        <v>602</v>
      </c>
      <c r="D31" s="2" t="s">
        <v>565</v>
      </c>
      <c r="E31" s="2" t="s">
        <v>561</v>
      </c>
      <c r="F31" s="2" t="s">
        <v>561</v>
      </c>
      <c r="G31" s="40" t="s">
        <v>588</v>
      </c>
      <c r="H31" s="42" t="s">
        <v>568</v>
      </c>
      <c r="I31" s="39" t="str">
        <f t="shared" si="13"/>
        <v>縦積MT形象1</v>
      </c>
      <c r="J31" s="48" t="s">
        <v>583</v>
      </c>
      <c r="K31" s="39" t="s">
        <v>580</v>
      </c>
      <c r="L31" s="43" t="str">
        <f t="shared" si="12"/>
        <v>形象1</v>
      </c>
      <c r="M31" s="47"/>
    </row>
    <row r="32" spans="1:13" ht="11.1" customHeight="1">
      <c r="A32" s="49" t="str">
        <f t="shared" ref="A32:A33" si="14">G32&amp;J32&amp;" "&amp;H32&amp;" "&amp;I32&amp;" "&amp;K32</f>
        <v>Q028形象1 MTS 縦積MT形象1 适合娱乐（主机或电脑游戏除外）</v>
      </c>
      <c r="B32" s="2" t="s">
        <v>566</v>
      </c>
      <c r="C32" s="2" t="s">
        <v>603</v>
      </c>
      <c r="D32" s="2" t="s">
        <v>566</v>
      </c>
      <c r="E32" s="2"/>
      <c r="F32" s="2"/>
      <c r="G32" s="40" t="s">
        <v>589</v>
      </c>
      <c r="H32" s="42" t="s">
        <v>568</v>
      </c>
      <c r="I32" s="39" t="str">
        <f t="shared" si="13"/>
        <v>縦積MT形象1</v>
      </c>
      <c r="J32" s="48" t="s">
        <v>583</v>
      </c>
      <c r="K32" s="50" t="s">
        <v>581</v>
      </c>
      <c r="L32" s="43" t="str">
        <f t="shared" ref="L32:L33" si="15">J32</f>
        <v>形象1</v>
      </c>
      <c r="M32" s="47"/>
    </row>
    <row r="33" spans="1:13" ht="11.1" customHeight="1">
      <c r="A33" s="49" t="str">
        <f t="shared" si="14"/>
        <v>Q029形象1 MTS 縦積MT形象1 能更好的搭配家庭影院等影音类产品</v>
      </c>
      <c r="B33" s="2" t="s">
        <v>567</v>
      </c>
      <c r="C33" s="2" t="s">
        <v>604</v>
      </c>
      <c r="D33" s="2"/>
      <c r="E33" s="2"/>
      <c r="F33" s="2"/>
      <c r="G33" s="40" t="s">
        <v>590</v>
      </c>
      <c r="H33" s="42" t="s">
        <v>568</v>
      </c>
      <c r="I33" s="39" t="str">
        <f t="shared" ref="I33" si="16">IF(OR(H33="MTM",H33="MTS"),"縦積MT"&amp;J33,IF(H33="MAC","縦積MAC","縦積なし"))</f>
        <v>縦積MT形象1</v>
      </c>
      <c r="J33" s="48" t="s">
        <v>583</v>
      </c>
      <c r="K33" s="39" t="s">
        <v>582</v>
      </c>
      <c r="L33" s="43" t="str">
        <f t="shared" si="15"/>
        <v>形象1</v>
      </c>
      <c r="M33" s="47"/>
    </row>
    <row r="34" spans="1:13" ht="11.1" customHeight="1">
      <c r="A34" s="19" t="str">
        <f>G34&amp;J34&amp;" "&amp;H34&amp;" "&amp;I34&amp;" "&amp;K34</f>
        <v>屏幕材质 SAR 縦積なし SAR</v>
      </c>
      <c r="B34" s="2" t="s">
        <v>610</v>
      </c>
      <c r="C34" s="2" t="s">
        <v>343</v>
      </c>
      <c r="D34" s="2" t="s">
        <v>610</v>
      </c>
      <c r="E34" s="2" t="s">
        <v>610</v>
      </c>
      <c r="F34" s="2" t="s">
        <v>343</v>
      </c>
      <c r="G34" s="31"/>
      <c r="H34" s="42" t="s">
        <v>199</v>
      </c>
      <c r="I34" s="39" t="str">
        <f>IF(OR(H34="MTM",H34="MTS"),"縦積MT"&amp;J34,IF(H34="MAC","縦積MAC","縦積なし"))</f>
        <v>縦積なし</v>
      </c>
      <c r="J34" s="41" t="s">
        <v>611</v>
      </c>
      <c r="K34" s="39" t="str">
        <f>IF(L34="",H34,L34)</f>
        <v>SAR</v>
      </c>
      <c r="L34" s="12"/>
      <c r="M34" s="46"/>
    </row>
    <row r="35" spans="1:13" ht="11.1" customHeight="1">
      <c r="A35" s="19" t="str">
        <f>G35&amp;J35&amp;" "&amp;H35&amp;" "&amp;I35&amp;" "&amp;K35</f>
        <v>购买渠道 SAR 縦積なし SAR</v>
      </c>
      <c r="B35" s="2" t="s">
        <v>612</v>
      </c>
      <c r="C35" s="2" t="s">
        <v>347</v>
      </c>
      <c r="D35" s="2" t="s">
        <v>612</v>
      </c>
      <c r="E35" s="2" t="s">
        <v>612</v>
      </c>
      <c r="F35" s="2" t="s">
        <v>612</v>
      </c>
      <c r="G35" s="31"/>
      <c r="H35" s="42" t="s">
        <v>199</v>
      </c>
      <c r="I35" s="39" t="str">
        <f>IF(OR(H35="MTM",H35="MTS"),"縦積MT"&amp;J35,IF(H35="MAC","縦積MAC","縦積なし"))</f>
        <v>縦積なし</v>
      </c>
      <c r="J35" s="48" t="s">
        <v>613</v>
      </c>
      <c r="K35" s="39" t="str">
        <f>IF(L35="",H35,L35)</f>
        <v>SAR</v>
      </c>
      <c r="L35" s="12"/>
      <c r="M35" s="46"/>
    </row>
  </sheetData>
  <phoneticPr fontId="1" type="noConversion"/>
  <conditionalFormatting sqref="H2:H3 H5:H33">
    <cfRule type="cellIs" dxfId="38" priority="37" operator="equal">
      <formula>"MAC"</formula>
    </cfRule>
    <cfRule type="cellIs" dxfId="37" priority="38" operator="equal">
      <formula>"FAS"</formula>
    </cfRule>
    <cfRule type="cellIs" dxfId="36" priority="39" operator="equal">
      <formula>"SAR"</formula>
    </cfRule>
  </conditionalFormatting>
  <conditionalFormatting sqref="H4">
    <cfRule type="cellIs" dxfId="35" priority="34" operator="equal">
      <formula>"MAC"</formula>
    </cfRule>
    <cfRule type="cellIs" dxfId="34" priority="35" operator="equal">
      <formula>"FAS"</formula>
    </cfRule>
    <cfRule type="cellIs" dxfId="33" priority="36" operator="equal">
      <formula>"SAR"</formula>
    </cfRule>
  </conditionalFormatting>
  <conditionalFormatting sqref="H34">
    <cfRule type="cellIs" dxfId="32" priority="31" operator="equal">
      <formula>"MAC"</formula>
    </cfRule>
    <cfRule type="cellIs" dxfId="31" priority="32" operator="equal">
      <formula>"FAS"</formula>
    </cfRule>
    <cfRule type="cellIs" dxfId="30" priority="33" operator="equal">
      <formula>"SAR"</formula>
    </cfRule>
  </conditionalFormatting>
  <conditionalFormatting sqref="H35">
    <cfRule type="cellIs" dxfId="29" priority="28" operator="equal">
      <formula>"MAC"</formula>
    </cfRule>
    <cfRule type="cellIs" dxfId="28" priority="29" operator="equal">
      <formula>"FAS"</formula>
    </cfRule>
    <cfRule type="cellIs" dxfId="27" priority="30" operator="equal">
      <formula>"SAR"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M16" sqref="M16"/>
    </sheetView>
  </sheetViews>
  <sheetFormatPr defaultRowHeight="13.8"/>
  <cols>
    <col min="1" max="1" width="20.44140625" style="51" bestFit="1" customWidth="1"/>
    <col min="2" max="16384" width="8.88671875" style="51"/>
  </cols>
  <sheetData>
    <row r="1" spans="1:2">
      <c r="A1" s="51" t="s">
        <v>619</v>
      </c>
      <c r="B1" s="51" t="s">
        <v>620</v>
      </c>
    </row>
    <row r="2" spans="1:2">
      <c r="A2" s="51" t="s">
        <v>651</v>
      </c>
      <c r="B2" s="51" t="s">
        <v>621</v>
      </c>
    </row>
    <row r="3" spans="1:2">
      <c r="A3" s="51" t="s">
        <v>622</v>
      </c>
      <c r="B3" s="51" t="s">
        <v>623</v>
      </c>
    </row>
    <row r="4" spans="1:2">
      <c r="A4" s="51" t="s">
        <v>624</v>
      </c>
      <c r="B4" s="51" t="s">
        <v>625</v>
      </c>
    </row>
    <row r="5" spans="1:2">
      <c r="A5" s="51" t="s">
        <v>626</v>
      </c>
      <c r="B5" s="51" t="s">
        <v>627</v>
      </c>
    </row>
    <row r="6" spans="1:2">
      <c r="A6" s="51" t="s">
        <v>628</v>
      </c>
      <c r="B6" s="51" t="s">
        <v>629</v>
      </c>
    </row>
    <row r="7" spans="1:2">
      <c r="A7" s="51" t="s">
        <v>630</v>
      </c>
      <c r="B7" s="51" t="s">
        <v>631</v>
      </c>
    </row>
    <row r="8" spans="1:2">
      <c r="A8" s="51" t="s">
        <v>632</v>
      </c>
      <c r="B8" s="51" t="s">
        <v>633</v>
      </c>
    </row>
    <row r="9" spans="1:2">
      <c r="A9" s="51" t="s">
        <v>634</v>
      </c>
      <c r="B9" s="51" t="s">
        <v>635</v>
      </c>
    </row>
    <row r="10" spans="1:2">
      <c r="A10" s="51" t="s">
        <v>636</v>
      </c>
      <c r="B10" s="51" t="s">
        <v>637</v>
      </c>
    </row>
    <row r="11" spans="1:2">
      <c r="A11" s="51" t="s">
        <v>638</v>
      </c>
      <c r="B11" s="51" t="s">
        <v>621</v>
      </c>
    </row>
    <row r="12" spans="1:2">
      <c r="A12" s="51" t="s">
        <v>639</v>
      </c>
      <c r="B12" s="51" t="s">
        <v>623</v>
      </c>
    </row>
    <row r="13" spans="1:2">
      <c r="A13" s="51" t="s">
        <v>640</v>
      </c>
      <c r="B13" s="51" t="s">
        <v>625</v>
      </c>
    </row>
    <row r="14" spans="1:2">
      <c r="A14" s="51" t="s">
        <v>641</v>
      </c>
      <c r="B14" s="51" t="s">
        <v>627</v>
      </c>
    </row>
    <row r="15" spans="1:2">
      <c r="A15" s="51" t="s">
        <v>642</v>
      </c>
      <c r="B15" s="51" t="s">
        <v>629</v>
      </c>
    </row>
    <row r="16" spans="1:2">
      <c r="A16" s="51" t="s">
        <v>643</v>
      </c>
      <c r="B16" s="51" t="s">
        <v>631</v>
      </c>
    </row>
    <row r="17" spans="1:2">
      <c r="A17" s="51" t="s">
        <v>644</v>
      </c>
      <c r="B17" s="51" t="s">
        <v>633</v>
      </c>
    </row>
    <row r="18" spans="1:2">
      <c r="A18" s="51" t="s">
        <v>645</v>
      </c>
      <c r="B18" s="51" t="s">
        <v>635</v>
      </c>
    </row>
    <row r="19" spans="1:2">
      <c r="A19" s="51" t="s">
        <v>646</v>
      </c>
      <c r="B19" s="51" t="s">
        <v>637</v>
      </c>
    </row>
    <row r="20" spans="1:2">
      <c r="A20" s="51" t="s">
        <v>647</v>
      </c>
      <c r="B20" s="51" t="s">
        <v>648</v>
      </c>
    </row>
    <row r="21" spans="1:2">
      <c r="A21" s="51" t="s">
        <v>649</v>
      </c>
      <c r="B21" s="51" t="s">
        <v>650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showGridLines="0" topLeftCell="G10" zoomScale="145" zoomScaleNormal="145" workbookViewId="0">
      <selection activeCell="L18" sqref="G12:L18"/>
    </sheetView>
  </sheetViews>
  <sheetFormatPr defaultRowHeight="11.1" customHeight="1"/>
  <cols>
    <col min="1" max="1" width="38.6640625" customWidth="1"/>
    <col min="2" max="5" width="12" bestFit="1" customWidth="1"/>
    <col min="6" max="7" width="8.44140625" customWidth="1"/>
    <col min="8" max="8" width="17.88671875" customWidth="1"/>
    <col min="9" max="9" width="15.88671875" customWidth="1"/>
    <col min="10" max="10" width="22.33203125" customWidth="1"/>
    <col min="11" max="12" width="14.33203125" customWidth="1"/>
  </cols>
  <sheetData>
    <row r="1" spans="1:12" ht="11.1" customHeight="1">
      <c r="A1" s="38" t="s">
        <v>31</v>
      </c>
      <c r="B1" s="9" t="s">
        <v>530</v>
      </c>
      <c r="C1" s="9" t="s">
        <v>531</v>
      </c>
      <c r="D1" s="9" t="s">
        <v>608</v>
      </c>
      <c r="E1" s="9" t="s">
        <v>614</v>
      </c>
      <c r="F1" s="28" t="s">
        <v>201</v>
      </c>
      <c r="G1" s="29" t="s">
        <v>202</v>
      </c>
      <c r="H1" s="29" t="s">
        <v>203</v>
      </c>
      <c r="I1" s="29" t="s">
        <v>259</v>
      </c>
      <c r="J1" s="30" t="s">
        <v>204</v>
      </c>
      <c r="K1" s="27" t="s">
        <v>259</v>
      </c>
      <c r="L1" s="27" t="s">
        <v>526</v>
      </c>
    </row>
    <row r="2" spans="1:12" ht="11.1" customHeight="1">
      <c r="A2" s="7" t="s">
        <v>107</v>
      </c>
      <c r="B2" s="2" t="s">
        <v>107</v>
      </c>
      <c r="C2" s="2" t="s">
        <v>107</v>
      </c>
      <c r="D2" s="2" t="s">
        <v>107</v>
      </c>
      <c r="E2" s="2" t="s">
        <v>107</v>
      </c>
      <c r="F2" s="31"/>
      <c r="G2" s="42"/>
      <c r="H2" s="6"/>
      <c r="I2" s="6"/>
      <c r="J2" s="32"/>
      <c r="K2" s="12"/>
      <c r="L2" s="46"/>
    </row>
    <row r="3" spans="1:12" ht="11.1" customHeight="1">
      <c r="A3" s="7" t="s">
        <v>108</v>
      </c>
      <c r="B3" s="2" t="s">
        <v>108</v>
      </c>
      <c r="C3" s="2" t="s">
        <v>108</v>
      </c>
      <c r="D3" s="2" t="s">
        <v>108</v>
      </c>
      <c r="E3" s="2" t="s">
        <v>108</v>
      </c>
      <c r="F3" s="31"/>
      <c r="G3" s="42"/>
      <c r="H3" s="6"/>
      <c r="I3" s="6"/>
      <c r="J3" s="32"/>
      <c r="K3" s="12"/>
      <c r="L3" s="46"/>
    </row>
    <row r="4" spans="1:12" ht="11.1" customHeight="1">
      <c r="A4" s="19" t="str">
        <f>F4&amp;I4&amp;" "&amp;G4&amp;" "&amp;H4&amp;" "&amp;J4</f>
        <v>quota SAR 縦積なし SAR</v>
      </c>
      <c r="B4" s="2" t="s">
        <v>303</v>
      </c>
      <c r="C4" s="2" t="s">
        <v>303</v>
      </c>
      <c r="D4" s="2" t="s">
        <v>303</v>
      </c>
      <c r="E4" s="2" t="s">
        <v>303</v>
      </c>
      <c r="F4" s="31"/>
      <c r="G4" s="42" t="s">
        <v>199</v>
      </c>
      <c r="H4" s="39" t="str">
        <f>IF(OR(G4="MTM",G4="MTS"),"縦積MT"&amp;I4,IF(G4="MAC","縦積MAC","縦積なし"))</f>
        <v>縦積なし</v>
      </c>
      <c r="I4" s="41" t="s">
        <v>609</v>
      </c>
      <c r="J4" s="39" t="str">
        <f>IF(K4="",G4,K4)</f>
        <v>SAR</v>
      </c>
      <c r="K4" s="12"/>
      <c r="L4" s="46"/>
    </row>
    <row r="5" spans="1:12" ht="11.1" customHeight="1">
      <c r="A5" s="19" t="str">
        <f>F5&amp;I5&amp;" "&amp;G5&amp;" "&amp;H5&amp;" "&amp;J5</f>
        <v>Q001性别 SAR 縦積なし SAR</v>
      </c>
      <c r="B5" s="2" t="s">
        <v>117</v>
      </c>
      <c r="C5" s="2" t="s">
        <v>117</v>
      </c>
      <c r="D5" s="2" t="s">
        <v>117</v>
      </c>
      <c r="E5" s="2" t="s">
        <v>117</v>
      </c>
      <c r="F5" s="40" t="s">
        <v>490</v>
      </c>
      <c r="G5" s="42" t="s">
        <v>199</v>
      </c>
      <c r="H5" s="39" t="str">
        <f>IF(OR(G5="MTM",G5="MTS"),"縦積MT"&amp;I5,IF(G5="MAC","縦積MAC","縦積なし"))</f>
        <v>縦積なし</v>
      </c>
      <c r="I5" s="41" t="s">
        <v>511</v>
      </c>
      <c r="J5" s="39" t="str">
        <f>IF(K5="",G5,K5)</f>
        <v>SAR</v>
      </c>
      <c r="K5" s="43"/>
      <c r="L5" s="47" t="s">
        <v>507</v>
      </c>
    </row>
    <row r="6" spans="1:12" ht="11.1" customHeight="1">
      <c r="A6" s="19" t="str">
        <f t="shared" ref="A6:A33" si="0">F6&amp;I6&amp;" "&amp;G6&amp;" "&amp;H6&amp;" "&amp;J6</f>
        <v>Q002年龄 SAR 縦積なし SAR</v>
      </c>
      <c r="B6" s="2" t="s">
        <v>504</v>
      </c>
      <c r="C6" s="2" t="s">
        <v>504</v>
      </c>
      <c r="D6" s="2" t="s">
        <v>504</v>
      </c>
      <c r="E6" s="2" t="s">
        <v>504</v>
      </c>
      <c r="F6" s="40" t="s">
        <v>491</v>
      </c>
      <c r="G6" s="42" t="s">
        <v>199</v>
      </c>
      <c r="H6" s="39" t="str">
        <f t="shared" ref="H6:H33" si="1">IF(OR(G6="MTM",G6="MTS"),"縦積MT"&amp;I6,IF(G6="MAC","縦積MAC","縦積なし"))</f>
        <v>縦積なし</v>
      </c>
      <c r="I6" s="41" t="s">
        <v>512</v>
      </c>
      <c r="J6" s="39" t="str">
        <f t="shared" ref="J6:J8" si="2">IF(K6="",G6,K6)</f>
        <v>SAR</v>
      </c>
      <c r="K6" s="43"/>
      <c r="L6" s="47" t="s">
        <v>508</v>
      </c>
    </row>
    <row r="7" spans="1:12" ht="11.1" customHeight="1">
      <c r="A7" s="19" t="str">
        <f t="shared" si="0"/>
        <v>Q003婚姻 SAR 縦積なし SAR</v>
      </c>
      <c r="B7" s="2" t="s">
        <v>505</v>
      </c>
      <c r="C7" s="2" t="s">
        <v>505</v>
      </c>
      <c r="D7" s="2" t="s">
        <v>505</v>
      </c>
      <c r="E7" s="2" t="s">
        <v>505</v>
      </c>
      <c r="F7" s="40" t="s">
        <v>492</v>
      </c>
      <c r="G7" s="42" t="s">
        <v>199</v>
      </c>
      <c r="H7" s="39" t="str">
        <f t="shared" si="1"/>
        <v>縦積なし</v>
      </c>
      <c r="I7" s="41" t="s">
        <v>8</v>
      </c>
      <c r="J7" s="39" t="str">
        <f t="shared" si="2"/>
        <v>SAR</v>
      </c>
      <c r="K7" s="43"/>
      <c r="L7" s="47" t="s">
        <v>509</v>
      </c>
    </row>
    <row r="8" spans="1:12" ht="11.1" customHeight="1">
      <c r="A8" s="19" t="str">
        <f t="shared" si="0"/>
        <v>Q004城市 SAR 縦積なし SAR</v>
      </c>
      <c r="B8" s="2" t="s">
        <v>506</v>
      </c>
      <c r="C8" s="2" t="s">
        <v>506</v>
      </c>
      <c r="D8" s="2" t="s">
        <v>506</v>
      </c>
      <c r="E8" s="2" t="s">
        <v>506</v>
      </c>
      <c r="F8" s="40" t="s">
        <v>493</v>
      </c>
      <c r="G8" s="42" t="s">
        <v>199</v>
      </c>
      <c r="H8" s="39" t="str">
        <f t="shared" si="1"/>
        <v>縦積なし</v>
      </c>
      <c r="I8" s="41" t="s">
        <v>513</v>
      </c>
      <c r="J8" s="39" t="str">
        <f t="shared" si="2"/>
        <v>SAR</v>
      </c>
      <c r="K8" s="43"/>
      <c r="L8" s="47" t="s">
        <v>510</v>
      </c>
    </row>
    <row r="9" spans="1:12" ht="11.1" customHeight="1">
      <c r="A9" s="19" t="str">
        <f t="shared" si="0"/>
        <v>Q005近期购买产品 MTM 縦積MT近期购买产品 购买6个月内</v>
      </c>
      <c r="B9" s="2" t="s">
        <v>527</v>
      </c>
      <c r="C9" s="2" t="s">
        <v>527</v>
      </c>
      <c r="D9" s="2" t="s">
        <v>527</v>
      </c>
      <c r="E9" s="2" t="s">
        <v>527</v>
      </c>
      <c r="F9" s="40" t="s">
        <v>494</v>
      </c>
      <c r="G9" s="42" t="s">
        <v>200</v>
      </c>
      <c r="H9" s="39" t="str">
        <f t="shared" si="1"/>
        <v>縦積MT近期购买产品</v>
      </c>
      <c r="I9" s="48" t="s">
        <v>605</v>
      </c>
      <c r="J9" s="39" t="s">
        <v>606</v>
      </c>
      <c r="K9" s="43" t="str">
        <f t="shared" ref="K9:K10" si="3">I9</f>
        <v>近期购买产品</v>
      </c>
      <c r="L9" s="47" t="s">
        <v>514</v>
      </c>
    </row>
    <row r="10" spans="1:12" ht="11.1" customHeight="1">
      <c r="A10" s="19" t="str">
        <f t="shared" si="0"/>
        <v>Q006近期购买产品 MTM 縦積MT近期购买产品 购买1个月内</v>
      </c>
      <c r="B10" s="2" t="s">
        <v>528</v>
      </c>
      <c r="C10" s="2" t="s">
        <v>528</v>
      </c>
      <c r="D10" s="2" t="s">
        <v>528</v>
      </c>
      <c r="E10" s="2" t="s">
        <v>528</v>
      </c>
      <c r="F10" s="40" t="s">
        <v>495</v>
      </c>
      <c r="G10" s="42" t="s">
        <v>200</v>
      </c>
      <c r="H10" s="39" t="str">
        <f t="shared" si="1"/>
        <v>縦積MT近期购买产品</v>
      </c>
      <c r="I10" s="48" t="s">
        <v>605</v>
      </c>
      <c r="J10" s="39" t="s">
        <v>607</v>
      </c>
      <c r="K10" s="43" t="str">
        <f t="shared" si="3"/>
        <v>近期购买产品</v>
      </c>
      <c r="L10" s="47" t="s">
        <v>515</v>
      </c>
    </row>
    <row r="11" spans="1:12" ht="11.1" customHeight="1">
      <c r="A11" s="19" t="str">
        <f t="shared" si="0"/>
        <v>Q007意向品类 MAC 縦積MAC 意向品类</v>
      </c>
      <c r="B11" s="1" t="s">
        <v>532</v>
      </c>
      <c r="C11" s="1" t="s">
        <v>532</v>
      </c>
      <c r="D11" s="1" t="s">
        <v>532</v>
      </c>
      <c r="E11" s="1" t="s">
        <v>532</v>
      </c>
      <c r="F11" s="40" t="s">
        <v>496</v>
      </c>
      <c r="G11" s="42" t="s">
        <v>291</v>
      </c>
      <c r="H11" s="39" t="str">
        <f t="shared" si="1"/>
        <v>縦積MAC</v>
      </c>
      <c r="I11" s="41" t="s">
        <v>538</v>
      </c>
      <c r="J11" s="39" t="s">
        <v>539</v>
      </c>
      <c r="K11" s="43"/>
      <c r="L11" s="47"/>
    </row>
    <row r="12" spans="1:12" ht="11.1" customHeight="1">
      <c r="A12" s="19" t="str">
        <f t="shared" si="0"/>
        <v>Q008KPI MTM 縦積MTKPI 认知</v>
      </c>
      <c r="B12" s="2" t="s">
        <v>516</v>
      </c>
      <c r="C12" s="2" t="s">
        <v>516</v>
      </c>
      <c r="D12" s="2" t="s">
        <v>516</v>
      </c>
      <c r="E12" s="2" t="s">
        <v>516</v>
      </c>
      <c r="F12" s="40" t="s">
        <v>497</v>
      </c>
      <c r="G12" s="42" t="s">
        <v>200</v>
      </c>
      <c r="H12" s="39" t="str">
        <f t="shared" si="1"/>
        <v>縦積MTKPI</v>
      </c>
      <c r="I12" s="48" t="s">
        <v>270</v>
      </c>
      <c r="J12" s="39" t="s">
        <v>540</v>
      </c>
      <c r="K12" s="43" t="str">
        <f>I12</f>
        <v>KPI</v>
      </c>
      <c r="L12" s="47" t="s">
        <v>520</v>
      </c>
    </row>
    <row r="13" spans="1:12" ht="11.1" customHeight="1">
      <c r="A13" s="19" t="str">
        <f t="shared" si="0"/>
        <v>Q009KPI MTM 縦積MTKPI 考虑</v>
      </c>
      <c r="B13" s="2" t="s">
        <v>517</v>
      </c>
      <c r="C13" s="2" t="s">
        <v>517</v>
      </c>
      <c r="D13" s="2" t="s">
        <v>517</v>
      </c>
      <c r="E13" s="2" t="s">
        <v>517</v>
      </c>
      <c r="F13" s="40" t="s">
        <v>498</v>
      </c>
      <c r="G13" s="42" t="s">
        <v>200</v>
      </c>
      <c r="H13" s="39" t="str">
        <f t="shared" si="1"/>
        <v>縦積MTKPI</v>
      </c>
      <c r="I13" s="48" t="s">
        <v>270</v>
      </c>
      <c r="J13" s="39" t="s">
        <v>541</v>
      </c>
      <c r="K13" s="43" t="str">
        <f t="shared" ref="K13:K18" si="4">I13</f>
        <v>KPI</v>
      </c>
      <c r="L13" s="47" t="s">
        <v>520</v>
      </c>
    </row>
    <row r="14" spans="1:12" ht="11.1" customHeight="1">
      <c r="A14" s="19" t="str">
        <f t="shared" si="0"/>
        <v>Q010KPI MTM 縦積MTKPI 首选</v>
      </c>
      <c r="B14" s="2" t="s">
        <v>518</v>
      </c>
      <c r="C14" s="2" t="s">
        <v>518</v>
      </c>
      <c r="D14" s="2" t="s">
        <v>518</v>
      </c>
      <c r="E14" s="2" t="s">
        <v>518</v>
      </c>
      <c r="F14" s="40" t="s">
        <v>499</v>
      </c>
      <c r="G14" s="42" t="s">
        <v>200</v>
      </c>
      <c r="H14" s="39" t="str">
        <f t="shared" si="1"/>
        <v>縦積MTKPI</v>
      </c>
      <c r="I14" s="48" t="s">
        <v>270</v>
      </c>
      <c r="J14" s="39" t="s">
        <v>542</v>
      </c>
      <c r="K14" s="43" t="str">
        <f t="shared" si="4"/>
        <v>KPI</v>
      </c>
      <c r="L14" s="47" t="s">
        <v>520</v>
      </c>
    </row>
    <row r="15" spans="1:12" ht="11.1" customHeight="1">
      <c r="A15" s="19" t="str">
        <f t="shared" si="0"/>
        <v>Q011KPI MTM 縦積MTKPI 不考虑</v>
      </c>
      <c r="B15" s="2" t="s">
        <v>519</v>
      </c>
      <c r="C15" s="2" t="s">
        <v>519</v>
      </c>
      <c r="D15" s="2" t="s">
        <v>519</v>
      </c>
      <c r="E15" s="2" t="s">
        <v>519</v>
      </c>
      <c r="F15" s="40" t="s">
        <v>500</v>
      </c>
      <c r="G15" s="42" t="s">
        <v>200</v>
      </c>
      <c r="H15" s="39" t="str">
        <f t="shared" si="1"/>
        <v>縦積MTKPI</v>
      </c>
      <c r="I15" s="48" t="s">
        <v>270</v>
      </c>
      <c r="J15" s="39" t="s">
        <v>543</v>
      </c>
      <c r="K15" s="43" t="str">
        <f t="shared" si="4"/>
        <v>KPI</v>
      </c>
      <c r="L15" s="47" t="s">
        <v>520</v>
      </c>
    </row>
    <row r="16" spans="1:12" ht="11.1" customHeight="1">
      <c r="A16" s="19" t="str">
        <f t="shared" si="0"/>
        <v>Q012KPI MTM 縦積MTKPI 最终购买</v>
      </c>
      <c r="B16" s="2" t="s">
        <v>521</v>
      </c>
      <c r="C16" s="2" t="s">
        <v>534</v>
      </c>
      <c r="D16" s="2" t="s">
        <v>521</v>
      </c>
      <c r="E16" s="2" t="s">
        <v>521</v>
      </c>
      <c r="F16" s="40" t="s">
        <v>501</v>
      </c>
      <c r="G16" s="42" t="s">
        <v>200</v>
      </c>
      <c r="H16" s="39" t="str">
        <f t="shared" si="1"/>
        <v>縦積MTKPI</v>
      </c>
      <c r="I16" s="48" t="s">
        <v>270</v>
      </c>
      <c r="J16" s="39" t="s">
        <v>544</v>
      </c>
      <c r="K16" s="43" t="str">
        <f t="shared" si="4"/>
        <v>KPI</v>
      </c>
      <c r="L16" s="47"/>
    </row>
    <row r="17" spans="1:12" ht="11.1" customHeight="1">
      <c r="A17" s="19" t="str">
        <f t="shared" si="0"/>
        <v>Q013KPI MTM 縦積MTKPI 之前使用</v>
      </c>
      <c r="B17" s="2" t="s">
        <v>522</v>
      </c>
      <c r="C17" s="2" t="s">
        <v>535</v>
      </c>
      <c r="D17" s="2" t="s">
        <v>522</v>
      </c>
      <c r="E17" s="2" t="s">
        <v>522</v>
      </c>
      <c r="F17" s="40" t="s">
        <v>502</v>
      </c>
      <c r="G17" s="42" t="s">
        <v>200</v>
      </c>
      <c r="H17" s="39" t="str">
        <f t="shared" si="1"/>
        <v>縦積MTKPI</v>
      </c>
      <c r="I17" s="48" t="s">
        <v>270</v>
      </c>
      <c r="J17" s="39" t="s">
        <v>545</v>
      </c>
      <c r="K17" s="43" t="str">
        <f t="shared" si="4"/>
        <v>KPI</v>
      </c>
      <c r="L17" s="47"/>
    </row>
    <row r="18" spans="1:12" ht="11.1" customHeight="1">
      <c r="A18" s="19" t="str">
        <f t="shared" si="0"/>
        <v>Q014KPI MTM 縦積MTKPI 目前使用</v>
      </c>
      <c r="B18" s="2" t="s">
        <v>523</v>
      </c>
      <c r="C18" s="2" t="s">
        <v>536</v>
      </c>
      <c r="D18" s="2" t="s">
        <v>523</v>
      </c>
      <c r="E18" s="2" t="s">
        <v>523</v>
      </c>
      <c r="F18" s="40" t="s">
        <v>503</v>
      </c>
      <c r="G18" s="42" t="s">
        <v>200</v>
      </c>
      <c r="H18" s="39" t="str">
        <f t="shared" si="1"/>
        <v>縦積MTKPI</v>
      </c>
      <c r="I18" s="48" t="s">
        <v>270</v>
      </c>
      <c r="J18" s="39" t="s">
        <v>546</v>
      </c>
      <c r="K18" s="43" t="str">
        <f t="shared" si="4"/>
        <v>KPI</v>
      </c>
      <c r="L18" s="47"/>
    </row>
    <row r="19" spans="1:12" ht="11.1" customHeight="1">
      <c r="A19" s="19" t="str">
        <f t="shared" si="0"/>
        <v>Q015决策理由 MAC 縦積MAC 决策理由</v>
      </c>
      <c r="B19" s="1" t="s">
        <v>524</v>
      </c>
      <c r="C19" s="1" t="s">
        <v>537</v>
      </c>
      <c r="D19" s="1" t="s">
        <v>524</v>
      </c>
      <c r="E19" s="1" t="s">
        <v>524</v>
      </c>
      <c r="F19" s="40" t="s">
        <v>533</v>
      </c>
      <c r="G19" s="42" t="s">
        <v>291</v>
      </c>
      <c r="H19" s="39" t="str">
        <f t="shared" si="1"/>
        <v>縦積MAC</v>
      </c>
      <c r="I19" s="41" t="s">
        <v>525</v>
      </c>
      <c r="J19" s="39" t="s">
        <v>525</v>
      </c>
      <c r="K19" s="43"/>
      <c r="L19" s="47"/>
    </row>
    <row r="20" spans="1:12" ht="11.1" customHeight="1">
      <c r="A20" s="49" t="str">
        <f t="shared" si="0"/>
        <v>Q016形象1 MTS 縦積MT形象1 画质最好的电视</v>
      </c>
      <c r="B20" s="2" t="s">
        <v>554</v>
      </c>
      <c r="C20" s="2" t="s">
        <v>591</v>
      </c>
      <c r="D20" s="2" t="s">
        <v>554</v>
      </c>
      <c r="E20" s="2" t="s">
        <v>554</v>
      </c>
      <c r="F20" s="40" t="s">
        <v>547</v>
      </c>
      <c r="G20" s="42" t="s">
        <v>568</v>
      </c>
      <c r="H20" s="39" t="str">
        <f t="shared" si="1"/>
        <v>縦積MT形象1</v>
      </c>
      <c r="I20" s="48" t="s">
        <v>583</v>
      </c>
      <c r="J20" s="39" t="s">
        <v>569</v>
      </c>
      <c r="K20" s="43" t="str">
        <f t="shared" ref="K20:K33" si="5">I20</f>
        <v>形象1</v>
      </c>
      <c r="L20" s="47"/>
    </row>
    <row r="21" spans="1:12" ht="11.1" customHeight="1">
      <c r="A21" s="49" t="str">
        <f t="shared" si="0"/>
        <v>Q017形象1 MTS 縦積MT形象1 电视技术的领导者</v>
      </c>
      <c r="B21" s="2" t="s">
        <v>555</v>
      </c>
      <c r="C21" s="2" t="s">
        <v>592</v>
      </c>
      <c r="D21" s="2" t="s">
        <v>555</v>
      </c>
      <c r="E21" s="2" t="s">
        <v>555</v>
      </c>
      <c r="F21" s="40" t="s">
        <v>548</v>
      </c>
      <c r="G21" s="42" t="s">
        <v>568</v>
      </c>
      <c r="H21" s="39" t="str">
        <f t="shared" si="1"/>
        <v>縦積MT形象1</v>
      </c>
      <c r="I21" s="48" t="s">
        <v>583</v>
      </c>
      <c r="J21" s="50" t="s">
        <v>570</v>
      </c>
      <c r="K21" s="43" t="str">
        <f t="shared" si="5"/>
        <v>形象1</v>
      </c>
      <c r="L21" s="47"/>
    </row>
    <row r="22" spans="1:12" ht="11.1" customHeight="1">
      <c r="A22" s="49" t="str">
        <f t="shared" si="0"/>
        <v>Q018形象1 MTS 縦積MT形象1 值得信赖的品牌</v>
      </c>
      <c r="B22" s="2" t="s">
        <v>556</v>
      </c>
      <c r="C22" s="2" t="s">
        <v>593</v>
      </c>
      <c r="D22" s="2" t="s">
        <v>556</v>
      </c>
      <c r="E22" s="2" t="s">
        <v>556</v>
      </c>
      <c r="F22" s="40" t="s">
        <v>549</v>
      </c>
      <c r="G22" s="42" t="s">
        <v>568</v>
      </c>
      <c r="H22" s="39" t="str">
        <f t="shared" si="1"/>
        <v>縦積MT形象1</v>
      </c>
      <c r="I22" s="48" t="s">
        <v>583</v>
      </c>
      <c r="J22" s="50" t="s">
        <v>571</v>
      </c>
      <c r="K22" s="43" t="str">
        <f t="shared" si="5"/>
        <v>形象1</v>
      </c>
      <c r="L22" s="47"/>
    </row>
    <row r="23" spans="1:12" ht="11.1" customHeight="1">
      <c r="A23" s="49" t="str">
        <f t="shared" si="0"/>
        <v>Q019形象1 MTS 縦積MT形象1 还原创作者意图的画面效果</v>
      </c>
      <c r="B23" s="2" t="s">
        <v>557</v>
      </c>
      <c r="C23" s="2" t="s">
        <v>594</v>
      </c>
      <c r="D23" s="2" t="s">
        <v>557</v>
      </c>
      <c r="E23" s="2"/>
      <c r="F23" s="40" t="s">
        <v>550</v>
      </c>
      <c r="G23" s="42" t="s">
        <v>568</v>
      </c>
      <c r="H23" s="39" t="str">
        <f t="shared" si="1"/>
        <v>縦積MT形象1</v>
      </c>
      <c r="I23" s="48" t="s">
        <v>583</v>
      </c>
      <c r="J23" s="50" t="s">
        <v>572</v>
      </c>
      <c r="K23" s="43" t="str">
        <f t="shared" si="5"/>
        <v>形象1</v>
      </c>
      <c r="L23" s="47"/>
    </row>
    <row r="24" spans="1:12" ht="11.1" customHeight="1">
      <c r="A24" s="49" t="str">
        <f t="shared" si="0"/>
        <v>Q020形象1 MTS 縦積MT形象1 适合玩游戏（主机游戏，如PS5、Xbox、Switch，或电脑游戏）</v>
      </c>
      <c r="B24" s="2" t="s">
        <v>558</v>
      </c>
      <c r="C24" s="2" t="s">
        <v>595</v>
      </c>
      <c r="D24" s="2" t="s">
        <v>558</v>
      </c>
      <c r="E24" s="2"/>
      <c r="F24" s="40" t="s">
        <v>551</v>
      </c>
      <c r="G24" s="42" t="s">
        <v>568</v>
      </c>
      <c r="H24" s="39" t="str">
        <f t="shared" si="1"/>
        <v>縦積MT形象1</v>
      </c>
      <c r="I24" s="48" t="s">
        <v>583</v>
      </c>
      <c r="J24" s="50" t="s">
        <v>573</v>
      </c>
      <c r="K24" s="43" t="str">
        <f t="shared" si="5"/>
        <v>形象1</v>
      </c>
      <c r="L24" s="47"/>
    </row>
    <row r="25" spans="1:12" ht="11.1" customHeight="1">
      <c r="A25" s="49" t="str">
        <f t="shared" si="0"/>
        <v>Q021形象1 MTS 縦積MT形象1 拥有强大的画质芯片</v>
      </c>
      <c r="B25" s="2" t="s">
        <v>559</v>
      </c>
      <c r="C25" s="2" t="s">
        <v>596</v>
      </c>
      <c r="D25" s="2" t="s">
        <v>559</v>
      </c>
      <c r="E25" s="2"/>
      <c r="F25" s="40" t="s">
        <v>552</v>
      </c>
      <c r="G25" s="42" t="s">
        <v>568</v>
      </c>
      <c r="H25" s="39" t="str">
        <f t="shared" si="1"/>
        <v>縦積MT形象1</v>
      </c>
      <c r="I25" s="48" t="s">
        <v>583</v>
      </c>
      <c r="J25" s="50" t="s">
        <v>574</v>
      </c>
      <c r="K25" s="43" t="str">
        <f t="shared" si="5"/>
        <v>形象1</v>
      </c>
      <c r="L25" s="47"/>
    </row>
    <row r="26" spans="1:12" ht="11.1" customHeight="1">
      <c r="A26" s="49" t="str">
        <f t="shared" si="0"/>
        <v>Q022形象1 MTS 縦積MT形象1 最耐用的电视</v>
      </c>
      <c r="B26" s="2" t="s">
        <v>560</v>
      </c>
      <c r="C26" s="2" t="s">
        <v>597</v>
      </c>
      <c r="D26" s="2" t="s">
        <v>560</v>
      </c>
      <c r="E26" s="2"/>
      <c r="F26" s="40" t="s">
        <v>553</v>
      </c>
      <c r="G26" s="42" t="s">
        <v>568</v>
      </c>
      <c r="H26" s="39" t="str">
        <f t="shared" si="1"/>
        <v>縦積MT形象1</v>
      </c>
      <c r="I26" s="48" t="s">
        <v>583</v>
      </c>
      <c r="J26" s="39" t="s">
        <v>575</v>
      </c>
      <c r="K26" s="43" t="str">
        <f t="shared" si="5"/>
        <v>形象1</v>
      </c>
      <c r="L26" s="47"/>
    </row>
    <row r="27" spans="1:12" ht="11.1" customHeight="1">
      <c r="A27" s="49" t="str">
        <f t="shared" si="0"/>
        <v>Q023形象1 MTS 縦積MT形象1 外观设计最好的电视</v>
      </c>
      <c r="B27" s="2" t="s">
        <v>561</v>
      </c>
      <c r="C27" s="2" t="s">
        <v>598</v>
      </c>
      <c r="D27" s="2" t="s">
        <v>561</v>
      </c>
      <c r="E27" s="2" t="s">
        <v>557</v>
      </c>
      <c r="F27" s="40" t="s">
        <v>584</v>
      </c>
      <c r="G27" s="42" t="s">
        <v>568</v>
      </c>
      <c r="H27" s="39" t="str">
        <f t="shared" si="1"/>
        <v>縦積MT形象1</v>
      </c>
      <c r="I27" s="48" t="s">
        <v>583</v>
      </c>
      <c r="J27" s="39" t="s">
        <v>576</v>
      </c>
      <c r="K27" s="43" t="str">
        <f t="shared" si="5"/>
        <v>形象1</v>
      </c>
      <c r="L27" s="47"/>
    </row>
    <row r="28" spans="1:12" ht="11.1" customHeight="1">
      <c r="A28" s="49" t="str">
        <f t="shared" si="0"/>
        <v>Q024形象1 MTS 縦積MT形象1 音质最好的电视</v>
      </c>
      <c r="B28" s="2" t="s">
        <v>562</v>
      </c>
      <c r="C28" s="2" t="s">
        <v>599</v>
      </c>
      <c r="D28" s="2" t="s">
        <v>562</v>
      </c>
      <c r="E28" s="2" t="s">
        <v>558</v>
      </c>
      <c r="F28" s="40" t="s">
        <v>585</v>
      </c>
      <c r="G28" s="42" t="s">
        <v>568</v>
      </c>
      <c r="H28" s="39" t="str">
        <f t="shared" si="1"/>
        <v>縦積MT形象1</v>
      </c>
      <c r="I28" s="48" t="s">
        <v>583</v>
      </c>
      <c r="J28" s="39" t="s">
        <v>577</v>
      </c>
      <c r="K28" s="43" t="str">
        <f t="shared" si="5"/>
        <v>形象1</v>
      </c>
      <c r="L28" s="47"/>
    </row>
    <row r="29" spans="1:12" ht="11.1" customHeight="1">
      <c r="A29" s="49" t="str">
        <f t="shared" si="0"/>
        <v>Q025形象1 MTS 縦積MT形象1 品质最好的电视</v>
      </c>
      <c r="B29" s="2" t="s">
        <v>563</v>
      </c>
      <c r="C29" s="2" t="s">
        <v>600</v>
      </c>
      <c r="D29" s="2" t="s">
        <v>563</v>
      </c>
      <c r="E29" s="2"/>
      <c r="F29" s="40" t="s">
        <v>586</v>
      </c>
      <c r="G29" s="42" t="s">
        <v>568</v>
      </c>
      <c r="H29" s="39" t="str">
        <f t="shared" si="1"/>
        <v>縦積MT形象1</v>
      </c>
      <c r="I29" s="48" t="s">
        <v>583</v>
      </c>
      <c r="J29" s="39" t="s">
        <v>578</v>
      </c>
      <c r="K29" s="43" t="str">
        <f t="shared" si="5"/>
        <v>形象1</v>
      </c>
      <c r="L29" s="47"/>
    </row>
    <row r="30" spans="1:12" ht="11.1" customHeight="1">
      <c r="A30" s="49" t="str">
        <f t="shared" si="0"/>
        <v>Q026形象1 MTS 縦積MT形象1 性价比最高的电视</v>
      </c>
      <c r="B30" s="2" t="s">
        <v>564</v>
      </c>
      <c r="C30" s="2" t="s">
        <v>601</v>
      </c>
      <c r="D30" s="2" t="s">
        <v>564</v>
      </c>
      <c r="E30" s="2" t="s">
        <v>560</v>
      </c>
      <c r="F30" s="40" t="s">
        <v>587</v>
      </c>
      <c r="G30" s="42" t="s">
        <v>568</v>
      </c>
      <c r="H30" s="39" t="str">
        <f t="shared" si="1"/>
        <v>縦積MT形象1</v>
      </c>
      <c r="I30" s="48" t="s">
        <v>583</v>
      </c>
      <c r="J30" s="39" t="s">
        <v>579</v>
      </c>
      <c r="K30" s="43" t="str">
        <f t="shared" si="5"/>
        <v>形象1</v>
      </c>
      <c r="L30" s="47"/>
    </row>
    <row r="31" spans="1:12" ht="11.1" customHeight="1">
      <c r="A31" s="49" t="str">
        <f t="shared" si="0"/>
        <v>Q027形象1 MTS 縦積MT形象1 最智能的电视</v>
      </c>
      <c r="B31" s="2" t="s">
        <v>565</v>
      </c>
      <c r="C31" s="2" t="s">
        <v>602</v>
      </c>
      <c r="D31" s="2" t="s">
        <v>565</v>
      </c>
      <c r="E31" s="2" t="s">
        <v>561</v>
      </c>
      <c r="F31" s="40" t="s">
        <v>588</v>
      </c>
      <c r="G31" s="42" t="s">
        <v>568</v>
      </c>
      <c r="H31" s="39" t="str">
        <f t="shared" si="1"/>
        <v>縦積MT形象1</v>
      </c>
      <c r="I31" s="48" t="s">
        <v>583</v>
      </c>
      <c r="J31" s="39" t="s">
        <v>580</v>
      </c>
      <c r="K31" s="43" t="str">
        <f t="shared" si="5"/>
        <v>形象1</v>
      </c>
      <c r="L31" s="47"/>
    </row>
    <row r="32" spans="1:12" ht="11.1" customHeight="1">
      <c r="A32" s="49" t="str">
        <f t="shared" si="0"/>
        <v>Q028形象1 MTS 縦積MT形象1 适合娱乐（主机或电脑游戏除外）</v>
      </c>
      <c r="B32" s="2" t="s">
        <v>566</v>
      </c>
      <c r="C32" s="2" t="s">
        <v>603</v>
      </c>
      <c r="D32" s="2" t="s">
        <v>566</v>
      </c>
      <c r="E32" s="2"/>
      <c r="F32" s="40" t="s">
        <v>589</v>
      </c>
      <c r="G32" s="42" t="s">
        <v>568</v>
      </c>
      <c r="H32" s="39" t="str">
        <f t="shared" si="1"/>
        <v>縦積MT形象1</v>
      </c>
      <c r="I32" s="48" t="s">
        <v>583</v>
      </c>
      <c r="J32" s="50" t="s">
        <v>581</v>
      </c>
      <c r="K32" s="43" t="str">
        <f t="shared" si="5"/>
        <v>形象1</v>
      </c>
      <c r="L32" s="47"/>
    </row>
    <row r="33" spans="1:12" ht="11.1" customHeight="1">
      <c r="A33" s="49" t="str">
        <f t="shared" si="0"/>
        <v>Q029形象1 MTS 縦積MT形象1 能更好的搭配家庭影院等影音类产品</v>
      </c>
      <c r="B33" s="2" t="s">
        <v>567</v>
      </c>
      <c r="C33" s="2" t="s">
        <v>604</v>
      </c>
      <c r="D33" s="2"/>
      <c r="E33" s="2"/>
      <c r="F33" s="40" t="s">
        <v>590</v>
      </c>
      <c r="G33" s="42" t="s">
        <v>568</v>
      </c>
      <c r="H33" s="39" t="str">
        <f t="shared" si="1"/>
        <v>縦積MT形象1</v>
      </c>
      <c r="I33" s="48" t="s">
        <v>583</v>
      </c>
      <c r="J33" s="39" t="s">
        <v>582</v>
      </c>
      <c r="K33" s="43" t="str">
        <f t="shared" si="5"/>
        <v>形象1</v>
      </c>
      <c r="L33" s="47"/>
    </row>
    <row r="34" spans="1:12" ht="11.1" customHeight="1">
      <c r="A34" s="19" t="str">
        <f>F34&amp;I34&amp;" "&amp;G34&amp;" "&amp;H34&amp;" "&amp;J34</f>
        <v>屏幕材质 SAR 縦積なし SAR</v>
      </c>
      <c r="B34" s="2" t="s">
        <v>343</v>
      </c>
      <c r="C34" s="2" t="s">
        <v>343</v>
      </c>
      <c r="D34" s="2" t="s">
        <v>343</v>
      </c>
      <c r="E34" s="2" t="s">
        <v>343</v>
      </c>
      <c r="F34" s="31"/>
      <c r="G34" s="42" t="s">
        <v>199</v>
      </c>
      <c r="H34" s="39" t="str">
        <f>IF(OR(G34="MTM",G34="MTS"),"縦積MT"&amp;I34,IF(G34="MAC","縦積MAC","縦積なし"))</f>
        <v>縦積なし</v>
      </c>
      <c r="I34" s="41" t="s">
        <v>611</v>
      </c>
      <c r="J34" s="39" t="str">
        <f>IF(K34="",G34,K34)</f>
        <v>SAR</v>
      </c>
      <c r="K34" s="12"/>
      <c r="L34" s="46"/>
    </row>
    <row r="35" spans="1:12" ht="11.1" customHeight="1">
      <c r="A35" s="19" t="str">
        <f>F35&amp;I35&amp;" "&amp;G35&amp;" "&amp;H35&amp;" "&amp;J35</f>
        <v>购买渠道 SAR 縦積なし SAR</v>
      </c>
      <c r="B35" s="2" t="s">
        <v>612</v>
      </c>
      <c r="C35" s="2" t="s">
        <v>347</v>
      </c>
      <c r="D35" s="2" t="s">
        <v>612</v>
      </c>
      <c r="E35" s="2" t="s">
        <v>612</v>
      </c>
      <c r="F35" s="31"/>
      <c r="G35" s="42" t="s">
        <v>199</v>
      </c>
      <c r="H35" s="39" t="str">
        <f>IF(OR(G35="MTM",G35="MTS"),"縦積MT"&amp;I35,IF(G35="MAC","縦積MAC","縦積なし"))</f>
        <v>縦積なし</v>
      </c>
      <c r="I35" s="48" t="s">
        <v>613</v>
      </c>
      <c r="J35" s="39" t="str">
        <f>IF(K35="",G35,K35)</f>
        <v>SAR</v>
      </c>
      <c r="K35" s="12"/>
      <c r="L35" s="46"/>
    </row>
  </sheetData>
  <phoneticPr fontId="1" type="noConversion"/>
  <conditionalFormatting sqref="G2:G3 G5:G33">
    <cfRule type="cellIs" dxfId="26" priority="10" operator="equal">
      <formula>"MAC"</formula>
    </cfRule>
    <cfRule type="cellIs" dxfId="25" priority="11" operator="equal">
      <formula>"FAS"</formula>
    </cfRule>
    <cfRule type="cellIs" dxfId="24" priority="12" operator="equal">
      <formula>"SAR"</formula>
    </cfRule>
  </conditionalFormatting>
  <conditionalFormatting sqref="G4">
    <cfRule type="cellIs" dxfId="23" priority="7" operator="equal">
      <formula>"MAC"</formula>
    </cfRule>
    <cfRule type="cellIs" dxfId="22" priority="8" operator="equal">
      <formula>"FAS"</formula>
    </cfRule>
    <cfRule type="cellIs" dxfId="21" priority="9" operator="equal">
      <formula>"SAR"</formula>
    </cfRule>
  </conditionalFormatting>
  <conditionalFormatting sqref="G34">
    <cfRule type="cellIs" dxfId="20" priority="4" operator="equal">
      <formula>"MAC"</formula>
    </cfRule>
    <cfRule type="cellIs" dxfId="19" priority="5" operator="equal">
      <formula>"FAS"</formula>
    </cfRule>
    <cfRule type="cellIs" dxfId="18" priority="6" operator="equal">
      <formula>"SAR"</formula>
    </cfRule>
  </conditionalFormatting>
  <conditionalFormatting sqref="G35">
    <cfRule type="cellIs" dxfId="17" priority="1" operator="equal">
      <formula>"MAC"</formula>
    </cfRule>
    <cfRule type="cellIs" dxfId="16" priority="2" operator="equal">
      <formula>"FAS"</formula>
    </cfRule>
    <cfRule type="cellIs" dxfId="15" priority="3" operator="equal">
      <formula>"SAR"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showGridLines="0" zoomScale="145" zoomScaleNormal="145" workbookViewId="0">
      <selection activeCell="C4" sqref="C4"/>
    </sheetView>
  </sheetViews>
  <sheetFormatPr defaultRowHeight="11.1" customHeight="1"/>
  <cols>
    <col min="1" max="1" width="38.6640625" customWidth="1"/>
    <col min="2" max="5" width="12" bestFit="1" customWidth="1"/>
    <col min="6" max="7" width="8.44140625" customWidth="1"/>
    <col min="8" max="8" width="17.88671875" customWidth="1"/>
    <col min="9" max="9" width="15.88671875" customWidth="1"/>
    <col min="10" max="10" width="22.33203125" customWidth="1"/>
    <col min="11" max="12" width="14.33203125" customWidth="1"/>
  </cols>
  <sheetData>
    <row r="1" spans="1:12" ht="11.1" customHeight="1">
      <c r="A1" s="38" t="s">
        <v>31</v>
      </c>
      <c r="B1" s="9" t="s">
        <v>530</v>
      </c>
      <c r="C1" s="9" t="s">
        <v>531</v>
      </c>
      <c r="D1" s="9" t="s">
        <v>608</v>
      </c>
      <c r="E1" s="9" t="s">
        <v>614</v>
      </c>
      <c r="F1" s="28" t="s">
        <v>201</v>
      </c>
      <c r="G1" s="29" t="s">
        <v>202</v>
      </c>
      <c r="H1" s="29" t="s">
        <v>203</v>
      </c>
      <c r="I1" s="29" t="s">
        <v>259</v>
      </c>
      <c r="J1" s="30" t="s">
        <v>204</v>
      </c>
      <c r="K1" s="27" t="s">
        <v>259</v>
      </c>
      <c r="L1" s="27" t="s">
        <v>526</v>
      </c>
    </row>
    <row r="2" spans="1:12" ht="11.1" customHeight="1">
      <c r="A2" s="7" t="s">
        <v>107</v>
      </c>
      <c r="B2" s="2" t="s">
        <v>107</v>
      </c>
      <c r="C2" s="2" t="s">
        <v>107</v>
      </c>
      <c r="D2" s="2" t="s">
        <v>107</v>
      </c>
      <c r="E2" s="2" t="s">
        <v>107</v>
      </c>
      <c r="F2" s="31"/>
      <c r="G2" s="42"/>
      <c r="H2" s="6"/>
      <c r="I2" s="6"/>
      <c r="J2" s="32"/>
      <c r="K2" s="12"/>
      <c r="L2" s="46"/>
    </row>
    <row r="3" spans="1:12" ht="11.1" customHeight="1">
      <c r="A3" s="7" t="s">
        <v>108</v>
      </c>
      <c r="B3" s="2" t="s">
        <v>108</v>
      </c>
      <c r="C3" s="2" t="s">
        <v>108</v>
      </c>
      <c r="D3" s="2" t="s">
        <v>108</v>
      </c>
      <c r="E3" s="2" t="s">
        <v>108</v>
      </c>
      <c r="F3" s="31"/>
      <c r="G3" s="42"/>
      <c r="H3" s="6"/>
      <c r="I3" s="6"/>
      <c r="J3" s="32"/>
      <c r="K3" s="12"/>
      <c r="L3" s="46"/>
    </row>
    <row r="4" spans="1:12" ht="11.1" customHeight="1">
      <c r="A4" s="19" t="str">
        <f>F4&amp;I4&amp;" "&amp;G4&amp;" "&amp;H4&amp;" "&amp;J4</f>
        <v>quota SAR 縦積なし SAR</v>
      </c>
      <c r="B4" s="2" t="s">
        <v>303</v>
      </c>
      <c r="C4" s="2" t="s">
        <v>303</v>
      </c>
      <c r="D4" s="2" t="s">
        <v>303</v>
      </c>
      <c r="E4" s="2" t="s">
        <v>303</v>
      </c>
      <c r="F4" s="31"/>
      <c r="G4" s="42" t="s">
        <v>199</v>
      </c>
      <c r="H4" s="39" t="str">
        <f>IF(OR(G4="MTM",G4="MTS"),"縦積MT"&amp;I4,IF(G4="MAC","縦積MAC","縦積なし"))</f>
        <v>縦積なし</v>
      </c>
      <c r="I4" s="41" t="s">
        <v>609</v>
      </c>
      <c r="J4" s="39" t="str">
        <f>IF(K4="",G4,K4)</f>
        <v>SAR</v>
      </c>
      <c r="K4" s="12"/>
      <c r="L4" s="46"/>
    </row>
    <row r="5" spans="1:12" ht="11.1" customHeight="1">
      <c r="A5" s="19" t="str">
        <f>F5&amp;I5&amp;" "&amp;G5&amp;" "&amp;H5&amp;" "&amp;J5</f>
        <v>Q001性别 SAR 縦積なし SAR</v>
      </c>
      <c r="B5" s="2" t="s">
        <v>117</v>
      </c>
      <c r="C5" s="2" t="s">
        <v>117</v>
      </c>
      <c r="D5" s="2" t="s">
        <v>117</v>
      </c>
      <c r="E5" s="2" t="s">
        <v>117</v>
      </c>
      <c r="F5" s="40" t="s">
        <v>490</v>
      </c>
      <c r="G5" s="42" t="s">
        <v>199</v>
      </c>
      <c r="H5" s="39" t="str">
        <f>IF(OR(G5="MTM",G5="MTS"),"縦積MT"&amp;I5,IF(G5="MAC","縦積MAC","縦積なし"))</f>
        <v>縦積なし</v>
      </c>
      <c r="I5" s="41" t="s">
        <v>511</v>
      </c>
      <c r="J5" s="39" t="str">
        <f>IF(K5="",G5,K5)</f>
        <v>SAR</v>
      </c>
      <c r="K5" s="43"/>
      <c r="L5" s="47" t="s">
        <v>507</v>
      </c>
    </row>
    <row r="6" spans="1:12" ht="11.1" customHeight="1">
      <c r="A6" s="19" t="str">
        <f t="shared" ref="A6:A33" si="0">F6&amp;I6&amp;" "&amp;G6&amp;" "&amp;H6&amp;" "&amp;J6</f>
        <v>Q002年龄 SAR 縦積なし SAR</v>
      </c>
      <c r="B6" s="2" t="s">
        <v>504</v>
      </c>
      <c r="C6" s="2" t="s">
        <v>504</v>
      </c>
      <c r="D6" s="2" t="s">
        <v>504</v>
      </c>
      <c r="E6" s="2" t="s">
        <v>504</v>
      </c>
      <c r="F6" s="40" t="s">
        <v>491</v>
      </c>
      <c r="G6" s="42" t="s">
        <v>199</v>
      </c>
      <c r="H6" s="39" t="str">
        <f t="shared" ref="H6:H33" si="1">IF(OR(G6="MTM",G6="MTS"),"縦積MT"&amp;I6,IF(G6="MAC","縦積MAC","縦積なし"))</f>
        <v>縦積なし</v>
      </c>
      <c r="I6" s="41" t="s">
        <v>512</v>
      </c>
      <c r="J6" s="39" t="str">
        <f t="shared" ref="J6:J8" si="2">IF(K6="",G6,K6)</f>
        <v>SAR</v>
      </c>
      <c r="K6" s="43"/>
      <c r="L6" s="47" t="s">
        <v>508</v>
      </c>
    </row>
    <row r="7" spans="1:12" ht="11.1" customHeight="1">
      <c r="A7" s="19" t="str">
        <f t="shared" si="0"/>
        <v>Q003婚姻 SAR 縦積なし SAR</v>
      </c>
      <c r="B7" s="2" t="s">
        <v>505</v>
      </c>
      <c r="C7" s="2" t="s">
        <v>505</v>
      </c>
      <c r="D7" s="2" t="s">
        <v>505</v>
      </c>
      <c r="E7" s="2" t="s">
        <v>505</v>
      </c>
      <c r="F7" s="40" t="s">
        <v>492</v>
      </c>
      <c r="G7" s="42" t="s">
        <v>199</v>
      </c>
      <c r="H7" s="39" t="str">
        <f t="shared" si="1"/>
        <v>縦積なし</v>
      </c>
      <c r="I7" s="41" t="s">
        <v>8</v>
      </c>
      <c r="J7" s="39" t="str">
        <f t="shared" si="2"/>
        <v>SAR</v>
      </c>
      <c r="K7" s="43"/>
      <c r="L7" s="47" t="s">
        <v>509</v>
      </c>
    </row>
    <row r="8" spans="1:12" ht="11.1" customHeight="1">
      <c r="A8" s="19" t="str">
        <f t="shared" si="0"/>
        <v>Q004城市 SAR 縦積なし SAR</v>
      </c>
      <c r="B8" s="2" t="s">
        <v>506</v>
      </c>
      <c r="C8" s="2" t="s">
        <v>506</v>
      </c>
      <c r="D8" s="2" t="s">
        <v>506</v>
      </c>
      <c r="E8" s="2" t="s">
        <v>506</v>
      </c>
      <c r="F8" s="40" t="s">
        <v>493</v>
      </c>
      <c r="G8" s="42" t="s">
        <v>199</v>
      </c>
      <c r="H8" s="39" t="str">
        <f t="shared" si="1"/>
        <v>縦積なし</v>
      </c>
      <c r="I8" s="41" t="s">
        <v>513</v>
      </c>
      <c r="J8" s="39" t="str">
        <f t="shared" si="2"/>
        <v>SAR</v>
      </c>
      <c r="K8" s="43"/>
      <c r="L8" s="47" t="s">
        <v>510</v>
      </c>
    </row>
    <row r="9" spans="1:12" ht="11.1" customHeight="1">
      <c r="A9" s="19" t="str">
        <f t="shared" si="0"/>
        <v>Q005近期购买产品 MTM 縦積MT近期购买产品 购买6个月内</v>
      </c>
      <c r="B9" s="2" t="s">
        <v>527</v>
      </c>
      <c r="C9" s="2" t="s">
        <v>527</v>
      </c>
      <c r="D9" s="2" t="s">
        <v>527</v>
      </c>
      <c r="E9" s="2" t="s">
        <v>527</v>
      </c>
      <c r="F9" s="40" t="s">
        <v>494</v>
      </c>
      <c r="G9" s="42" t="s">
        <v>200</v>
      </c>
      <c r="H9" s="39" t="str">
        <f t="shared" si="1"/>
        <v>縦積MT近期购买产品</v>
      </c>
      <c r="I9" s="48" t="s">
        <v>605</v>
      </c>
      <c r="J9" s="39" t="s">
        <v>606</v>
      </c>
      <c r="K9" s="43" t="str">
        <f t="shared" ref="K9:K10" si="3">I9</f>
        <v>近期购买产品</v>
      </c>
      <c r="L9" s="47" t="s">
        <v>514</v>
      </c>
    </row>
    <row r="10" spans="1:12" ht="11.1" customHeight="1">
      <c r="A10" s="19" t="str">
        <f t="shared" si="0"/>
        <v>Q006近期购买产品 MTM 縦積MT近期购买产品 购买1个月内</v>
      </c>
      <c r="B10" s="2" t="s">
        <v>528</v>
      </c>
      <c r="C10" s="2" t="s">
        <v>528</v>
      </c>
      <c r="D10" s="2" t="s">
        <v>528</v>
      </c>
      <c r="E10" s="2" t="s">
        <v>528</v>
      </c>
      <c r="F10" s="40" t="s">
        <v>495</v>
      </c>
      <c r="G10" s="42" t="s">
        <v>200</v>
      </c>
      <c r="H10" s="39" t="str">
        <f t="shared" si="1"/>
        <v>縦積MT近期购买产品</v>
      </c>
      <c r="I10" s="48" t="s">
        <v>605</v>
      </c>
      <c r="J10" s="39" t="s">
        <v>607</v>
      </c>
      <c r="K10" s="43" t="str">
        <f t="shared" si="3"/>
        <v>近期购买产品</v>
      </c>
      <c r="L10" s="47" t="s">
        <v>515</v>
      </c>
    </row>
    <row r="11" spans="1:12" ht="11.1" customHeight="1">
      <c r="A11" s="19" t="str">
        <f t="shared" si="0"/>
        <v>Q007意向品类 MAC 縦積MAC 意向品类</v>
      </c>
      <c r="B11" s="1" t="s">
        <v>532</v>
      </c>
      <c r="C11" s="1" t="s">
        <v>532</v>
      </c>
      <c r="D11" s="1" t="s">
        <v>532</v>
      </c>
      <c r="E11" s="1" t="s">
        <v>532</v>
      </c>
      <c r="F11" s="40" t="s">
        <v>496</v>
      </c>
      <c r="G11" s="42" t="s">
        <v>291</v>
      </c>
      <c r="H11" s="39" t="str">
        <f t="shared" si="1"/>
        <v>縦積MAC</v>
      </c>
      <c r="I11" s="41" t="s">
        <v>538</v>
      </c>
      <c r="J11" s="39" t="s">
        <v>539</v>
      </c>
      <c r="K11" s="43"/>
      <c r="L11" s="47"/>
    </row>
    <row r="12" spans="1:12" ht="11.1" customHeight="1">
      <c r="A12" s="19" t="str">
        <f t="shared" si="0"/>
        <v>Q008KPI MTM 縦積MTKPI 认知</v>
      </c>
      <c r="B12" s="2" t="s">
        <v>516</v>
      </c>
      <c r="C12" s="2" t="s">
        <v>516</v>
      </c>
      <c r="D12" s="2" t="s">
        <v>516</v>
      </c>
      <c r="E12" s="2" t="s">
        <v>516</v>
      </c>
      <c r="F12" s="40" t="s">
        <v>497</v>
      </c>
      <c r="G12" s="42" t="s">
        <v>200</v>
      </c>
      <c r="H12" s="39" t="str">
        <f t="shared" si="1"/>
        <v>縦積MTKPI</v>
      </c>
      <c r="I12" s="48" t="s">
        <v>270</v>
      </c>
      <c r="J12" s="39" t="s">
        <v>540</v>
      </c>
      <c r="K12" s="43" t="str">
        <f>I12</f>
        <v>KPI</v>
      </c>
      <c r="L12" s="47" t="s">
        <v>520</v>
      </c>
    </row>
    <row r="13" spans="1:12" ht="11.1" customHeight="1">
      <c r="A13" s="19" t="str">
        <f t="shared" si="0"/>
        <v>Q009KPI MTM 縦積MTKPI 考虑</v>
      </c>
      <c r="B13" s="2" t="s">
        <v>517</v>
      </c>
      <c r="C13" s="2" t="s">
        <v>517</v>
      </c>
      <c r="D13" s="2" t="s">
        <v>517</v>
      </c>
      <c r="E13" s="2" t="s">
        <v>517</v>
      </c>
      <c r="F13" s="40" t="s">
        <v>498</v>
      </c>
      <c r="G13" s="42" t="s">
        <v>200</v>
      </c>
      <c r="H13" s="39" t="str">
        <f t="shared" si="1"/>
        <v>縦積MTKPI</v>
      </c>
      <c r="I13" s="48" t="s">
        <v>270</v>
      </c>
      <c r="J13" s="39" t="s">
        <v>541</v>
      </c>
      <c r="K13" s="43" t="str">
        <f t="shared" ref="K13:K18" si="4">I13</f>
        <v>KPI</v>
      </c>
      <c r="L13" s="47" t="s">
        <v>520</v>
      </c>
    </row>
    <row r="14" spans="1:12" ht="11.1" customHeight="1">
      <c r="A14" s="19" t="str">
        <f t="shared" si="0"/>
        <v>Q010KPI MTM 縦積MTKPI 首选</v>
      </c>
      <c r="B14" s="2" t="s">
        <v>518</v>
      </c>
      <c r="C14" s="2" t="s">
        <v>518</v>
      </c>
      <c r="D14" s="2" t="s">
        <v>518</v>
      </c>
      <c r="E14" s="2" t="s">
        <v>518</v>
      </c>
      <c r="F14" s="40" t="s">
        <v>499</v>
      </c>
      <c r="G14" s="42" t="s">
        <v>200</v>
      </c>
      <c r="H14" s="39" t="str">
        <f t="shared" si="1"/>
        <v>縦積MTKPI</v>
      </c>
      <c r="I14" s="48" t="s">
        <v>270</v>
      </c>
      <c r="J14" s="39" t="s">
        <v>542</v>
      </c>
      <c r="K14" s="43" t="str">
        <f t="shared" si="4"/>
        <v>KPI</v>
      </c>
      <c r="L14" s="47" t="s">
        <v>520</v>
      </c>
    </row>
    <row r="15" spans="1:12" ht="11.1" customHeight="1">
      <c r="A15" s="19" t="str">
        <f t="shared" si="0"/>
        <v>Q011KPI MTM 縦積MTKPI 不考虑</v>
      </c>
      <c r="B15" s="2" t="s">
        <v>519</v>
      </c>
      <c r="C15" s="2" t="s">
        <v>519</v>
      </c>
      <c r="D15" s="2" t="s">
        <v>519</v>
      </c>
      <c r="E15" s="2" t="s">
        <v>519</v>
      </c>
      <c r="F15" s="40" t="s">
        <v>500</v>
      </c>
      <c r="G15" s="42" t="s">
        <v>200</v>
      </c>
      <c r="H15" s="39" t="str">
        <f t="shared" si="1"/>
        <v>縦積MTKPI</v>
      </c>
      <c r="I15" s="48" t="s">
        <v>270</v>
      </c>
      <c r="J15" s="39" t="s">
        <v>543</v>
      </c>
      <c r="K15" s="43" t="str">
        <f t="shared" si="4"/>
        <v>KPI</v>
      </c>
      <c r="L15" s="47" t="s">
        <v>520</v>
      </c>
    </row>
    <row r="16" spans="1:12" ht="11.1" customHeight="1">
      <c r="A16" s="19" t="str">
        <f t="shared" si="0"/>
        <v>Q012KPI MTM 縦積MTKPI 最终购买</v>
      </c>
      <c r="B16" s="2" t="s">
        <v>521</v>
      </c>
      <c r="C16" s="2" t="s">
        <v>534</v>
      </c>
      <c r="D16" s="2" t="s">
        <v>521</v>
      </c>
      <c r="E16" s="2" t="s">
        <v>521</v>
      </c>
      <c r="F16" s="40" t="s">
        <v>501</v>
      </c>
      <c r="G16" s="42" t="s">
        <v>200</v>
      </c>
      <c r="H16" s="39" t="str">
        <f t="shared" si="1"/>
        <v>縦積MTKPI</v>
      </c>
      <c r="I16" s="48" t="s">
        <v>270</v>
      </c>
      <c r="J16" s="39" t="s">
        <v>544</v>
      </c>
      <c r="K16" s="43" t="str">
        <f t="shared" si="4"/>
        <v>KPI</v>
      </c>
      <c r="L16" s="47"/>
    </row>
    <row r="17" spans="1:12" ht="11.1" customHeight="1">
      <c r="A17" s="19" t="str">
        <f t="shared" si="0"/>
        <v>Q013KPI MTM 縦積MTKPI 之前使用</v>
      </c>
      <c r="B17" s="2" t="s">
        <v>522</v>
      </c>
      <c r="C17" s="2" t="s">
        <v>535</v>
      </c>
      <c r="D17" s="2" t="s">
        <v>522</v>
      </c>
      <c r="E17" s="2" t="s">
        <v>522</v>
      </c>
      <c r="F17" s="40" t="s">
        <v>502</v>
      </c>
      <c r="G17" s="42" t="s">
        <v>200</v>
      </c>
      <c r="H17" s="39" t="str">
        <f t="shared" si="1"/>
        <v>縦積MTKPI</v>
      </c>
      <c r="I17" s="48" t="s">
        <v>270</v>
      </c>
      <c r="J17" s="39" t="s">
        <v>545</v>
      </c>
      <c r="K17" s="43" t="str">
        <f t="shared" si="4"/>
        <v>KPI</v>
      </c>
      <c r="L17" s="47"/>
    </row>
    <row r="18" spans="1:12" ht="11.1" customHeight="1">
      <c r="A18" s="19" t="str">
        <f t="shared" si="0"/>
        <v>Q014KPI MTM 縦積MTKPI 目前使用</v>
      </c>
      <c r="B18" s="2" t="s">
        <v>523</v>
      </c>
      <c r="C18" s="2" t="s">
        <v>536</v>
      </c>
      <c r="D18" s="2" t="s">
        <v>523</v>
      </c>
      <c r="E18" s="2" t="s">
        <v>523</v>
      </c>
      <c r="F18" s="40" t="s">
        <v>503</v>
      </c>
      <c r="G18" s="42" t="s">
        <v>200</v>
      </c>
      <c r="H18" s="39" t="str">
        <f t="shared" si="1"/>
        <v>縦積MTKPI</v>
      </c>
      <c r="I18" s="48" t="s">
        <v>270</v>
      </c>
      <c r="J18" s="39" t="s">
        <v>546</v>
      </c>
      <c r="K18" s="43" t="str">
        <f t="shared" si="4"/>
        <v>KPI</v>
      </c>
      <c r="L18" s="47"/>
    </row>
    <row r="19" spans="1:12" ht="11.1" customHeight="1">
      <c r="A19" s="19" t="str">
        <f t="shared" si="0"/>
        <v>Q015决策理由 MAC 縦積MAC 决策理由</v>
      </c>
      <c r="B19" s="1" t="s">
        <v>524</v>
      </c>
      <c r="C19" s="1" t="s">
        <v>537</v>
      </c>
      <c r="D19" s="1" t="s">
        <v>524</v>
      </c>
      <c r="E19" s="1" t="s">
        <v>524</v>
      </c>
      <c r="F19" s="40" t="s">
        <v>533</v>
      </c>
      <c r="G19" s="42" t="s">
        <v>291</v>
      </c>
      <c r="H19" s="39" t="str">
        <f t="shared" si="1"/>
        <v>縦積MAC</v>
      </c>
      <c r="I19" s="41" t="s">
        <v>525</v>
      </c>
      <c r="J19" s="39" t="s">
        <v>525</v>
      </c>
      <c r="K19" s="43"/>
      <c r="L19" s="47"/>
    </row>
    <row r="20" spans="1:12" ht="11.1" customHeight="1">
      <c r="A20" s="49" t="str">
        <f t="shared" si="0"/>
        <v>Q016形象1 MTS 縦積MT形象1 画质最好的电视</v>
      </c>
      <c r="B20" s="2" t="s">
        <v>554</v>
      </c>
      <c r="C20" s="2" t="s">
        <v>591</v>
      </c>
      <c r="D20" s="2" t="s">
        <v>554</v>
      </c>
      <c r="E20" s="2" t="s">
        <v>554</v>
      </c>
      <c r="F20" s="40" t="s">
        <v>547</v>
      </c>
      <c r="G20" s="42" t="s">
        <v>568</v>
      </c>
      <c r="H20" s="39" t="str">
        <f t="shared" si="1"/>
        <v>縦積MT形象1</v>
      </c>
      <c r="I20" s="48" t="s">
        <v>583</v>
      </c>
      <c r="J20" s="39" t="s">
        <v>569</v>
      </c>
      <c r="K20" s="43" t="str">
        <f t="shared" ref="K20:K33" si="5">I20</f>
        <v>形象1</v>
      </c>
      <c r="L20" s="47"/>
    </row>
    <row r="21" spans="1:12" ht="11.1" customHeight="1">
      <c r="A21" s="49" t="str">
        <f t="shared" si="0"/>
        <v>Q017形象1 MTS 縦積MT形象1 电视技术的领导者</v>
      </c>
      <c r="B21" s="2" t="s">
        <v>555</v>
      </c>
      <c r="C21" s="2" t="s">
        <v>592</v>
      </c>
      <c r="D21" s="2" t="s">
        <v>555</v>
      </c>
      <c r="E21" s="2" t="s">
        <v>555</v>
      </c>
      <c r="F21" s="40" t="s">
        <v>548</v>
      </c>
      <c r="G21" s="42" t="s">
        <v>568</v>
      </c>
      <c r="H21" s="39" t="str">
        <f t="shared" si="1"/>
        <v>縦積MT形象1</v>
      </c>
      <c r="I21" s="48" t="s">
        <v>583</v>
      </c>
      <c r="J21" s="50" t="s">
        <v>570</v>
      </c>
      <c r="K21" s="43" t="str">
        <f t="shared" si="5"/>
        <v>形象1</v>
      </c>
      <c r="L21" s="47"/>
    </row>
    <row r="22" spans="1:12" ht="11.1" customHeight="1">
      <c r="A22" s="49" t="str">
        <f t="shared" si="0"/>
        <v>Q018形象1 MTS 縦積MT形象1 值得信赖的品牌</v>
      </c>
      <c r="B22" s="2" t="s">
        <v>556</v>
      </c>
      <c r="C22" s="2" t="s">
        <v>593</v>
      </c>
      <c r="D22" s="2" t="s">
        <v>556</v>
      </c>
      <c r="E22" s="2" t="s">
        <v>556</v>
      </c>
      <c r="F22" s="40" t="s">
        <v>549</v>
      </c>
      <c r="G22" s="42" t="s">
        <v>568</v>
      </c>
      <c r="H22" s="39" t="str">
        <f t="shared" si="1"/>
        <v>縦積MT形象1</v>
      </c>
      <c r="I22" s="48" t="s">
        <v>583</v>
      </c>
      <c r="J22" s="50" t="s">
        <v>571</v>
      </c>
      <c r="K22" s="43" t="str">
        <f t="shared" si="5"/>
        <v>形象1</v>
      </c>
      <c r="L22" s="47"/>
    </row>
    <row r="23" spans="1:12" ht="11.1" customHeight="1">
      <c r="A23" s="49" t="str">
        <f t="shared" si="0"/>
        <v>Q019形象1 MTS 縦積MT形象1 还原创作者意图的画面效果</v>
      </c>
      <c r="B23" s="2" t="s">
        <v>557</v>
      </c>
      <c r="C23" s="2" t="s">
        <v>594</v>
      </c>
      <c r="D23" s="2" t="s">
        <v>557</v>
      </c>
      <c r="E23" s="2"/>
      <c r="F23" s="40" t="s">
        <v>550</v>
      </c>
      <c r="G23" s="42" t="s">
        <v>568</v>
      </c>
      <c r="H23" s="39" t="str">
        <f t="shared" si="1"/>
        <v>縦積MT形象1</v>
      </c>
      <c r="I23" s="48" t="s">
        <v>583</v>
      </c>
      <c r="J23" s="50" t="s">
        <v>572</v>
      </c>
      <c r="K23" s="43" t="str">
        <f t="shared" si="5"/>
        <v>形象1</v>
      </c>
      <c r="L23" s="47"/>
    </row>
    <row r="24" spans="1:12" ht="11.1" customHeight="1">
      <c r="A24" s="49" t="str">
        <f t="shared" si="0"/>
        <v>Q020形象1 MTS 縦積MT形象1 适合玩游戏（主机游戏，如PS5、Xbox、Switch，或电脑游戏）</v>
      </c>
      <c r="B24" s="2" t="s">
        <v>558</v>
      </c>
      <c r="C24" s="2" t="s">
        <v>595</v>
      </c>
      <c r="D24" s="2" t="s">
        <v>558</v>
      </c>
      <c r="E24" s="2"/>
      <c r="F24" s="40" t="s">
        <v>551</v>
      </c>
      <c r="G24" s="42" t="s">
        <v>568</v>
      </c>
      <c r="H24" s="39" t="str">
        <f t="shared" si="1"/>
        <v>縦積MT形象1</v>
      </c>
      <c r="I24" s="48" t="s">
        <v>583</v>
      </c>
      <c r="J24" s="50" t="s">
        <v>573</v>
      </c>
      <c r="K24" s="43" t="str">
        <f t="shared" si="5"/>
        <v>形象1</v>
      </c>
      <c r="L24" s="47"/>
    </row>
    <row r="25" spans="1:12" ht="11.1" customHeight="1">
      <c r="A25" s="49" t="str">
        <f t="shared" si="0"/>
        <v>Q021形象1 MTS 縦積MT形象1 拥有强大的画质芯片</v>
      </c>
      <c r="B25" s="2" t="s">
        <v>559</v>
      </c>
      <c r="C25" s="2" t="s">
        <v>596</v>
      </c>
      <c r="D25" s="2" t="s">
        <v>559</v>
      </c>
      <c r="E25" s="2"/>
      <c r="F25" s="40" t="s">
        <v>552</v>
      </c>
      <c r="G25" s="42" t="s">
        <v>568</v>
      </c>
      <c r="H25" s="39" t="str">
        <f t="shared" si="1"/>
        <v>縦積MT形象1</v>
      </c>
      <c r="I25" s="48" t="s">
        <v>583</v>
      </c>
      <c r="J25" s="50" t="s">
        <v>574</v>
      </c>
      <c r="K25" s="43" t="str">
        <f t="shared" si="5"/>
        <v>形象1</v>
      </c>
      <c r="L25" s="47"/>
    </row>
    <row r="26" spans="1:12" ht="11.1" customHeight="1">
      <c r="A26" s="49" t="str">
        <f t="shared" si="0"/>
        <v>Q022形象1 MTS 縦積MT形象1 最耐用的电视</v>
      </c>
      <c r="B26" s="2" t="s">
        <v>560</v>
      </c>
      <c r="C26" s="2" t="s">
        <v>597</v>
      </c>
      <c r="D26" s="2" t="s">
        <v>560</v>
      </c>
      <c r="E26" s="2"/>
      <c r="F26" s="40" t="s">
        <v>553</v>
      </c>
      <c r="G26" s="42" t="s">
        <v>568</v>
      </c>
      <c r="H26" s="39" t="str">
        <f t="shared" si="1"/>
        <v>縦積MT形象1</v>
      </c>
      <c r="I26" s="48" t="s">
        <v>583</v>
      </c>
      <c r="J26" s="39" t="s">
        <v>575</v>
      </c>
      <c r="K26" s="43" t="str">
        <f t="shared" si="5"/>
        <v>形象1</v>
      </c>
      <c r="L26" s="47"/>
    </row>
    <row r="27" spans="1:12" ht="11.1" customHeight="1">
      <c r="A27" s="49" t="str">
        <f t="shared" si="0"/>
        <v>Q023形象1 MTS 縦積MT形象1 外观设计最好的电视</v>
      </c>
      <c r="B27" s="2" t="s">
        <v>561</v>
      </c>
      <c r="C27" s="2" t="s">
        <v>598</v>
      </c>
      <c r="D27" s="2" t="s">
        <v>561</v>
      </c>
      <c r="E27" s="2" t="s">
        <v>557</v>
      </c>
      <c r="F27" s="40" t="s">
        <v>584</v>
      </c>
      <c r="G27" s="42" t="s">
        <v>568</v>
      </c>
      <c r="H27" s="39" t="str">
        <f t="shared" si="1"/>
        <v>縦積MT形象1</v>
      </c>
      <c r="I27" s="48" t="s">
        <v>583</v>
      </c>
      <c r="J27" s="39" t="s">
        <v>576</v>
      </c>
      <c r="K27" s="43" t="str">
        <f t="shared" si="5"/>
        <v>形象1</v>
      </c>
      <c r="L27" s="47"/>
    </row>
    <row r="28" spans="1:12" ht="11.1" customHeight="1">
      <c r="A28" s="49" t="str">
        <f t="shared" si="0"/>
        <v>Q024形象1 MTS 縦積MT形象1 音质最好的电视</v>
      </c>
      <c r="B28" s="2" t="s">
        <v>562</v>
      </c>
      <c r="C28" s="2" t="s">
        <v>599</v>
      </c>
      <c r="D28" s="2" t="s">
        <v>562</v>
      </c>
      <c r="E28" s="2" t="s">
        <v>558</v>
      </c>
      <c r="F28" s="40" t="s">
        <v>585</v>
      </c>
      <c r="G28" s="42" t="s">
        <v>568</v>
      </c>
      <c r="H28" s="39" t="str">
        <f t="shared" si="1"/>
        <v>縦積MT形象1</v>
      </c>
      <c r="I28" s="48" t="s">
        <v>583</v>
      </c>
      <c r="J28" s="39" t="s">
        <v>577</v>
      </c>
      <c r="K28" s="43" t="str">
        <f t="shared" si="5"/>
        <v>形象1</v>
      </c>
      <c r="L28" s="47"/>
    </row>
    <row r="29" spans="1:12" ht="11.1" customHeight="1">
      <c r="A29" s="49" t="str">
        <f t="shared" si="0"/>
        <v>Q025形象1 MTS 縦積MT形象1 品质最好的电视</v>
      </c>
      <c r="B29" s="2" t="s">
        <v>563</v>
      </c>
      <c r="C29" s="2" t="s">
        <v>600</v>
      </c>
      <c r="D29" s="2" t="s">
        <v>563</v>
      </c>
      <c r="E29" s="2"/>
      <c r="F29" s="40" t="s">
        <v>586</v>
      </c>
      <c r="G29" s="42" t="s">
        <v>568</v>
      </c>
      <c r="H29" s="39" t="str">
        <f t="shared" si="1"/>
        <v>縦積MT形象1</v>
      </c>
      <c r="I29" s="48" t="s">
        <v>583</v>
      </c>
      <c r="J29" s="39" t="s">
        <v>578</v>
      </c>
      <c r="K29" s="43" t="str">
        <f t="shared" si="5"/>
        <v>形象1</v>
      </c>
      <c r="L29" s="47"/>
    </row>
    <row r="30" spans="1:12" ht="11.1" customHeight="1">
      <c r="A30" s="49" t="str">
        <f t="shared" si="0"/>
        <v>Q026形象1 MTS 縦積MT形象1 性价比最高的电视</v>
      </c>
      <c r="B30" s="2" t="s">
        <v>564</v>
      </c>
      <c r="C30" s="2" t="s">
        <v>601</v>
      </c>
      <c r="D30" s="2" t="s">
        <v>564</v>
      </c>
      <c r="E30" s="2" t="s">
        <v>560</v>
      </c>
      <c r="F30" s="40" t="s">
        <v>587</v>
      </c>
      <c r="G30" s="42" t="s">
        <v>568</v>
      </c>
      <c r="H30" s="39" t="str">
        <f t="shared" si="1"/>
        <v>縦積MT形象1</v>
      </c>
      <c r="I30" s="48" t="s">
        <v>583</v>
      </c>
      <c r="J30" s="39" t="s">
        <v>579</v>
      </c>
      <c r="K30" s="43" t="str">
        <f t="shared" si="5"/>
        <v>形象1</v>
      </c>
      <c r="L30" s="47"/>
    </row>
    <row r="31" spans="1:12" ht="11.1" customHeight="1">
      <c r="A31" s="49" t="str">
        <f t="shared" si="0"/>
        <v>Q027形象1 MTS 縦積MT形象1 最智能的电视</v>
      </c>
      <c r="B31" s="2" t="s">
        <v>565</v>
      </c>
      <c r="C31" s="2" t="s">
        <v>602</v>
      </c>
      <c r="D31" s="2" t="s">
        <v>565</v>
      </c>
      <c r="E31" s="2" t="s">
        <v>561</v>
      </c>
      <c r="F31" s="40" t="s">
        <v>588</v>
      </c>
      <c r="G31" s="42" t="s">
        <v>568</v>
      </c>
      <c r="H31" s="39" t="str">
        <f t="shared" si="1"/>
        <v>縦積MT形象1</v>
      </c>
      <c r="I31" s="48" t="s">
        <v>583</v>
      </c>
      <c r="J31" s="39" t="s">
        <v>580</v>
      </c>
      <c r="K31" s="43" t="str">
        <f t="shared" si="5"/>
        <v>形象1</v>
      </c>
      <c r="L31" s="47"/>
    </row>
    <row r="32" spans="1:12" ht="11.1" customHeight="1">
      <c r="A32" s="49" t="str">
        <f t="shared" si="0"/>
        <v>Q028形象1 MTS 縦積MT形象1 适合娱乐（主机或电脑游戏除外）</v>
      </c>
      <c r="B32" s="2" t="s">
        <v>566</v>
      </c>
      <c r="C32" s="2" t="s">
        <v>603</v>
      </c>
      <c r="D32" s="2" t="s">
        <v>566</v>
      </c>
      <c r="E32" s="2"/>
      <c r="F32" s="40" t="s">
        <v>589</v>
      </c>
      <c r="G32" s="42" t="s">
        <v>568</v>
      </c>
      <c r="H32" s="39" t="str">
        <f t="shared" si="1"/>
        <v>縦積MT形象1</v>
      </c>
      <c r="I32" s="48" t="s">
        <v>583</v>
      </c>
      <c r="J32" s="50" t="s">
        <v>581</v>
      </c>
      <c r="K32" s="43" t="str">
        <f t="shared" si="5"/>
        <v>形象1</v>
      </c>
      <c r="L32" s="47"/>
    </row>
    <row r="33" spans="1:12" ht="11.1" customHeight="1">
      <c r="A33" s="49" t="str">
        <f t="shared" si="0"/>
        <v>Q029形象1 MTS 縦積MT形象1 能更好的搭配家庭影院等影音类产品</v>
      </c>
      <c r="B33" s="2" t="s">
        <v>567</v>
      </c>
      <c r="C33" s="2" t="s">
        <v>604</v>
      </c>
      <c r="D33" s="2"/>
      <c r="E33" s="2"/>
      <c r="F33" s="40" t="s">
        <v>590</v>
      </c>
      <c r="G33" s="42" t="s">
        <v>568</v>
      </c>
      <c r="H33" s="39" t="str">
        <f t="shared" si="1"/>
        <v>縦積MT形象1</v>
      </c>
      <c r="I33" s="48" t="s">
        <v>583</v>
      </c>
      <c r="J33" s="39" t="s">
        <v>582</v>
      </c>
      <c r="K33" s="43" t="str">
        <f t="shared" si="5"/>
        <v>形象1</v>
      </c>
      <c r="L33" s="47"/>
    </row>
    <row r="34" spans="1:12" ht="11.1" customHeight="1">
      <c r="A34" s="19" t="str">
        <f>F34&amp;I34&amp;" "&amp;G34&amp;" "&amp;H34&amp;" "&amp;J34</f>
        <v>屏幕材质 SAR 縦積なし SAR</v>
      </c>
      <c r="B34" s="2" t="s">
        <v>343</v>
      </c>
      <c r="C34" s="2" t="s">
        <v>343</v>
      </c>
      <c r="D34" s="2" t="s">
        <v>343</v>
      </c>
      <c r="E34" s="2" t="s">
        <v>343</v>
      </c>
      <c r="F34" s="31"/>
      <c r="G34" s="42" t="s">
        <v>199</v>
      </c>
      <c r="H34" s="39" t="str">
        <f>IF(OR(G34="MTM",G34="MTS"),"縦積MT"&amp;I34,IF(G34="MAC","縦積MAC","縦積なし"))</f>
        <v>縦積なし</v>
      </c>
      <c r="I34" s="41" t="s">
        <v>611</v>
      </c>
      <c r="J34" s="39" t="str">
        <f>IF(K34="",G34,K34)</f>
        <v>SAR</v>
      </c>
      <c r="K34" s="12"/>
      <c r="L34" s="46"/>
    </row>
    <row r="35" spans="1:12" ht="11.1" customHeight="1">
      <c r="A35" s="19" t="str">
        <f>F35&amp;I35&amp;" "&amp;G35&amp;" "&amp;H35&amp;" "&amp;J35</f>
        <v>购买渠道 SAR 縦積なし SAR</v>
      </c>
      <c r="B35" s="2" t="s">
        <v>612</v>
      </c>
      <c r="C35" s="2" t="s">
        <v>347</v>
      </c>
      <c r="D35" s="2" t="s">
        <v>612</v>
      </c>
      <c r="E35" s="2" t="s">
        <v>612</v>
      </c>
      <c r="F35" s="31"/>
      <c r="G35" s="42" t="s">
        <v>199</v>
      </c>
      <c r="H35" s="39" t="str">
        <f>IF(OR(G35="MTM",G35="MTS"),"縦積MT"&amp;I35,IF(G35="MAC","縦積MAC","縦積なし"))</f>
        <v>縦積なし</v>
      </c>
      <c r="I35" s="48" t="s">
        <v>613</v>
      </c>
      <c r="J35" s="39" t="str">
        <f>IF(K35="",G35,K35)</f>
        <v>SAR</v>
      </c>
      <c r="K35" s="12"/>
      <c r="L35" s="46"/>
    </row>
  </sheetData>
  <phoneticPr fontId="1" type="noConversion"/>
  <conditionalFormatting sqref="G2:G3 G5:G33">
    <cfRule type="cellIs" dxfId="14" priority="10" operator="equal">
      <formula>"MAC"</formula>
    </cfRule>
    <cfRule type="cellIs" dxfId="13" priority="11" operator="equal">
      <formula>"FAS"</formula>
    </cfRule>
    <cfRule type="cellIs" dxfId="12" priority="12" operator="equal">
      <formula>"SAR"</formula>
    </cfRule>
  </conditionalFormatting>
  <conditionalFormatting sqref="G4">
    <cfRule type="cellIs" dxfId="11" priority="7" operator="equal">
      <formula>"MAC"</formula>
    </cfRule>
    <cfRule type="cellIs" dxfId="10" priority="8" operator="equal">
      <formula>"FAS"</formula>
    </cfRule>
    <cfRule type="cellIs" dxfId="9" priority="9" operator="equal">
      <formula>"SAR"</formula>
    </cfRule>
  </conditionalFormatting>
  <conditionalFormatting sqref="G34">
    <cfRule type="cellIs" dxfId="8" priority="4" operator="equal">
      <formula>"MAC"</formula>
    </cfRule>
    <cfRule type="cellIs" dxfId="7" priority="5" operator="equal">
      <formula>"FAS"</formula>
    </cfRule>
    <cfRule type="cellIs" dxfId="6" priority="6" operator="equal">
      <formula>"SAR"</formula>
    </cfRule>
  </conditionalFormatting>
  <conditionalFormatting sqref="G35">
    <cfRule type="cellIs" dxfId="5" priority="1" operator="equal">
      <formula>"MAC"</formula>
    </cfRule>
    <cfRule type="cellIs" dxfId="4" priority="2" operator="equal">
      <formula>"FAS"</formula>
    </cfRule>
    <cfRule type="cellIs" dxfId="3" priority="3" operator="equal">
      <formula>"SAR"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3"/>
  <sheetViews>
    <sheetView topLeftCell="A7" workbookViewId="0">
      <selection activeCell="A30" sqref="A30"/>
    </sheetView>
  </sheetViews>
  <sheetFormatPr defaultRowHeight="13.8"/>
  <cols>
    <col min="1" max="1" width="66.44140625" customWidth="1"/>
    <col min="2" max="2" width="21.21875" customWidth="1"/>
    <col min="3" max="3" width="24.88671875" customWidth="1"/>
  </cols>
  <sheetData>
    <row r="1" spans="1:2">
      <c r="A1" t="s">
        <v>466</v>
      </c>
      <c r="B1" t="s">
        <v>467</v>
      </c>
    </row>
    <row r="2" spans="1:2">
      <c r="A2" t="s">
        <v>456</v>
      </c>
      <c r="B2" t="s">
        <v>457</v>
      </c>
    </row>
    <row r="3" spans="1:2">
      <c r="A3" t="s">
        <v>405</v>
      </c>
      <c r="B3" t="s">
        <v>457</v>
      </c>
    </row>
    <row r="4" spans="1:2">
      <c r="A4" t="s">
        <v>421</v>
      </c>
      <c r="B4" t="s">
        <v>457</v>
      </c>
    </row>
    <row r="5" spans="1:2">
      <c r="A5" t="s">
        <v>421</v>
      </c>
      <c r="B5" t="s">
        <v>457</v>
      </c>
    </row>
    <row r="6" spans="1:2">
      <c r="A6" t="s">
        <v>421</v>
      </c>
      <c r="B6" t="s">
        <v>457</v>
      </c>
    </row>
    <row r="7" spans="1:2">
      <c r="A7" t="s">
        <v>458</v>
      </c>
      <c r="B7" t="s">
        <v>486</v>
      </c>
    </row>
    <row r="8" spans="1:2">
      <c r="A8" t="s">
        <v>406</v>
      </c>
      <c r="B8" t="s">
        <v>486</v>
      </c>
    </row>
    <row r="9" spans="1:2">
      <c r="A9" t="s">
        <v>487</v>
      </c>
      <c r="B9" t="s">
        <v>486</v>
      </c>
    </row>
    <row r="10" spans="1:2">
      <c r="A10" t="s">
        <v>487</v>
      </c>
      <c r="B10" t="s">
        <v>486</v>
      </c>
    </row>
    <row r="11" spans="1:2">
      <c r="A11" t="s">
        <v>487</v>
      </c>
      <c r="B11" t="s">
        <v>486</v>
      </c>
    </row>
    <row r="12" spans="1:2">
      <c r="A12" t="s">
        <v>398</v>
      </c>
      <c r="B12" t="s">
        <v>459</v>
      </c>
    </row>
    <row r="13" spans="1:2">
      <c r="A13" t="s">
        <v>407</v>
      </c>
      <c r="B13" t="s">
        <v>459</v>
      </c>
    </row>
    <row r="14" spans="1:2">
      <c r="A14" t="s">
        <v>422</v>
      </c>
      <c r="B14" t="s">
        <v>459</v>
      </c>
    </row>
    <row r="15" spans="1:2">
      <c r="A15" t="s">
        <v>422</v>
      </c>
      <c r="B15" t="s">
        <v>459</v>
      </c>
    </row>
    <row r="16" spans="1:2">
      <c r="A16" t="s">
        <v>422</v>
      </c>
      <c r="B16" t="s">
        <v>459</v>
      </c>
    </row>
    <row r="17" spans="1:2">
      <c r="A17" t="s">
        <v>460</v>
      </c>
      <c r="B17" t="s">
        <v>461</v>
      </c>
    </row>
    <row r="18" spans="1:2">
      <c r="A18" t="s">
        <v>408</v>
      </c>
      <c r="B18" t="s">
        <v>461</v>
      </c>
    </row>
    <row r="19" spans="1:2">
      <c r="A19" t="s">
        <v>399</v>
      </c>
      <c r="B19" t="s">
        <v>463</v>
      </c>
    </row>
    <row r="20" spans="1:2">
      <c r="A20" t="s">
        <v>409</v>
      </c>
      <c r="B20" t="s">
        <v>463</v>
      </c>
    </row>
    <row r="21" spans="1:2">
      <c r="A21" t="s">
        <v>400</v>
      </c>
      <c r="B21" t="s">
        <v>462</v>
      </c>
    </row>
    <row r="22" spans="1:2">
      <c r="A22" t="s">
        <v>462</v>
      </c>
      <c r="B22" t="s">
        <v>462</v>
      </c>
    </row>
    <row r="23" spans="1:2">
      <c r="A23" t="s">
        <v>423</v>
      </c>
      <c r="B23" t="s">
        <v>462</v>
      </c>
    </row>
    <row r="24" spans="1:2">
      <c r="A24" t="s">
        <v>423</v>
      </c>
      <c r="B24" t="s">
        <v>462</v>
      </c>
    </row>
    <row r="25" spans="1:2">
      <c r="A25" t="s">
        <v>410</v>
      </c>
      <c r="B25" t="s">
        <v>462</v>
      </c>
    </row>
    <row r="26" spans="1:2">
      <c r="A26" t="s">
        <v>401</v>
      </c>
      <c r="B26" t="s">
        <v>424</v>
      </c>
    </row>
    <row r="27" spans="1:2">
      <c r="A27" t="s">
        <v>424</v>
      </c>
      <c r="B27" t="s">
        <v>424</v>
      </c>
    </row>
    <row r="28" spans="1:2">
      <c r="A28" t="s">
        <v>424</v>
      </c>
      <c r="B28" t="s">
        <v>424</v>
      </c>
    </row>
    <row r="29" spans="1:2">
      <c r="A29" t="s">
        <v>424</v>
      </c>
      <c r="B29" t="s">
        <v>424</v>
      </c>
    </row>
    <row r="30" spans="1:2">
      <c r="A30" t="s">
        <v>411</v>
      </c>
      <c r="B30" t="s">
        <v>424</v>
      </c>
    </row>
    <row r="31" spans="1:2">
      <c r="A31" t="s">
        <v>402</v>
      </c>
      <c r="B31" t="s">
        <v>425</v>
      </c>
    </row>
    <row r="32" spans="1:2">
      <c r="A32" t="s">
        <v>425</v>
      </c>
      <c r="B32" t="s">
        <v>425</v>
      </c>
    </row>
    <row r="33" spans="1:2">
      <c r="A33" t="s">
        <v>425</v>
      </c>
      <c r="B33" t="s">
        <v>425</v>
      </c>
    </row>
    <row r="34" spans="1:2">
      <c r="A34" t="s">
        <v>425</v>
      </c>
      <c r="B34" t="s">
        <v>425</v>
      </c>
    </row>
    <row r="35" spans="1:2">
      <c r="A35" t="s">
        <v>412</v>
      </c>
      <c r="B35" t="s">
        <v>425</v>
      </c>
    </row>
    <row r="36" spans="1:2">
      <c r="A36" t="s">
        <v>413</v>
      </c>
      <c r="B36" t="s">
        <v>426</v>
      </c>
    </row>
    <row r="37" spans="1:2">
      <c r="A37" t="s">
        <v>403</v>
      </c>
      <c r="B37" t="s">
        <v>426</v>
      </c>
    </row>
    <row r="38" spans="1:2">
      <c r="A38" t="s">
        <v>426</v>
      </c>
      <c r="B38" t="s">
        <v>426</v>
      </c>
    </row>
    <row r="39" spans="1:2">
      <c r="A39" t="s">
        <v>426</v>
      </c>
      <c r="B39" t="s">
        <v>426</v>
      </c>
    </row>
    <row r="40" spans="1:2">
      <c r="A40" t="s">
        <v>426</v>
      </c>
      <c r="B40" t="s">
        <v>426</v>
      </c>
    </row>
    <row r="41" spans="1:2">
      <c r="A41" t="s">
        <v>464</v>
      </c>
      <c r="B41" t="s">
        <v>465</v>
      </c>
    </row>
    <row r="42" spans="1:2">
      <c r="A42" t="s">
        <v>414</v>
      </c>
      <c r="B42" t="s">
        <v>465</v>
      </c>
    </row>
    <row r="43" spans="1:2">
      <c r="A43" t="s">
        <v>404</v>
      </c>
      <c r="B43" t="s">
        <v>427</v>
      </c>
    </row>
    <row r="44" spans="1:2">
      <c r="A44" t="s">
        <v>427</v>
      </c>
      <c r="B44" t="s">
        <v>427</v>
      </c>
    </row>
    <row r="45" spans="1:2">
      <c r="A45" t="s">
        <v>427</v>
      </c>
      <c r="B45" t="s">
        <v>427</v>
      </c>
    </row>
    <row r="46" spans="1:2">
      <c r="A46" t="s">
        <v>427</v>
      </c>
      <c r="B46" t="s">
        <v>427</v>
      </c>
    </row>
    <row r="47" spans="1:2">
      <c r="A47" t="s">
        <v>415</v>
      </c>
      <c r="B47" t="s">
        <v>427</v>
      </c>
    </row>
    <row r="48" spans="1:2">
      <c r="A48" t="s">
        <v>428</v>
      </c>
      <c r="B48" t="s">
        <v>428</v>
      </c>
    </row>
    <row r="49" spans="1:2">
      <c r="A49" t="s">
        <v>428</v>
      </c>
      <c r="B49" t="s">
        <v>428</v>
      </c>
    </row>
    <row r="50" spans="1:2">
      <c r="A50" t="s">
        <v>443</v>
      </c>
      <c r="B50" t="s">
        <v>443</v>
      </c>
    </row>
    <row r="51" spans="1:2">
      <c r="A51" t="s">
        <v>443</v>
      </c>
      <c r="B51" t="s">
        <v>443</v>
      </c>
    </row>
    <row r="52" spans="1:2">
      <c r="A52" s="45" t="s">
        <v>484</v>
      </c>
      <c r="B52" s="45" t="s">
        <v>485</v>
      </c>
    </row>
    <row r="53" spans="1:2">
      <c r="A53" s="45" t="s">
        <v>488</v>
      </c>
      <c r="B53" s="45" t="s">
        <v>489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1"/>
  <sheetViews>
    <sheetView showGridLines="0" zoomScaleNormal="100" workbookViewId="0">
      <selection activeCell="A18" sqref="A18"/>
    </sheetView>
  </sheetViews>
  <sheetFormatPr defaultRowHeight="11.1" customHeight="1"/>
  <cols>
    <col min="1" max="1" width="38.6640625" customWidth="1"/>
    <col min="8" max="9" width="8.44140625" customWidth="1"/>
    <col min="10" max="10" width="17.88671875" customWidth="1"/>
    <col min="11" max="11" width="15.88671875" customWidth="1"/>
    <col min="12" max="12" width="14.88671875" customWidth="1"/>
    <col min="13" max="13" width="14.33203125" customWidth="1"/>
  </cols>
  <sheetData>
    <row r="1" spans="1:13" ht="11.1" customHeight="1">
      <c r="A1" s="38" t="s">
        <v>31</v>
      </c>
      <c r="B1" s="9">
        <v>202104</v>
      </c>
      <c r="C1" s="9">
        <v>202010</v>
      </c>
      <c r="D1" s="9">
        <v>202004</v>
      </c>
      <c r="E1" s="9">
        <v>201910</v>
      </c>
      <c r="F1" s="9">
        <v>201903</v>
      </c>
      <c r="G1" s="20">
        <v>201802</v>
      </c>
      <c r="H1" s="28" t="s">
        <v>201</v>
      </c>
      <c r="I1" s="29" t="s">
        <v>202</v>
      </c>
      <c r="J1" s="29" t="s">
        <v>203</v>
      </c>
      <c r="K1" s="29" t="s">
        <v>259</v>
      </c>
      <c r="L1" s="30" t="s">
        <v>204</v>
      </c>
      <c r="M1" s="27" t="s">
        <v>259</v>
      </c>
    </row>
    <row r="2" spans="1:13" ht="11.1" customHeight="1">
      <c r="A2" s="7" t="s">
        <v>107</v>
      </c>
      <c r="B2" s="2" t="s">
        <v>107</v>
      </c>
      <c r="C2" s="2" t="s">
        <v>107</v>
      </c>
      <c r="D2" s="2" t="s">
        <v>107</v>
      </c>
      <c r="E2" s="2" t="s">
        <v>107</v>
      </c>
      <c r="F2" s="2" t="s">
        <v>107</v>
      </c>
      <c r="G2" s="21" t="s">
        <v>107</v>
      </c>
      <c r="H2" s="31"/>
      <c r="I2" s="42"/>
      <c r="J2" s="6"/>
      <c r="K2" s="6"/>
      <c r="L2" s="32"/>
      <c r="M2" s="12"/>
    </row>
    <row r="3" spans="1:13" ht="11.1" customHeight="1">
      <c r="A3" s="7" t="s">
        <v>108</v>
      </c>
      <c r="B3" s="2" t="s">
        <v>108</v>
      </c>
      <c r="C3" s="2" t="s">
        <v>108</v>
      </c>
      <c r="D3" s="2" t="s">
        <v>108</v>
      </c>
      <c r="E3" s="2" t="s">
        <v>108</v>
      </c>
      <c r="F3" s="2" t="s">
        <v>108</v>
      </c>
      <c r="G3" s="21" t="s">
        <v>108</v>
      </c>
      <c r="H3" s="31"/>
      <c r="I3" s="42"/>
      <c r="J3" s="6"/>
      <c r="K3" s="6"/>
      <c r="L3" s="32"/>
      <c r="M3" s="12"/>
    </row>
    <row r="4" spans="1:13" ht="11.1" customHeight="1">
      <c r="A4" s="7" t="s">
        <v>303</v>
      </c>
      <c r="B4" s="2" t="s">
        <v>303</v>
      </c>
      <c r="C4" s="2" t="s">
        <v>303</v>
      </c>
      <c r="D4" s="2" t="s">
        <v>303</v>
      </c>
      <c r="E4" s="2" t="s">
        <v>303</v>
      </c>
      <c r="F4" s="2" t="s">
        <v>303</v>
      </c>
      <c r="G4" s="21" t="s">
        <v>303</v>
      </c>
      <c r="H4" s="31"/>
      <c r="I4" s="42"/>
      <c r="J4" s="6"/>
      <c r="K4" s="6"/>
      <c r="L4" s="32"/>
      <c r="M4" s="12"/>
    </row>
    <row r="5" spans="1:13" ht="11.1" customHeight="1">
      <c r="A5" s="19" t="str">
        <f>H5&amp;K5&amp;" "&amp;I5&amp;" "&amp;J5&amp;" "&amp;" "&amp;L5</f>
        <v>Q0001都市 SAR 縦積なし  SAR</v>
      </c>
      <c r="B5" s="2" t="s">
        <v>117</v>
      </c>
      <c r="C5" s="2" t="s">
        <v>117</v>
      </c>
      <c r="D5" s="2" t="s">
        <v>0</v>
      </c>
      <c r="E5" s="2" t="s">
        <v>0</v>
      </c>
      <c r="F5" s="2" t="s">
        <v>0</v>
      </c>
      <c r="G5" s="21" t="s">
        <v>0</v>
      </c>
      <c r="H5" s="40" t="s">
        <v>206</v>
      </c>
      <c r="I5" s="42" t="s">
        <v>199</v>
      </c>
      <c r="J5" s="39" t="str">
        <f>IF(OR(I5="MTM",I5="MTS"),"縦積MT"&amp;K5,IF(I5="MAC","縦積MAC","縦積なし"))</f>
        <v>縦積なし</v>
      </c>
      <c r="K5" s="41" t="s">
        <v>6</v>
      </c>
      <c r="L5" s="39" t="str">
        <f>IF(M5="",I5,M5)</f>
        <v>SAR</v>
      </c>
      <c r="M5" s="43"/>
    </row>
    <row r="6" spans="1:13" ht="11.1" customHeight="1">
      <c r="A6" s="19" t="str">
        <f t="shared" ref="A6:A69" si="0">H6&amp;K6&amp;" "&amp;I6&amp;" "&amp;J6&amp;" "&amp;" "&amp;L6</f>
        <v>Q0002年齢 FAS 縦積なし  FAS</v>
      </c>
      <c r="B6" s="2" t="s">
        <v>118</v>
      </c>
      <c r="C6" s="2" t="s">
        <v>118</v>
      </c>
      <c r="D6" s="2" t="s">
        <v>1</v>
      </c>
      <c r="E6" s="2" t="s">
        <v>1</v>
      </c>
      <c r="F6" s="2" t="s">
        <v>1</v>
      </c>
      <c r="G6" s="21" t="s">
        <v>1</v>
      </c>
      <c r="H6" s="40" t="s">
        <v>207</v>
      </c>
      <c r="I6" s="42" t="s">
        <v>197</v>
      </c>
      <c r="J6" s="39" t="str">
        <f t="shared" ref="J6:J69" si="1">IF(OR(I6="MTM",I6="MTS"),"縦積MT"&amp;K6,IF(I6="MAC","縦積MAC","縦積なし"))</f>
        <v>縦積なし</v>
      </c>
      <c r="K6" s="41" t="s">
        <v>7</v>
      </c>
      <c r="L6" s="39" t="str">
        <f t="shared" ref="L6:L69" si="2">IF(M6="",I6,M6)</f>
        <v>FAS</v>
      </c>
      <c r="M6" s="43"/>
    </row>
    <row r="7" spans="1:13" ht="11.1" customHeight="1">
      <c r="A7" s="19" t="str">
        <f t="shared" si="0"/>
        <v>Q0003収入 MTS 縦積MT収入  個人収入</v>
      </c>
      <c r="B7" s="2" t="s">
        <v>119</v>
      </c>
      <c r="C7" s="2" t="s">
        <v>119</v>
      </c>
      <c r="D7" s="2" t="s">
        <v>2</v>
      </c>
      <c r="E7" s="2" t="s">
        <v>2</v>
      </c>
      <c r="F7" s="2" t="s">
        <v>2</v>
      </c>
      <c r="G7" s="21" t="s">
        <v>2</v>
      </c>
      <c r="H7" s="40" t="s">
        <v>208</v>
      </c>
      <c r="I7" s="42" t="s">
        <v>198</v>
      </c>
      <c r="J7" s="39" t="str">
        <f t="shared" si="1"/>
        <v>縦積MT収入</v>
      </c>
      <c r="K7" s="41" t="s">
        <v>269</v>
      </c>
      <c r="L7" s="39" t="str">
        <f t="shared" si="2"/>
        <v>個人収入</v>
      </c>
      <c r="M7" s="43" t="s">
        <v>304</v>
      </c>
    </row>
    <row r="8" spans="1:13" ht="11.1" customHeight="1">
      <c r="A8" s="19" t="str">
        <f t="shared" si="0"/>
        <v>Q0004収入 MTS 縦積MT収入  世帯月収</v>
      </c>
      <c r="B8" s="2" t="s">
        <v>120</v>
      </c>
      <c r="C8" s="2" t="s">
        <v>120</v>
      </c>
      <c r="D8" s="2" t="s">
        <v>3</v>
      </c>
      <c r="E8" s="2" t="s">
        <v>3</v>
      </c>
      <c r="F8" s="2" t="s">
        <v>3</v>
      </c>
      <c r="G8" s="21" t="s">
        <v>3</v>
      </c>
      <c r="H8" s="40" t="s">
        <v>209</v>
      </c>
      <c r="I8" s="42" t="s">
        <v>198</v>
      </c>
      <c r="J8" s="39" t="str">
        <f t="shared" si="1"/>
        <v>縦積MT収入</v>
      </c>
      <c r="K8" s="41" t="s">
        <v>269</v>
      </c>
      <c r="L8" s="39" t="str">
        <f t="shared" si="2"/>
        <v>世帯月収</v>
      </c>
      <c r="M8" s="43" t="s">
        <v>4</v>
      </c>
    </row>
    <row r="9" spans="1:13" ht="11.1" customHeight="1">
      <c r="A9" s="19" t="str">
        <f t="shared" si="0"/>
        <v>Q0005婚姻 SAR 縦積なし  SAR</v>
      </c>
      <c r="B9" s="10" t="s">
        <v>121</v>
      </c>
      <c r="C9" s="10" t="s">
        <v>121</v>
      </c>
      <c r="D9" s="2" t="s">
        <v>5</v>
      </c>
      <c r="E9" s="2" t="s">
        <v>5</v>
      </c>
      <c r="F9" s="2" t="s">
        <v>5</v>
      </c>
      <c r="G9" s="21" t="s">
        <v>5</v>
      </c>
      <c r="H9" s="40" t="s">
        <v>210</v>
      </c>
      <c r="I9" s="42" t="s">
        <v>199</v>
      </c>
      <c r="J9" s="39" t="str">
        <f t="shared" si="1"/>
        <v>縦積なし</v>
      </c>
      <c r="K9" s="41" t="s">
        <v>8</v>
      </c>
      <c r="L9" s="39" t="str">
        <f t="shared" si="2"/>
        <v>SAR</v>
      </c>
      <c r="M9" s="43"/>
    </row>
    <row r="10" spans="1:13" ht="11.1" customHeight="1">
      <c r="A10" s="19" t="str">
        <f t="shared" si="0"/>
        <v>Q0006職業 SAR 縦積なし  SAR</v>
      </c>
      <c r="B10" s="10" t="s">
        <v>305</v>
      </c>
      <c r="C10" s="10" t="s">
        <v>122</v>
      </c>
      <c r="D10" s="2" t="s">
        <v>51</v>
      </c>
      <c r="E10" s="2" t="s">
        <v>27</v>
      </c>
      <c r="F10" s="2" t="s">
        <v>65</v>
      </c>
      <c r="G10" s="21" t="s">
        <v>65</v>
      </c>
      <c r="H10" s="40" t="s">
        <v>211</v>
      </c>
      <c r="I10" s="42" t="s">
        <v>199</v>
      </c>
      <c r="J10" s="39" t="str">
        <f t="shared" si="1"/>
        <v>縦積なし</v>
      </c>
      <c r="K10" s="41" t="s">
        <v>28</v>
      </c>
      <c r="L10" s="39" t="str">
        <f t="shared" si="2"/>
        <v>SAR</v>
      </c>
      <c r="M10" s="43"/>
    </row>
    <row r="11" spans="1:13" ht="11.1" customHeight="1">
      <c r="A11" s="19" t="str">
        <f t="shared" si="0"/>
        <v>Q0007KPI MTM 縦積MTKPI  第一</v>
      </c>
      <c r="B11" s="2" t="s">
        <v>306</v>
      </c>
      <c r="C11" s="2" t="s">
        <v>29</v>
      </c>
      <c r="D11" s="2" t="s">
        <v>32</v>
      </c>
      <c r="E11" s="2" t="s">
        <v>29</v>
      </c>
      <c r="F11" s="2" t="s">
        <v>66</v>
      </c>
      <c r="G11" s="22" t="s">
        <v>102</v>
      </c>
      <c r="H11" s="40" t="s">
        <v>212</v>
      </c>
      <c r="I11" s="42" t="s">
        <v>200</v>
      </c>
      <c r="J11" s="39" t="str">
        <f t="shared" si="1"/>
        <v>縦積MTKPI</v>
      </c>
      <c r="K11" s="41" t="s">
        <v>270</v>
      </c>
      <c r="L11" s="39" t="str">
        <f t="shared" si="2"/>
        <v>第一</v>
      </c>
      <c r="M11" s="43" t="s">
        <v>260</v>
      </c>
    </row>
    <row r="12" spans="1:13" ht="11.1" customHeight="1">
      <c r="A12" s="19" t="str">
        <f t="shared" si="0"/>
        <v>Q0008KPI MTM 縦積MTKPI  純粋</v>
      </c>
      <c r="B12" s="2" t="s">
        <v>307</v>
      </c>
      <c r="C12" s="2" t="s">
        <v>30</v>
      </c>
      <c r="D12" s="2" t="s">
        <v>33</v>
      </c>
      <c r="E12" s="2" t="s">
        <v>30</v>
      </c>
      <c r="F12" s="2" t="s">
        <v>67</v>
      </c>
      <c r="G12" s="22" t="s">
        <v>103</v>
      </c>
      <c r="H12" s="40" t="s">
        <v>213</v>
      </c>
      <c r="I12" s="42" t="s">
        <v>200</v>
      </c>
      <c r="J12" s="39" t="str">
        <f t="shared" si="1"/>
        <v>縦積MTKPI</v>
      </c>
      <c r="K12" s="41" t="s">
        <v>270</v>
      </c>
      <c r="L12" s="39" t="str">
        <f t="shared" si="2"/>
        <v>純粋</v>
      </c>
      <c r="M12" s="43" t="s">
        <v>261</v>
      </c>
    </row>
    <row r="13" spans="1:13" ht="11.1" customHeight="1">
      <c r="A13" s="19" t="str">
        <f t="shared" si="0"/>
        <v>Q0009KPI MTM 縦積MTKPI  助成</v>
      </c>
      <c r="B13" s="10" t="s">
        <v>308</v>
      </c>
      <c r="C13" s="10" t="s">
        <v>123</v>
      </c>
      <c r="D13" s="2" t="s">
        <v>34</v>
      </c>
      <c r="E13" s="2" t="s">
        <v>9</v>
      </c>
      <c r="F13" s="2" t="s">
        <v>71</v>
      </c>
      <c r="G13" s="23" t="s">
        <v>101</v>
      </c>
      <c r="H13" s="40" t="s">
        <v>214</v>
      </c>
      <c r="I13" s="42" t="s">
        <v>200</v>
      </c>
      <c r="J13" s="39" t="str">
        <f t="shared" si="1"/>
        <v>縦積MTKPI</v>
      </c>
      <c r="K13" s="41" t="s">
        <v>270</v>
      </c>
      <c r="L13" s="39" t="str">
        <f t="shared" si="2"/>
        <v>助成</v>
      </c>
      <c r="M13" s="43" t="s">
        <v>262</v>
      </c>
    </row>
    <row r="14" spans="1:13" ht="11.1" customHeight="1">
      <c r="A14" s="19" t="str">
        <f t="shared" si="0"/>
        <v>Q0010KPI MTM 縦積MTKPI  経験</v>
      </c>
      <c r="B14" s="10" t="s">
        <v>309</v>
      </c>
      <c r="C14" s="10" t="s">
        <v>124</v>
      </c>
      <c r="D14" s="2" t="s">
        <v>35</v>
      </c>
      <c r="E14" s="2" t="s">
        <v>10</v>
      </c>
      <c r="F14" s="4" t="s">
        <v>68</v>
      </c>
      <c r="G14" s="23" t="s">
        <v>44</v>
      </c>
      <c r="H14" s="40" t="s">
        <v>215</v>
      </c>
      <c r="I14" s="42" t="s">
        <v>200</v>
      </c>
      <c r="J14" s="39" t="str">
        <f t="shared" si="1"/>
        <v>縦積MTKPI</v>
      </c>
      <c r="K14" s="41" t="s">
        <v>270</v>
      </c>
      <c r="L14" s="39" t="str">
        <f t="shared" si="2"/>
        <v>経験</v>
      </c>
      <c r="M14" s="43" t="s">
        <v>263</v>
      </c>
    </row>
    <row r="15" spans="1:13" ht="11.1" customHeight="1">
      <c r="A15" s="19" t="str">
        <f t="shared" si="0"/>
        <v>Q0011KPI MTM 縦積MTKPI  主使用</v>
      </c>
      <c r="B15" s="10" t="s">
        <v>310</v>
      </c>
      <c r="C15" s="10" t="s">
        <v>125</v>
      </c>
      <c r="D15" s="2" t="s">
        <v>36</v>
      </c>
      <c r="E15" s="2" t="s">
        <v>11</v>
      </c>
      <c r="F15" s="4" t="s">
        <v>69</v>
      </c>
      <c r="G15" s="23" t="s">
        <v>45</v>
      </c>
      <c r="H15" s="40" t="s">
        <v>216</v>
      </c>
      <c r="I15" s="42" t="s">
        <v>200</v>
      </c>
      <c r="J15" s="39" t="str">
        <f t="shared" si="1"/>
        <v>縦積MTKPI</v>
      </c>
      <c r="K15" s="41" t="s">
        <v>270</v>
      </c>
      <c r="L15" s="39" t="str">
        <f t="shared" si="2"/>
        <v>主使用</v>
      </c>
      <c r="M15" s="43" t="s">
        <v>264</v>
      </c>
    </row>
    <row r="16" spans="1:13" ht="11.1" customHeight="1">
      <c r="A16" s="19" t="str">
        <f t="shared" si="0"/>
        <v>Q0012KPI MTM 縦積MTKPI  今後</v>
      </c>
      <c r="B16" s="10" t="s">
        <v>311</v>
      </c>
      <c r="C16" s="10" t="s">
        <v>126</v>
      </c>
      <c r="D16" s="2" t="s">
        <v>37</v>
      </c>
      <c r="E16" s="2" t="s">
        <v>12</v>
      </c>
      <c r="F16" s="4" t="s">
        <v>70</v>
      </c>
      <c r="G16" s="23" t="s">
        <v>46</v>
      </c>
      <c r="H16" s="40" t="s">
        <v>217</v>
      </c>
      <c r="I16" s="42" t="s">
        <v>200</v>
      </c>
      <c r="J16" s="39" t="str">
        <f t="shared" si="1"/>
        <v>縦積MTKPI</v>
      </c>
      <c r="K16" s="41" t="s">
        <v>270</v>
      </c>
      <c r="L16" s="39" t="str">
        <f t="shared" si="2"/>
        <v>今後</v>
      </c>
      <c r="M16" s="43" t="s">
        <v>265</v>
      </c>
    </row>
    <row r="17" spans="1:13" ht="11.1" customHeight="1">
      <c r="A17" s="19" t="str">
        <f t="shared" si="0"/>
        <v>Q0013好意 MTS 縦積MT好意  妙潔</v>
      </c>
      <c r="B17" s="10" t="s">
        <v>330</v>
      </c>
      <c r="C17" s="10" t="s">
        <v>127</v>
      </c>
      <c r="D17" s="2" t="s">
        <v>38</v>
      </c>
      <c r="E17" s="2" t="s">
        <v>13</v>
      </c>
      <c r="F17" s="10" t="s">
        <v>72</v>
      </c>
      <c r="G17" s="23" t="s">
        <v>95</v>
      </c>
      <c r="H17" s="40" t="s">
        <v>218</v>
      </c>
      <c r="I17" s="42" t="s">
        <v>198</v>
      </c>
      <c r="J17" s="39" t="str">
        <f t="shared" si="1"/>
        <v>縦積MT好意</v>
      </c>
      <c r="K17" s="41" t="s">
        <v>257</v>
      </c>
      <c r="L17" s="39" t="str">
        <f t="shared" si="2"/>
        <v>妙潔</v>
      </c>
      <c r="M17" s="43" t="s">
        <v>104</v>
      </c>
    </row>
    <row r="18" spans="1:13" ht="11.1" customHeight="1">
      <c r="A18" s="19" t="str">
        <f t="shared" si="0"/>
        <v>Q0014好意 MTS 縦積MT好意  GLAD</v>
      </c>
      <c r="B18" s="10" t="s">
        <v>331</v>
      </c>
      <c r="C18" s="10" t="s">
        <v>128</v>
      </c>
      <c r="D18" s="2" t="s">
        <v>39</v>
      </c>
      <c r="E18" s="2" t="s">
        <v>14</v>
      </c>
      <c r="F18" s="10" t="s">
        <v>73</v>
      </c>
      <c r="G18" s="23" t="s">
        <v>96</v>
      </c>
      <c r="H18" s="40" t="s">
        <v>219</v>
      </c>
      <c r="I18" s="42" t="s">
        <v>198</v>
      </c>
      <c r="J18" s="39" t="str">
        <f t="shared" si="1"/>
        <v>縦積MT好意</v>
      </c>
      <c r="K18" s="41" t="s">
        <v>257</v>
      </c>
      <c r="L18" s="39" t="str">
        <f t="shared" si="2"/>
        <v>GLAD</v>
      </c>
      <c r="M18" s="43" t="s">
        <v>266</v>
      </c>
    </row>
    <row r="19" spans="1:13" ht="11.1" customHeight="1">
      <c r="A19" s="19" t="str">
        <f t="shared" si="0"/>
        <v>Q0015好意 MTS 縦積MT好意  旭包鮮</v>
      </c>
      <c r="B19" s="10" t="s">
        <v>332</v>
      </c>
      <c r="C19" s="10" t="s">
        <v>129</v>
      </c>
      <c r="D19" s="2" t="s">
        <v>40</v>
      </c>
      <c r="E19" s="2" t="s">
        <v>15</v>
      </c>
      <c r="F19" s="10" t="s">
        <v>74</v>
      </c>
      <c r="G19" s="23" t="s">
        <v>97</v>
      </c>
      <c r="H19" s="40" t="s">
        <v>220</v>
      </c>
      <c r="I19" s="42" t="s">
        <v>198</v>
      </c>
      <c r="J19" s="39" t="str">
        <f t="shared" si="1"/>
        <v>縦積MT好意</v>
      </c>
      <c r="K19" s="41" t="s">
        <v>257</v>
      </c>
      <c r="L19" s="39" t="str">
        <f t="shared" si="2"/>
        <v>旭包鮮</v>
      </c>
      <c r="M19" s="43" t="s">
        <v>105</v>
      </c>
    </row>
    <row r="20" spans="1:13" ht="11.1" customHeight="1">
      <c r="A20" s="19" t="str">
        <f t="shared" si="0"/>
        <v>Q0016好意 MTS 縦積MT好意  克林莱</v>
      </c>
      <c r="B20" s="10" t="s">
        <v>333</v>
      </c>
      <c r="C20" s="10" t="s">
        <v>130</v>
      </c>
      <c r="D20" s="2" t="s">
        <v>41</v>
      </c>
      <c r="E20" s="2" t="s">
        <v>16</v>
      </c>
      <c r="F20" s="10" t="s">
        <v>75</v>
      </c>
      <c r="G20" s="23" t="s">
        <v>98</v>
      </c>
      <c r="H20" s="40" t="s">
        <v>221</v>
      </c>
      <c r="I20" s="42" t="s">
        <v>198</v>
      </c>
      <c r="J20" s="39" t="str">
        <f t="shared" si="1"/>
        <v>縦積MT好意</v>
      </c>
      <c r="K20" s="41" t="s">
        <v>257</v>
      </c>
      <c r="L20" s="39" t="str">
        <f t="shared" si="2"/>
        <v>克林莱</v>
      </c>
      <c r="M20" s="43" t="s">
        <v>52</v>
      </c>
    </row>
    <row r="21" spans="1:13" ht="11.1" customHeight="1">
      <c r="A21" s="19" t="str">
        <f t="shared" si="0"/>
        <v>Q0017好意 MTS 縦積MT好意  美麗雅</v>
      </c>
      <c r="B21" s="10" t="s">
        <v>334</v>
      </c>
      <c r="C21" s="10" t="s">
        <v>131</v>
      </c>
      <c r="D21" s="2" t="s">
        <v>42</v>
      </c>
      <c r="E21" s="2" t="s">
        <v>17</v>
      </c>
      <c r="F21" s="10" t="s">
        <v>76</v>
      </c>
      <c r="G21" s="23" t="s">
        <v>99</v>
      </c>
      <c r="H21" s="40" t="s">
        <v>222</v>
      </c>
      <c r="I21" s="42" t="s">
        <v>198</v>
      </c>
      <c r="J21" s="39" t="str">
        <f t="shared" si="1"/>
        <v>縦積MT好意</v>
      </c>
      <c r="K21" s="41" t="s">
        <v>257</v>
      </c>
      <c r="L21" s="39" t="str">
        <f t="shared" si="2"/>
        <v>美麗雅</v>
      </c>
      <c r="M21" s="43" t="s">
        <v>106</v>
      </c>
    </row>
    <row r="22" spans="1:13" ht="11.1" customHeight="1">
      <c r="A22" s="19" t="str">
        <f t="shared" si="0"/>
        <v>Q0018好意 MTS 縦積MT好意  茶花</v>
      </c>
      <c r="B22" s="10" t="s">
        <v>335</v>
      </c>
      <c r="C22" s="10" t="s">
        <v>132</v>
      </c>
      <c r="D22" s="2" t="s">
        <v>43</v>
      </c>
      <c r="E22" s="2" t="s">
        <v>18</v>
      </c>
      <c r="F22" s="10" t="s">
        <v>77</v>
      </c>
      <c r="G22" s="23" t="s">
        <v>100</v>
      </c>
      <c r="H22" s="40" t="s">
        <v>223</v>
      </c>
      <c r="I22" s="42" t="s">
        <v>198</v>
      </c>
      <c r="J22" s="39" t="str">
        <f t="shared" si="1"/>
        <v>縦積MT好意</v>
      </c>
      <c r="K22" s="41" t="s">
        <v>257</v>
      </c>
      <c r="L22" s="39" t="str">
        <f t="shared" si="2"/>
        <v>茶花</v>
      </c>
      <c r="M22" s="43" t="s">
        <v>53</v>
      </c>
    </row>
    <row r="23" spans="1:13" ht="11.1" customHeight="1">
      <c r="A23" s="19" t="str">
        <f t="shared" si="0"/>
        <v>Q0019初認知 MTS 縦積MT初認知  妙潔</v>
      </c>
      <c r="B23" s="10" t="s">
        <v>340</v>
      </c>
      <c r="C23" s="10" t="s">
        <v>133</v>
      </c>
      <c r="D23" s="2" t="s">
        <v>44</v>
      </c>
      <c r="E23" s="2" t="s">
        <v>19</v>
      </c>
      <c r="F23" s="4" t="s">
        <v>78</v>
      </c>
      <c r="G23" s="23"/>
      <c r="H23" s="40" t="s">
        <v>224</v>
      </c>
      <c r="I23" s="42" t="s">
        <v>198</v>
      </c>
      <c r="J23" s="39" t="str">
        <f t="shared" si="1"/>
        <v>縦積MT初認知</v>
      </c>
      <c r="K23" s="41" t="s">
        <v>258</v>
      </c>
      <c r="L23" s="39" t="str">
        <f t="shared" si="2"/>
        <v>妙潔</v>
      </c>
      <c r="M23" s="43" t="s">
        <v>104</v>
      </c>
    </row>
    <row r="24" spans="1:13" ht="11.1" customHeight="1">
      <c r="A24" s="19" t="str">
        <f t="shared" si="0"/>
        <v>Q0020初認知 MTS 縦積MT初認知  GLAD</v>
      </c>
      <c r="B24" s="10" t="s">
        <v>341</v>
      </c>
      <c r="C24" s="10" t="s">
        <v>134</v>
      </c>
      <c r="D24" s="2" t="s">
        <v>45</v>
      </c>
      <c r="E24" s="2" t="s">
        <v>20</v>
      </c>
      <c r="F24" s="4" t="s">
        <v>79</v>
      </c>
      <c r="G24" s="23"/>
      <c r="H24" s="40" t="s">
        <v>225</v>
      </c>
      <c r="I24" s="42" t="s">
        <v>198</v>
      </c>
      <c r="J24" s="39" t="str">
        <f t="shared" si="1"/>
        <v>縦積MT初認知</v>
      </c>
      <c r="K24" s="41" t="s">
        <v>258</v>
      </c>
      <c r="L24" s="39" t="str">
        <f t="shared" si="2"/>
        <v>GLAD</v>
      </c>
      <c r="M24" s="43" t="s">
        <v>266</v>
      </c>
    </row>
    <row r="25" spans="1:13" ht="11.1" customHeight="1">
      <c r="A25" s="19" t="str">
        <f t="shared" si="0"/>
        <v>Q0021初認知 MTS 縦積MT初認知  旭包鮮</v>
      </c>
      <c r="B25" s="10" t="s">
        <v>342</v>
      </c>
      <c r="C25" s="10" t="s">
        <v>135</v>
      </c>
      <c r="D25" s="2" t="s">
        <v>46</v>
      </c>
      <c r="E25" s="2" t="s">
        <v>21</v>
      </c>
      <c r="F25" s="4" t="s">
        <v>80</v>
      </c>
      <c r="G25" s="23"/>
      <c r="H25" s="40" t="s">
        <v>226</v>
      </c>
      <c r="I25" s="42" t="s">
        <v>198</v>
      </c>
      <c r="J25" s="39" t="str">
        <f t="shared" si="1"/>
        <v>縦積MT初認知</v>
      </c>
      <c r="K25" s="41" t="s">
        <v>258</v>
      </c>
      <c r="L25" s="39" t="str">
        <f t="shared" si="2"/>
        <v>旭包鮮</v>
      </c>
      <c r="M25" s="43" t="s">
        <v>105</v>
      </c>
    </row>
    <row r="26" spans="1:13" ht="11.1" customHeight="1">
      <c r="A26" s="19" t="str">
        <f t="shared" si="0"/>
        <v>Q0022国別識別 SAR 縦積なし  SAR</v>
      </c>
      <c r="B26" s="10" t="s">
        <v>336</v>
      </c>
      <c r="C26" s="10" t="s">
        <v>139</v>
      </c>
      <c r="D26" s="2" t="s">
        <v>50</v>
      </c>
      <c r="E26" s="2" t="s">
        <v>25</v>
      </c>
      <c r="F26" s="10" t="s">
        <v>186</v>
      </c>
      <c r="G26" s="24" t="s">
        <v>196</v>
      </c>
      <c r="H26" s="40" t="s">
        <v>227</v>
      </c>
      <c r="I26" s="42" t="s">
        <v>199</v>
      </c>
      <c r="J26" s="39" t="str">
        <f t="shared" si="1"/>
        <v>縦積なし</v>
      </c>
      <c r="K26" s="41" t="s">
        <v>26</v>
      </c>
      <c r="L26" s="39" t="str">
        <f t="shared" si="2"/>
        <v>SAR</v>
      </c>
      <c r="M26" s="43"/>
    </row>
    <row r="27" spans="1:13" ht="11.1" customHeight="1">
      <c r="A27" s="19" t="str">
        <f t="shared" si="0"/>
        <v>Q0023イメージ情緒 MTM 縦積MTイメージ情緒  妙潔</v>
      </c>
      <c r="B27" s="1" t="s">
        <v>312</v>
      </c>
      <c r="C27" s="1"/>
      <c r="D27" s="1" t="s">
        <v>54</v>
      </c>
      <c r="E27" s="1"/>
      <c r="F27" s="5" t="s">
        <v>109</v>
      </c>
      <c r="G27" s="23" t="s">
        <v>84</v>
      </c>
      <c r="H27" s="40" t="s">
        <v>228</v>
      </c>
      <c r="I27" s="42" t="s">
        <v>200</v>
      </c>
      <c r="J27" s="39" t="str">
        <f t="shared" si="1"/>
        <v>縦積MTイメージ情緒</v>
      </c>
      <c r="K27" s="41" t="s">
        <v>271</v>
      </c>
      <c r="L27" s="39" t="str">
        <f t="shared" si="2"/>
        <v>妙潔</v>
      </c>
      <c r="M27" s="43" t="s">
        <v>104</v>
      </c>
    </row>
    <row r="28" spans="1:13" ht="11.1" customHeight="1">
      <c r="A28" s="19" t="str">
        <f t="shared" si="0"/>
        <v>Q0024イメージ情緒 MTM 縦積MTイメージ情緒  GLAD</v>
      </c>
      <c r="B28" s="1" t="s">
        <v>313</v>
      </c>
      <c r="C28" s="1"/>
      <c r="D28" s="1" t="s">
        <v>55</v>
      </c>
      <c r="E28" s="1"/>
      <c r="F28" s="5" t="s">
        <v>110</v>
      </c>
      <c r="G28" s="23" t="s">
        <v>85</v>
      </c>
      <c r="H28" s="40" t="s">
        <v>229</v>
      </c>
      <c r="I28" s="42" t="s">
        <v>200</v>
      </c>
      <c r="J28" s="39" t="str">
        <f t="shared" si="1"/>
        <v>縦積MTイメージ情緒</v>
      </c>
      <c r="K28" s="41" t="s">
        <v>271</v>
      </c>
      <c r="L28" s="39" t="str">
        <f t="shared" si="2"/>
        <v>GLAD</v>
      </c>
      <c r="M28" s="43" t="s">
        <v>266</v>
      </c>
    </row>
    <row r="29" spans="1:13" ht="11.1" customHeight="1">
      <c r="A29" s="19" t="str">
        <f t="shared" si="0"/>
        <v>Q0025イメージ情緒 MTM 縦積MTイメージ情緒  旭包鮮</v>
      </c>
      <c r="B29" s="1" t="s">
        <v>314</v>
      </c>
      <c r="C29" s="1"/>
      <c r="D29" s="1" t="s">
        <v>56</v>
      </c>
      <c r="E29" s="1"/>
      <c r="F29" s="5" t="s">
        <v>111</v>
      </c>
      <c r="G29" s="23" t="s">
        <v>86</v>
      </c>
      <c r="H29" s="40" t="s">
        <v>230</v>
      </c>
      <c r="I29" s="42" t="s">
        <v>200</v>
      </c>
      <c r="J29" s="39" t="str">
        <f t="shared" si="1"/>
        <v>縦積MTイメージ情緒</v>
      </c>
      <c r="K29" s="41" t="s">
        <v>271</v>
      </c>
      <c r="L29" s="39" t="str">
        <f t="shared" si="2"/>
        <v>旭包鮮</v>
      </c>
      <c r="M29" s="43" t="s">
        <v>105</v>
      </c>
    </row>
    <row r="30" spans="1:13" ht="11.1" customHeight="1">
      <c r="A30" s="19" t="str">
        <f t="shared" si="0"/>
        <v>Q0026イメージ情緒 MTM 縦積MTイメージ情緒  克林莱</v>
      </c>
      <c r="B30" s="1" t="s">
        <v>315</v>
      </c>
      <c r="C30" s="1"/>
      <c r="D30" s="1" t="s">
        <v>57</v>
      </c>
      <c r="E30" s="1"/>
      <c r="F30" s="5" t="s">
        <v>112</v>
      </c>
      <c r="G30" s="23" t="s">
        <v>87</v>
      </c>
      <c r="H30" s="40" t="s">
        <v>231</v>
      </c>
      <c r="I30" s="42" t="s">
        <v>200</v>
      </c>
      <c r="J30" s="39" t="str">
        <f t="shared" si="1"/>
        <v>縦積MTイメージ情緒</v>
      </c>
      <c r="K30" s="41" t="s">
        <v>271</v>
      </c>
      <c r="L30" s="39" t="str">
        <f t="shared" si="2"/>
        <v>克林莱</v>
      </c>
      <c r="M30" s="43" t="s">
        <v>52</v>
      </c>
    </row>
    <row r="31" spans="1:13" ht="11.1" customHeight="1">
      <c r="A31" s="19" t="str">
        <f t="shared" si="0"/>
        <v>Q0027イメージ情緒 MTM 縦積MTイメージ情緒  美麗雅</v>
      </c>
      <c r="B31" s="1" t="s">
        <v>316</v>
      </c>
      <c r="C31" s="1"/>
      <c r="D31" s="1" t="s">
        <v>58</v>
      </c>
      <c r="E31" s="1"/>
      <c r="F31" s="5" t="s">
        <v>113</v>
      </c>
      <c r="G31" s="23" t="s">
        <v>88</v>
      </c>
      <c r="H31" s="40" t="s">
        <v>232</v>
      </c>
      <c r="I31" s="42" t="s">
        <v>200</v>
      </c>
      <c r="J31" s="39" t="str">
        <f t="shared" si="1"/>
        <v>縦積MTイメージ情緒</v>
      </c>
      <c r="K31" s="41" t="s">
        <v>271</v>
      </c>
      <c r="L31" s="39" t="str">
        <f t="shared" si="2"/>
        <v>美麗雅</v>
      </c>
      <c r="M31" s="43" t="s">
        <v>106</v>
      </c>
    </row>
    <row r="32" spans="1:13" ht="11.1" customHeight="1">
      <c r="A32" s="19" t="str">
        <f t="shared" si="0"/>
        <v>Q0028イメージ情緒 MTM 縦積MTイメージ情緒  茶花</v>
      </c>
      <c r="B32" s="13" t="s">
        <v>317</v>
      </c>
      <c r="C32" s="13"/>
      <c r="D32" s="13" t="s">
        <v>59</v>
      </c>
      <c r="E32" s="13"/>
      <c r="F32" s="14" t="s">
        <v>114</v>
      </c>
      <c r="G32" s="25" t="s">
        <v>89</v>
      </c>
      <c r="H32" s="40" t="s">
        <v>233</v>
      </c>
      <c r="I32" s="42" t="s">
        <v>200</v>
      </c>
      <c r="J32" s="39" t="str">
        <f t="shared" si="1"/>
        <v>縦積MTイメージ情緒</v>
      </c>
      <c r="K32" s="41" t="s">
        <v>271</v>
      </c>
      <c r="L32" s="39" t="str">
        <f t="shared" si="2"/>
        <v>茶花</v>
      </c>
      <c r="M32" s="43" t="s">
        <v>53</v>
      </c>
    </row>
    <row r="33" spans="1:13" ht="11.1" customHeight="1">
      <c r="A33" s="19" t="str">
        <f t="shared" si="0"/>
        <v>Q0029イメージ機能 MTM 縦積MTイメージ機能  妙潔</v>
      </c>
      <c r="B33" s="1" t="s">
        <v>318</v>
      </c>
      <c r="C33" s="1"/>
      <c r="D33" s="1" t="s">
        <v>60</v>
      </c>
      <c r="E33" s="1"/>
      <c r="F33" s="5" t="s">
        <v>35</v>
      </c>
      <c r="G33" s="23" t="s">
        <v>90</v>
      </c>
      <c r="H33" s="40" t="s">
        <v>234</v>
      </c>
      <c r="I33" s="42" t="s">
        <v>200</v>
      </c>
      <c r="J33" s="39" t="str">
        <f t="shared" si="1"/>
        <v>縦積MTイメージ機能</v>
      </c>
      <c r="K33" s="41" t="s">
        <v>272</v>
      </c>
      <c r="L33" s="39" t="str">
        <f t="shared" si="2"/>
        <v>妙潔</v>
      </c>
      <c r="M33" s="43" t="s">
        <v>104</v>
      </c>
    </row>
    <row r="34" spans="1:13" ht="11.1" customHeight="1">
      <c r="A34" s="19" t="str">
        <f t="shared" si="0"/>
        <v>Q0030イメージ機能 MTM 縦積MTイメージ機能  GLAD</v>
      </c>
      <c r="B34" s="1" t="s">
        <v>319</v>
      </c>
      <c r="C34" s="1"/>
      <c r="D34" s="1" t="s">
        <v>61</v>
      </c>
      <c r="E34" s="1"/>
      <c r="F34" s="5" t="s">
        <v>36</v>
      </c>
      <c r="G34" s="23" t="s">
        <v>91</v>
      </c>
      <c r="H34" s="40" t="s">
        <v>235</v>
      </c>
      <c r="I34" s="42" t="s">
        <v>200</v>
      </c>
      <c r="J34" s="39" t="str">
        <f t="shared" si="1"/>
        <v>縦積MTイメージ機能</v>
      </c>
      <c r="K34" s="41" t="s">
        <v>272</v>
      </c>
      <c r="L34" s="39" t="str">
        <f t="shared" si="2"/>
        <v>GLAD</v>
      </c>
      <c r="M34" s="43" t="s">
        <v>266</v>
      </c>
    </row>
    <row r="35" spans="1:13" ht="11.1" customHeight="1">
      <c r="A35" s="19" t="str">
        <f t="shared" si="0"/>
        <v>Q0031イメージ機能 MTM 縦積MTイメージ機能  旭包鮮</v>
      </c>
      <c r="B35" s="1" t="s">
        <v>320</v>
      </c>
      <c r="C35" s="1"/>
      <c r="D35" s="1" t="s">
        <v>62</v>
      </c>
      <c r="E35" s="1"/>
      <c r="F35" s="5" t="s">
        <v>37</v>
      </c>
      <c r="G35" s="23" t="s">
        <v>92</v>
      </c>
      <c r="H35" s="40" t="s">
        <v>236</v>
      </c>
      <c r="I35" s="42" t="s">
        <v>200</v>
      </c>
      <c r="J35" s="39" t="str">
        <f t="shared" si="1"/>
        <v>縦積MTイメージ機能</v>
      </c>
      <c r="K35" s="41" t="s">
        <v>272</v>
      </c>
      <c r="L35" s="39" t="str">
        <f t="shared" si="2"/>
        <v>旭包鮮</v>
      </c>
      <c r="M35" s="43" t="s">
        <v>105</v>
      </c>
    </row>
    <row r="36" spans="1:13" ht="11.1" customHeight="1">
      <c r="A36" s="19" t="str">
        <f t="shared" si="0"/>
        <v>Q0032イメージ機能 MTM 縦積MTイメージ機能  克林莱</v>
      </c>
      <c r="B36" s="1" t="s">
        <v>321</v>
      </c>
      <c r="C36" s="1"/>
      <c r="D36" s="1" t="s">
        <v>63</v>
      </c>
      <c r="E36" s="1"/>
      <c r="F36" s="5" t="s">
        <v>115</v>
      </c>
      <c r="G36" s="23" t="s">
        <v>93</v>
      </c>
      <c r="H36" s="40" t="s">
        <v>237</v>
      </c>
      <c r="I36" s="42" t="s">
        <v>200</v>
      </c>
      <c r="J36" s="39" t="str">
        <f t="shared" si="1"/>
        <v>縦積MTイメージ機能</v>
      </c>
      <c r="K36" s="41" t="s">
        <v>272</v>
      </c>
      <c r="L36" s="39" t="str">
        <f t="shared" si="2"/>
        <v>克林莱</v>
      </c>
      <c r="M36" s="43" t="s">
        <v>52</v>
      </c>
    </row>
    <row r="37" spans="1:13" ht="11.1" customHeight="1">
      <c r="A37" s="19" t="str">
        <f t="shared" si="0"/>
        <v>Q0033イメージ機能 MTM 縦積MTイメージ機能  美麗雅</v>
      </c>
      <c r="B37" s="1" t="s">
        <v>322</v>
      </c>
      <c r="C37" s="1"/>
      <c r="D37" s="1" t="s">
        <v>64</v>
      </c>
      <c r="E37" s="1"/>
      <c r="F37" s="5" t="s">
        <v>116</v>
      </c>
      <c r="G37" s="23" t="s">
        <v>94</v>
      </c>
      <c r="H37" s="40" t="s">
        <v>238</v>
      </c>
      <c r="I37" s="42" t="s">
        <v>200</v>
      </c>
      <c r="J37" s="39" t="str">
        <f t="shared" si="1"/>
        <v>縦積MTイメージ機能</v>
      </c>
      <c r="K37" s="41" t="s">
        <v>272</v>
      </c>
      <c r="L37" s="39" t="str">
        <f t="shared" si="2"/>
        <v>美麗雅</v>
      </c>
      <c r="M37" s="43" t="s">
        <v>106</v>
      </c>
    </row>
    <row r="38" spans="1:13" ht="11.1" customHeight="1">
      <c r="A38" s="19" t="str">
        <f t="shared" si="0"/>
        <v>Q0034イメージ機能 MTM 縦積MTイメージ機能  茶花</v>
      </c>
      <c r="B38" s="1" t="s">
        <v>327</v>
      </c>
      <c r="C38" s="1"/>
      <c r="D38" s="1" t="s">
        <v>324</v>
      </c>
      <c r="E38" s="1"/>
      <c r="F38" s="5" t="s">
        <v>325</v>
      </c>
      <c r="G38" s="23" t="s">
        <v>326</v>
      </c>
      <c r="H38" s="40" t="s">
        <v>239</v>
      </c>
      <c r="I38" s="42" t="s">
        <v>200</v>
      </c>
      <c r="J38" s="39" t="str">
        <f t="shared" si="1"/>
        <v>縦積MTイメージ機能</v>
      </c>
      <c r="K38" s="41" t="s">
        <v>272</v>
      </c>
      <c r="L38" s="39" t="str">
        <f t="shared" si="2"/>
        <v>茶花</v>
      </c>
      <c r="M38" s="43" t="s">
        <v>53</v>
      </c>
    </row>
    <row r="39" spans="1:13" ht="11.1" customHeight="1">
      <c r="A39" s="19" t="str">
        <f t="shared" si="0"/>
        <v>Q0035購入経路 MTM 縦積MT購入経路  購入経路MA</v>
      </c>
      <c r="B39" s="1" t="s">
        <v>140</v>
      </c>
      <c r="C39" s="1" t="s">
        <v>140</v>
      </c>
      <c r="D39" s="1" t="s">
        <v>151</v>
      </c>
      <c r="E39" s="16"/>
      <c r="F39" s="16" t="s">
        <v>13</v>
      </c>
      <c r="G39" s="26" t="s">
        <v>35</v>
      </c>
      <c r="H39" s="40" t="s">
        <v>240</v>
      </c>
      <c r="I39" s="42" t="s">
        <v>200</v>
      </c>
      <c r="J39" s="39" t="str">
        <f t="shared" si="1"/>
        <v>縦積MT購入経路</v>
      </c>
      <c r="K39" s="41" t="s">
        <v>273</v>
      </c>
      <c r="L39" s="39" t="str">
        <f t="shared" si="2"/>
        <v>購入経路MA</v>
      </c>
      <c r="M39" s="43" t="s">
        <v>267</v>
      </c>
    </row>
    <row r="40" spans="1:13" ht="11.1" customHeight="1">
      <c r="A40" s="19" t="str">
        <f t="shared" si="0"/>
        <v>Q0036購入経路 MTM 縦積MT購入経路  購入経路SA</v>
      </c>
      <c r="B40" s="1" t="s">
        <v>141</v>
      </c>
      <c r="C40" s="1" t="s">
        <v>141</v>
      </c>
      <c r="D40" s="1" t="s">
        <v>152</v>
      </c>
      <c r="E40" s="16"/>
      <c r="F40" s="16" t="s">
        <v>14</v>
      </c>
      <c r="G40" s="26" t="s">
        <v>36</v>
      </c>
      <c r="H40" s="40" t="s">
        <v>241</v>
      </c>
      <c r="I40" s="42" t="s">
        <v>200</v>
      </c>
      <c r="J40" s="39" t="str">
        <f t="shared" si="1"/>
        <v>縦積MT購入経路</v>
      </c>
      <c r="K40" s="41" t="s">
        <v>273</v>
      </c>
      <c r="L40" s="39" t="str">
        <f t="shared" si="2"/>
        <v>購入経路SA</v>
      </c>
      <c r="M40" s="43" t="s">
        <v>268</v>
      </c>
    </row>
    <row r="41" spans="1:13" ht="11.1" customHeight="1">
      <c r="A41" s="19" t="str">
        <f t="shared" si="0"/>
        <v>Q0037重視要素情緒 MTM 縦積MT重視要素情緒  情緒MA</v>
      </c>
      <c r="B41" s="1" t="s">
        <v>328</v>
      </c>
      <c r="C41" s="1" t="s">
        <v>149</v>
      </c>
      <c r="D41" s="17" t="s">
        <v>153</v>
      </c>
      <c r="E41" s="18"/>
      <c r="F41" s="16" t="s">
        <v>173</v>
      </c>
      <c r="G41" s="26" t="s">
        <v>177</v>
      </c>
      <c r="H41" s="40" t="s">
        <v>242</v>
      </c>
      <c r="I41" s="42" t="s">
        <v>200</v>
      </c>
      <c r="J41" s="39" t="str">
        <f t="shared" si="1"/>
        <v>縦積MT重視要素情緒</v>
      </c>
      <c r="K41" s="41" t="s">
        <v>285</v>
      </c>
      <c r="L41" s="39" t="str">
        <f t="shared" si="2"/>
        <v>情緒MA</v>
      </c>
      <c r="M41" s="43" t="s">
        <v>287</v>
      </c>
    </row>
    <row r="42" spans="1:13" ht="11.1" customHeight="1">
      <c r="A42" s="19" t="str">
        <f t="shared" si="0"/>
        <v>Q0038重視要素情緒 MTM 縦積MT重視要素情緒  情緒MA2つ</v>
      </c>
      <c r="B42" s="1" t="s">
        <v>329</v>
      </c>
      <c r="C42" s="1" t="s">
        <v>150</v>
      </c>
      <c r="D42" s="17" t="s">
        <v>154</v>
      </c>
      <c r="E42" s="1"/>
      <c r="F42" s="16" t="s">
        <v>174</v>
      </c>
      <c r="G42" s="26" t="s">
        <v>178</v>
      </c>
      <c r="H42" s="40" t="s">
        <v>243</v>
      </c>
      <c r="I42" s="42" t="s">
        <v>200</v>
      </c>
      <c r="J42" s="39" t="str">
        <f t="shared" si="1"/>
        <v>縦積MT重視要素情緒</v>
      </c>
      <c r="K42" s="41" t="s">
        <v>285</v>
      </c>
      <c r="L42" s="39" t="str">
        <f t="shared" si="2"/>
        <v>情緒MA2つ</v>
      </c>
      <c r="M42" s="43" t="s">
        <v>288</v>
      </c>
    </row>
    <row r="43" spans="1:13" ht="11.1" customHeight="1">
      <c r="A43" s="19" t="str">
        <f t="shared" si="0"/>
        <v>Q0039重視要素機能 MTM 縦積MT重視要素機能  機能MA</v>
      </c>
      <c r="B43" s="1" t="s">
        <v>337</v>
      </c>
      <c r="C43" s="1" t="s">
        <v>149</v>
      </c>
      <c r="D43" s="17" t="s">
        <v>68</v>
      </c>
      <c r="E43" s="1"/>
      <c r="F43" s="16" t="s">
        <v>175</v>
      </c>
      <c r="G43" s="26" t="s">
        <v>54</v>
      </c>
      <c r="H43" s="40" t="s">
        <v>244</v>
      </c>
      <c r="I43" s="42" t="s">
        <v>200</v>
      </c>
      <c r="J43" s="39" t="str">
        <f t="shared" si="1"/>
        <v>縦積MT重視要素機能</v>
      </c>
      <c r="K43" s="41" t="s">
        <v>286</v>
      </c>
      <c r="L43" s="39" t="str">
        <f t="shared" si="2"/>
        <v>機能MA</v>
      </c>
      <c r="M43" s="43" t="s">
        <v>289</v>
      </c>
    </row>
    <row r="44" spans="1:13" ht="11.1" customHeight="1">
      <c r="A44" s="19" t="str">
        <f t="shared" si="0"/>
        <v>Q0040重視要素機能 MTM 縦積MT重視要素機能  機能MA2つ</v>
      </c>
      <c r="B44" s="1" t="s">
        <v>338</v>
      </c>
      <c r="C44" s="1" t="s">
        <v>150</v>
      </c>
      <c r="D44" s="17" t="s">
        <v>69</v>
      </c>
      <c r="E44" s="1"/>
      <c r="F44" s="16" t="s">
        <v>176</v>
      </c>
      <c r="G44" s="26" t="s">
        <v>55</v>
      </c>
      <c r="H44" s="40" t="s">
        <v>245</v>
      </c>
      <c r="I44" s="42" t="s">
        <v>200</v>
      </c>
      <c r="J44" s="39" t="str">
        <f t="shared" si="1"/>
        <v>縦積MT重視要素機能</v>
      </c>
      <c r="K44" s="41" t="s">
        <v>286</v>
      </c>
      <c r="L44" s="39" t="str">
        <f t="shared" si="2"/>
        <v>機能MA2つ</v>
      </c>
      <c r="M44" s="43" t="s">
        <v>290</v>
      </c>
    </row>
    <row r="45" spans="1:13" ht="11.1" customHeight="1">
      <c r="A45" s="19" t="str">
        <f t="shared" si="0"/>
        <v>Q0041使用きかっけ MAC 縦積MAC  MAC</v>
      </c>
      <c r="B45" s="1" t="s">
        <v>339</v>
      </c>
      <c r="C45" s="1" t="s">
        <v>294</v>
      </c>
      <c r="D45" s="17" t="s">
        <v>295</v>
      </c>
      <c r="E45" s="1" t="s">
        <v>296</v>
      </c>
      <c r="F45" s="16" t="s">
        <v>297</v>
      </c>
      <c r="G45" s="26" t="s">
        <v>298</v>
      </c>
      <c r="H45" s="40" t="s">
        <v>246</v>
      </c>
      <c r="I45" s="42" t="s">
        <v>291</v>
      </c>
      <c r="J45" s="39" t="str">
        <f t="shared" si="1"/>
        <v>縦積MAC</v>
      </c>
      <c r="K45" s="41" t="s">
        <v>292</v>
      </c>
      <c r="L45" s="39" t="str">
        <f t="shared" si="2"/>
        <v>MAC</v>
      </c>
      <c r="M45" s="43"/>
    </row>
    <row r="46" spans="1:13" ht="11.1" customHeight="1">
      <c r="A46" s="19" t="str">
        <f t="shared" si="0"/>
        <v>Q0042ライフスタイル-趣味 MAC 縦積MAC  MAC</v>
      </c>
      <c r="B46" s="1" t="s">
        <v>343</v>
      </c>
      <c r="C46" s="1"/>
      <c r="D46" s="17" t="s">
        <v>435</v>
      </c>
      <c r="E46" s="1"/>
      <c r="F46" s="16" t="s">
        <v>435</v>
      </c>
      <c r="G46" s="26" t="s">
        <v>435</v>
      </c>
      <c r="H46" s="40" t="s">
        <v>247</v>
      </c>
      <c r="I46" s="42" t="s">
        <v>291</v>
      </c>
      <c r="J46" s="39" t="str">
        <f t="shared" si="1"/>
        <v>縦積MAC</v>
      </c>
      <c r="K46" s="41" t="s">
        <v>344</v>
      </c>
      <c r="L46" s="39" t="str">
        <f t="shared" si="2"/>
        <v>MAC</v>
      </c>
      <c r="M46" s="43"/>
    </row>
    <row r="47" spans="1:13" ht="11.1" customHeight="1">
      <c r="A47" s="19" t="str">
        <f t="shared" si="0"/>
        <v>Q0043ライフスタイル-美食 MAC 縦積MAC  MAC</v>
      </c>
      <c r="B47" s="1" t="s">
        <v>345</v>
      </c>
      <c r="C47" s="1"/>
      <c r="D47" s="17" t="s">
        <v>437</v>
      </c>
      <c r="E47" s="1"/>
      <c r="F47" s="16"/>
      <c r="G47" s="26" t="s">
        <v>437</v>
      </c>
      <c r="H47" s="40" t="s">
        <v>248</v>
      </c>
      <c r="I47" s="42" t="s">
        <v>291</v>
      </c>
      <c r="J47" s="39" t="str">
        <f t="shared" si="1"/>
        <v>縦積MAC</v>
      </c>
      <c r="K47" s="41" t="s">
        <v>346</v>
      </c>
      <c r="L47" s="39" t="str">
        <f t="shared" si="2"/>
        <v>MAC</v>
      </c>
      <c r="M47" s="43"/>
    </row>
    <row r="48" spans="1:13" ht="11.1" customHeight="1">
      <c r="A48" s="19" t="str">
        <f t="shared" si="0"/>
        <v>Q0044各国ブランド好意 MAC 縦積MAC  MAC</v>
      </c>
      <c r="B48" s="1" t="s">
        <v>347</v>
      </c>
      <c r="C48" s="1"/>
      <c r="D48" s="17" t="s">
        <v>438</v>
      </c>
      <c r="E48" s="1"/>
      <c r="F48" s="16"/>
      <c r="G48" s="26" t="s">
        <v>450</v>
      </c>
      <c r="H48" s="40" t="s">
        <v>249</v>
      </c>
      <c r="I48" s="42" t="s">
        <v>291</v>
      </c>
      <c r="J48" s="39" t="str">
        <f t="shared" si="1"/>
        <v>縦積MAC</v>
      </c>
      <c r="K48" s="41" t="s">
        <v>348</v>
      </c>
      <c r="L48" s="39" t="str">
        <f t="shared" si="2"/>
        <v>MAC</v>
      </c>
      <c r="M48" s="43"/>
    </row>
    <row r="49" spans="1:13" ht="11.1" customHeight="1">
      <c r="A49" s="19" t="str">
        <f t="shared" si="0"/>
        <v>Q0045保鮮膜の利用方法 MTM 縦積MT保鮮膜の利用方法  利用方法MA</v>
      </c>
      <c r="B49" s="1" t="s">
        <v>349</v>
      </c>
      <c r="C49" s="1"/>
      <c r="D49" s="1" t="s">
        <v>439</v>
      </c>
      <c r="E49" s="1"/>
      <c r="F49" s="5" t="s">
        <v>445</v>
      </c>
      <c r="G49" s="23" t="s">
        <v>451</v>
      </c>
      <c r="H49" s="40" t="s">
        <v>250</v>
      </c>
      <c r="I49" s="42" t="s">
        <v>200</v>
      </c>
      <c r="J49" s="39" t="str">
        <f t="shared" si="1"/>
        <v>縦積MT保鮮膜の利用方法</v>
      </c>
      <c r="K49" s="41" t="s">
        <v>351</v>
      </c>
      <c r="L49" s="39" t="str">
        <f t="shared" si="2"/>
        <v>利用方法MA</v>
      </c>
      <c r="M49" s="43" t="s">
        <v>352</v>
      </c>
    </row>
    <row r="50" spans="1:13" ht="11.1" customHeight="1">
      <c r="A50" s="19" t="str">
        <f t="shared" si="0"/>
        <v>Q0046保鮮膜の利用方法 MTM 縦積MT保鮮膜の利用方法  利用方法SA</v>
      </c>
      <c r="B50" s="1" t="s">
        <v>350</v>
      </c>
      <c r="C50" s="1"/>
      <c r="D50" s="1" t="s">
        <v>440</v>
      </c>
      <c r="E50" s="1"/>
      <c r="F50" s="5" t="s">
        <v>446</v>
      </c>
      <c r="G50" s="23" t="s">
        <v>452</v>
      </c>
      <c r="H50" s="40" t="s">
        <v>251</v>
      </c>
      <c r="I50" s="42" t="s">
        <v>200</v>
      </c>
      <c r="J50" s="39" t="str">
        <f t="shared" si="1"/>
        <v>縦積MT保鮮膜の利用方法</v>
      </c>
      <c r="K50" s="41" t="s">
        <v>351</v>
      </c>
      <c r="L50" s="39" t="str">
        <f t="shared" si="2"/>
        <v>利用方法SA</v>
      </c>
      <c r="M50" s="43" t="s">
        <v>353</v>
      </c>
    </row>
    <row r="51" spans="1:13" ht="11.1" customHeight="1">
      <c r="A51" s="19" t="str">
        <f t="shared" si="0"/>
        <v>Q0047保鮮膜材料 MTM 縦積MT保鮮膜材料  材料認知</v>
      </c>
      <c r="B51" s="1" t="s">
        <v>354</v>
      </c>
      <c r="C51" s="1"/>
      <c r="D51" s="1" t="s">
        <v>19</v>
      </c>
      <c r="E51" s="1"/>
      <c r="F51" s="5"/>
      <c r="G51" s="23" t="s">
        <v>68</v>
      </c>
      <c r="H51" s="40" t="s">
        <v>252</v>
      </c>
      <c r="I51" s="42" t="s">
        <v>200</v>
      </c>
      <c r="J51" s="39" t="str">
        <f t="shared" si="1"/>
        <v>縦積MT保鮮膜材料</v>
      </c>
      <c r="K51" s="41" t="s">
        <v>356</v>
      </c>
      <c r="L51" s="39" t="str">
        <f t="shared" si="2"/>
        <v>材料認知</v>
      </c>
      <c r="M51" s="43" t="s">
        <v>358</v>
      </c>
    </row>
    <row r="52" spans="1:13" ht="11.1" customHeight="1">
      <c r="A52" s="19" t="str">
        <f t="shared" si="0"/>
        <v>Q0048保鮮膜材料 MTM 縦積MT保鮮膜材料  現使用材料</v>
      </c>
      <c r="B52" s="1" t="s">
        <v>355</v>
      </c>
      <c r="C52" s="1"/>
      <c r="D52" s="1" t="s">
        <v>20</v>
      </c>
      <c r="E52" s="1"/>
      <c r="F52" s="5"/>
      <c r="G52" s="23" t="s">
        <v>69</v>
      </c>
      <c r="H52" s="40" t="s">
        <v>253</v>
      </c>
      <c r="I52" s="42" t="s">
        <v>200</v>
      </c>
      <c r="J52" s="39" t="str">
        <f t="shared" si="1"/>
        <v>縦積MT保鮮膜材料</v>
      </c>
      <c r="K52" s="41" t="s">
        <v>356</v>
      </c>
      <c r="L52" s="39" t="str">
        <f t="shared" si="2"/>
        <v>現使用材料</v>
      </c>
      <c r="M52" s="43" t="s">
        <v>357</v>
      </c>
    </row>
    <row r="53" spans="1:13" ht="11.1" customHeight="1">
      <c r="A53" s="19" t="str">
        <f t="shared" si="0"/>
        <v>Q0049調理・料理片付け MTM 縦積MT調理・料理片付け  調理者</v>
      </c>
      <c r="B53" s="1" t="s">
        <v>133</v>
      </c>
      <c r="C53" s="1"/>
      <c r="D53" s="1" t="s">
        <v>164</v>
      </c>
      <c r="E53" s="1"/>
      <c r="F53" s="5"/>
      <c r="G53" s="23" t="s">
        <v>453</v>
      </c>
      <c r="H53" s="40" t="s">
        <v>254</v>
      </c>
      <c r="I53" s="42" t="s">
        <v>200</v>
      </c>
      <c r="J53" s="39" t="str">
        <f t="shared" si="1"/>
        <v>縦積MT調理・料理片付け</v>
      </c>
      <c r="K53" s="41" t="s">
        <v>361</v>
      </c>
      <c r="L53" s="39" t="str">
        <f t="shared" si="2"/>
        <v>調理者</v>
      </c>
      <c r="M53" s="43" t="s">
        <v>359</v>
      </c>
    </row>
    <row r="54" spans="1:13" ht="11.1" customHeight="1">
      <c r="A54" s="19" t="str">
        <f t="shared" si="0"/>
        <v>Q0050調理・料理片付け MTM 縦積MT調理・料理片付け  料理片付け</v>
      </c>
      <c r="B54" s="1" t="s">
        <v>134</v>
      </c>
      <c r="C54" s="1"/>
      <c r="D54" s="1" t="s">
        <v>165</v>
      </c>
      <c r="E54" s="1"/>
      <c r="F54" s="5"/>
      <c r="G54" s="23" t="s">
        <v>454</v>
      </c>
      <c r="H54" s="40" t="s">
        <v>255</v>
      </c>
      <c r="I54" s="42" t="s">
        <v>200</v>
      </c>
      <c r="J54" s="39" t="str">
        <f t="shared" si="1"/>
        <v>縦積MT調理・料理片付け</v>
      </c>
      <c r="K54" s="41" t="s">
        <v>361</v>
      </c>
      <c r="L54" s="39" t="str">
        <f t="shared" si="2"/>
        <v>料理片付け</v>
      </c>
      <c r="M54" s="43" t="s">
        <v>360</v>
      </c>
    </row>
    <row r="55" spans="1:13" ht="11.1" customHeight="1">
      <c r="A55" s="19" t="str">
        <f t="shared" si="0"/>
        <v>Q0051料理保存方法 MAC 縦積MAC  MAC</v>
      </c>
      <c r="B55" s="1" t="s">
        <v>362</v>
      </c>
      <c r="C55" s="1"/>
      <c r="D55" s="17" t="s">
        <v>25</v>
      </c>
      <c r="E55" s="1"/>
      <c r="F55" s="16"/>
      <c r="G55" s="26" t="s">
        <v>455</v>
      </c>
      <c r="H55" s="40" t="s">
        <v>256</v>
      </c>
      <c r="I55" s="42" t="s">
        <v>291</v>
      </c>
      <c r="J55" s="39" t="str">
        <f t="shared" si="1"/>
        <v>縦積MAC</v>
      </c>
      <c r="K55" s="41" t="s">
        <v>363</v>
      </c>
      <c r="L55" s="39" t="str">
        <f t="shared" si="2"/>
        <v>MAC</v>
      </c>
      <c r="M55" s="43"/>
    </row>
    <row r="56" spans="1:13" ht="11.1" customHeight="1">
      <c r="A56" s="19" t="str">
        <f t="shared" si="0"/>
        <v>Q0052料理移し容器 MAC 縦積MAC  MAC</v>
      </c>
      <c r="B56" s="1" t="s">
        <v>364</v>
      </c>
      <c r="C56" s="1"/>
      <c r="D56" s="17" t="s">
        <v>441</v>
      </c>
      <c r="E56" s="1"/>
      <c r="F56" s="16"/>
      <c r="G56" s="26" t="s">
        <v>444</v>
      </c>
      <c r="H56" s="40" t="s">
        <v>293</v>
      </c>
      <c r="I56" s="42" t="s">
        <v>291</v>
      </c>
      <c r="J56" s="39" t="str">
        <f t="shared" si="1"/>
        <v>縦積MAC</v>
      </c>
      <c r="K56" s="41" t="s">
        <v>365</v>
      </c>
      <c r="L56" s="39" t="str">
        <f t="shared" si="2"/>
        <v>MAC</v>
      </c>
      <c r="M56" s="43"/>
    </row>
    <row r="57" spans="1:13" ht="11.1" customHeight="1">
      <c r="A57" s="19" t="str">
        <f t="shared" si="0"/>
        <v>Q0053何時から使用開始 SAR 縦積なし  SAR</v>
      </c>
      <c r="B57" s="10" t="s">
        <v>367</v>
      </c>
      <c r="C57" s="10"/>
      <c r="D57" s="2" t="s">
        <v>433</v>
      </c>
      <c r="E57" s="2" t="s">
        <v>438</v>
      </c>
      <c r="F57" s="10"/>
      <c r="G57" s="24" t="s">
        <v>436</v>
      </c>
      <c r="H57" s="40" t="s">
        <v>299</v>
      </c>
      <c r="I57" s="42" t="s">
        <v>199</v>
      </c>
      <c r="J57" s="39" t="str">
        <f t="shared" si="1"/>
        <v>縦積なし</v>
      </c>
      <c r="K57" s="41" t="s">
        <v>366</v>
      </c>
      <c r="L57" s="39" t="str">
        <f t="shared" si="2"/>
        <v>SAR</v>
      </c>
      <c r="M57" s="43"/>
    </row>
    <row r="58" spans="1:13" ht="11.1" customHeight="1">
      <c r="A58" s="19" t="str">
        <f t="shared" si="0"/>
        <v>Q0054使用商品幅 MAC 縦積MAC  MAC</v>
      </c>
      <c r="B58" s="10" t="s">
        <v>368</v>
      </c>
      <c r="C58" s="10"/>
      <c r="D58" s="2" t="s">
        <v>434</v>
      </c>
      <c r="E58" s="2" t="s">
        <v>442</v>
      </c>
      <c r="F58" s="10"/>
      <c r="G58" s="24"/>
      <c r="H58" s="40" t="s">
        <v>323</v>
      </c>
      <c r="I58" s="42" t="s">
        <v>291</v>
      </c>
      <c r="J58" s="39" t="str">
        <f t="shared" si="1"/>
        <v>縦積MAC</v>
      </c>
      <c r="K58" s="41" t="s">
        <v>369</v>
      </c>
      <c r="L58" s="39" t="str">
        <f t="shared" si="2"/>
        <v>MAC</v>
      </c>
      <c r="M58" s="43"/>
    </row>
    <row r="59" spans="1:13" ht="11.1" customHeight="1">
      <c r="A59" s="19" t="str">
        <f t="shared" si="0"/>
        <v>Q0055PKG認知 SAR 縦積なし  SAR</v>
      </c>
      <c r="B59" s="10" t="s">
        <v>370</v>
      </c>
      <c r="C59" s="10" t="s">
        <v>386</v>
      </c>
      <c r="D59" s="2"/>
      <c r="E59" s="2"/>
      <c r="F59" s="10"/>
      <c r="G59" s="24"/>
      <c r="H59" s="40" t="s">
        <v>380</v>
      </c>
      <c r="I59" s="42" t="s">
        <v>199</v>
      </c>
      <c r="J59" s="39" t="str">
        <f t="shared" si="1"/>
        <v>縦積なし</v>
      </c>
      <c r="K59" s="41" t="s">
        <v>371</v>
      </c>
      <c r="L59" s="39" t="str">
        <f t="shared" si="2"/>
        <v>SAR</v>
      </c>
      <c r="M59" s="43"/>
    </row>
    <row r="60" spans="1:13" ht="11.1" customHeight="1">
      <c r="A60" s="19" t="str">
        <f t="shared" si="0"/>
        <v>Q0056PKG認知経路 MAC 縦積MAC  MAC</v>
      </c>
      <c r="B60" s="1" t="s">
        <v>372</v>
      </c>
      <c r="C60" s="1" t="s">
        <v>387</v>
      </c>
      <c r="D60" s="17"/>
      <c r="E60" s="1"/>
      <c r="F60" s="16"/>
      <c r="G60" s="26"/>
      <c r="H60" s="40" t="s">
        <v>381</v>
      </c>
      <c r="I60" s="42" t="s">
        <v>291</v>
      </c>
      <c r="J60" s="39" t="str">
        <f t="shared" si="1"/>
        <v>縦積MAC</v>
      </c>
      <c r="K60" s="41" t="s">
        <v>373</v>
      </c>
      <c r="L60" s="39" t="str">
        <f t="shared" si="2"/>
        <v>MAC</v>
      </c>
      <c r="M60" s="43"/>
    </row>
    <row r="61" spans="1:13" ht="11.1" customHeight="1">
      <c r="A61" s="19" t="str">
        <f t="shared" si="0"/>
        <v>Q0057直近利用EC MAC 縦積MAC  MAC</v>
      </c>
      <c r="B61" s="1" t="s">
        <v>375</v>
      </c>
      <c r="C61" s="1"/>
      <c r="D61" s="17" t="s">
        <v>429</v>
      </c>
      <c r="E61" s="1"/>
      <c r="F61" s="16" t="s">
        <v>447</v>
      </c>
      <c r="G61" s="26"/>
      <c r="H61" s="40" t="s">
        <v>382</v>
      </c>
      <c r="I61" s="42" t="s">
        <v>291</v>
      </c>
      <c r="J61" s="39" t="str">
        <f t="shared" si="1"/>
        <v>縦積MAC</v>
      </c>
      <c r="K61" s="41" t="s">
        <v>376</v>
      </c>
      <c r="L61" s="39" t="str">
        <f t="shared" si="2"/>
        <v>MAC</v>
      </c>
      <c r="M61" s="43"/>
    </row>
    <row r="62" spans="1:13" ht="11.1" customHeight="1">
      <c r="A62" s="19" t="str">
        <f t="shared" si="0"/>
        <v>Q0058電子レンジ利用頻度 SAR 縦積なし  SAR</v>
      </c>
      <c r="B62" s="10" t="s">
        <v>378</v>
      </c>
      <c r="C62" s="10"/>
      <c r="D62" s="2" t="s">
        <v>430</v>
      </c>
      <c r="E62" s="2"/>
      <c r="F62" s="10" t="s">
        <v>430</v>
      </c>
      <c r="G62" s="24"/>
      <c r="H62" s="40" t="s">
        <v>383</v>
      </c>
      <c r="I62" s="42" t="s">
        <v>199</v>
      </c>
      <c r="J62" s="39" t="str">
        <f t="shared" si="1"/>
        <v>縦積なし</v>
      </c>
      <c r="K62" s="41" t="s">
        <v>377</v>
      </c>
      <c r="L62" s="39" t="str">
        <f t="shared" si="2"/>
        <v>SAR</v>
      </c>
      <c r="M62" s="43"/>
    </row>
    <row r="63" spans="1:13" ht="11.1" customHeight="1">
      <c r="A63" s="19" t="str">
        <f t="shared" si="0"/>
        <v>Q0059電子レンジ利用目的 MAC 縦積MAC  MAC</v>
      </c>
      <c r="B63" s="1" t="s">
        <v>374</v>
      </c>
      <c r="C63" s="1"/>
      <c r="D63" s="17" t="s">
        <v>431</v>
      </c>
      <c r="E63" s="1"/>
      <c r="F63" s="16" t="s">
        <v>431</v>
      </c>
      <c r="G63" s="26"/>
      <c r="H63" s="40" t="s">
        <v>384</v>
      </c>
      <c r="I63" s="42" t="s">
        <v>291</v>
      </c>
      <c r="J63" s="39" t="str">
        <f t="shared" si="1"/>
        <v>縦積MAC</v>
      </c>
      <c r="K63" s="41" t="s">
        <v>379</v>
      </c>
      <c r="L63" s="39" t="str">
        <f t="shared" si="2"/>
        <v>MAC</v>
      </c>
      <c r="M63" s="43"/>
    </row>
    <row r="64" spans="1:13" ht="11.1" customHeight="1">
      <c r="A64" s="19" t="str">
        <f t="shared" si="0"/>
        <v>Q0060city SAR 縦積なし  SAR</v>
      </c>
      <c r="B64" s="10" t="s">
        <v>388</v>
      </c>
      <c r="C64" s="10" t="s">
        <v>388</v>
      </c>
      <c r="D64" s="2" t="s">
        <v>416</v>
      </c>
      <c r="E64" s="2" t="s">
        <v>416</v>
      </c>
      <c r="F64" s="10" t="s">
        <v>416</v>
      </c>
      <c r="G64" s="24" t="s">
        <v>474</v>
      </c>
      <c r="H64" s="40" t="s">
        <v>385</v>
      </c>
      <c r="I64" s="42" t="s">
        <v>473</v>
      </c>
      <c r="J64" s="39" t="str">
        <f t="shared" si="1"/>
        <v>縦積なし</v>
      </c>
      <c r="K64" s="41" t="s">
        <v>392</v>
      </c>
      <c r="L64" s="39" t="str">
        <f t="shared" si="2"/>
        <v>SAR</v>
      </c>
      <c r="M64" s="43"/>
    </row>
    <row r="65" spans="1:13" ht="11.1" customHeight="1">
      <c r="A65" s="19" t="str">
        <f t="shared" si="0"/>
        <v>Q0061age SAR 縦積なし  SAR</v>
      </c>
      <c r="B65" s="10" t="s">
        <v>389</v>
      </c>
      <c r="C65" s="10" t="s">
        <v>389</v>
      </c>
      <c r="D65" s="2" t="s">
        <v>417</v>
      </c>
      <c r="E65" s="2" t="s">
        <v>417</v>
      </c>
      <c r="F65" s="10" t="s">
        <v>417</v>
      </c>
      <c r="G65" s="44" t="s">
        <v>448</v>
      </c>
      <c r="H65" s="40" t="s">
        <v>468</v>
      </c>
      <c r="I65" s="42" t="s">
        <v>199</v>
      </c>
      <c r="J65" s="39" t="str">
        <f t="shared" si="1"/>
        <v>縦積なし</v>
      </c>
      <c r="K65" s="41" t="s">
        <v>393</v>
      </c>
      <c r="L65" s="39" t="str">
        <f t="shared" si="2"/>
        <v>SAR</v>
      </c>
      <c r="M65" s="43"/>
    </row>
    <row r="66" spans="1:13" ht="11.1" customHeight="1">
      <c r="A66" s="19" t="str">
        <f t="shared" si="0"/>
        <v>Q0062married SAR 縦積なし  SAR</v>
      </c>
      <c r="B66" s="10" t="s">
        <v>390</v>
      </c>
      <c r="C66" s="10" t="s">
        <v>390</v>
      </c>
      <c r="D66" s="2" t="s">
        <v>418</v>
      </c>
      <c r="E66" s="2" t="s">
        <v>418</v>
      </c>
      <c r="F66" s="10" t="s">
        <v>418</v>
      </c>
      <c r="G66" s="24" t="s">
        <v>475</v>
      </c>
      <c r="H66" s="40" t="s">
        <v>469</v>
      </c>
      <c r="I66" s="42" t="s">
        <v>199</v>
      </c>
      <c r="J66" s="39" t="str">
        <f t="shared" si="1"/>
        <v>縦積なし</v>
      </c>
      <c r="K66" s="41" t="s">
        <v>394</v>
      </c>
      <c r="L66" s="39" t="str">
        <f t="shared" si="2"/>
        <v>SAR</v>
      </c>
      <c r="M66" s="43"/>
    </row>
    <row r="67" spans="1:13" ht="11.1" customHeight="1">
      <c r="A67" s="19" t="str">
        <f t="shared" si="0"/>
        <v>Q0063childAge SAR 縦積なし  SAR</v>
      </c>
      <c r="B67" s="10" t="s">
        <v>391</v>
      </c>
      <c r="C67" s="10" t="s">
        <v>391</v>
      </c>
      <c r="D67" s="2" t="s">
        <v>419</v>
      </c>
      <c r="E67" s="2" t="s">
        <v>419</v>
      </c>
      <c r="F67" s="10" t="s">
        <v>419</v>
      </c>
      <c r="G67" s="24" t="s">
        <v>449</v>
      </c>
      <c r="H67" s="40" t="s">
        <v>470</v>
      </c>
      <c r="I67" s="42" t="s">
        <v>199</v>
      </c>
      <c r="J67" s="39" t="str">
        <f t="shared" si="1"/>
        <v>縦積なし</v>
      </c>
      <c r="K67" s="41" t="s">
        <v>395</v>
      </c>
      <c r="L67" s="39" t="str">
        <f t="shared" si="2"/>
        <v>SAR</v>
      </c>
      <c r="M67" s="43"/>
    </row>
    <row r="68" spans="1:13" ht="11.1" customHeight="1">
      <c r="A68" s="19" t="str">
        <f t="shared" si="0"/>
        <v>Q0064income_home SAR 縦積なし  SAR</v>
      </c>
      <c r="B68" s="10" t="s">
        <v>396</v>
      </c>
      <c r="C68" s="10" t="s">
        <v>396</v>
      </c>
      <c r="D68" s="2" t="s">
        <v>420</v>
      </c>
      <c r="E68" s="2" t="s">
        <v>420</v>
      </c>
      <c r="F68" s="10" t="s">
        <v>420</v>
      </c>
      <c r="G68" s="24" t="s">
        <v>476</v>
      </c>
      <c r="H68" s="40" t="s">
        <v>471</v>
      </c>
      <c r="I68" s="42" t="s">
        <v>199</v>
      </c>
      <c r="J68" s="39" t="str">
        <f t="shared" si="1"/>
        <v>縦積なし</v>
      </c>
      <c r="K68" s="41" t="s">
        <v>397</v>
      </c>
      <c r="L68" s="39" t="str">
        <f t="shared" si="2"/>
        <v>SAR</v>
      </c>
      <c r="M68" s="43"/>
    </row>
    <row r="69" spans="1:13" ht="11.1" customHeight="1">
      <c r="A69" s="19" t="str">
        <f t="shared" si="0"/>
        <v>Q0065非主使用理由 MTM 縦積MT非主使用理由  妙潔</v>
      </c>
      <c r="B69" s="1" t="s">
        <v>478</v>
      </c>
      <c r="C69" s="1"/>
      <c r="D69" s="17" t="s">
        <v>480</v>
      </c>
      <c r="E69" s="1"/>
      <c r="F69" s="16" t="s">
        <v>38</v>
      </c>
      <c r="G69" s="23"/>
      <c r="H69" s="40" t="s">
        <v>472</v>
      </c>
      <c r="I69" s="42" t="s">
        <v>200</v>
      </c>
      <c r="J69" s="39" t="str">
        <f t="shared" si="1"/>
        <v>縦積MT非主使用理由</v>
      </c>
      <c r="K69" s="41" t="s">
        <v>477</v>
      </c>
      <c r="L69" s="39" t="str">
        <f t="shared" si="2"/>
        <v>妙潔</v>
      </c>
      <c r="M69" s="43" t="s">
        <v>104</v>
      </c>
    </row>
    <row r="70" spans="1:13" ht="11.1" customHeight="1">
      <c r="A70" s="19" t="str">
        <f t="shared" ref="A70:A71" si="3">H70&amp;K70&amp;" "&amp;I70&amp;" "&amp;J70&amp;" "&amp;" "&amp;L70</f>
        <v>Q0066非主使用理由 MTM 縦積MT非主使用理由  GLAD</v>
      </c>
      <c r="B70" s="1" t="s">
        <v>479</v>
      </c>
      <c r="C70" s="1"/>
      <c r="D70" s="17" t="s">
        <v>481</v>
      </c>
      <c r="E70" s="1"/>
      <c r="F70" s="16" t="s">
        <v>39</v>
      </c>
      <c r="G70" s="23"/>
      <c r="H70" s="40" t="s">
        <v>482</v>
      </c>
      <c r="I70" s="42" t="s">
        <v>200</v>
      </c>
      <c r="J70" s="39" t="str">
        <f t="shared" ref="J70:J71" si="4">IF(OR(I70="MTM",I70="MTS"),"縦積MT"&amp;K70,IF(I70="MAC","縦積MAC","縦積なし"))</f>
        <v>縦積MT非主使用理由</v>
      </c>
      <c r="K70" s="41" t="s">
        <v>477</v>
      </c>
      <c r="L70" s="39" t="str">
        <f t="shared" ref="L70:L71" si="5">IF(M70="",I70,M70)</f>
        <v>GLAD</v>
      </c>
      <c r="M70" s="43" t="s">
        <v>266</v>
      </c>
    </row>
    <row r="71" spans="1:13" ht="11.1" customHeight="1">
      <c r="A71" s="19" t="str">
        <f t="shared" si="3"/>
        <v>Q0067非主使用理由 MTM 縦積MT非主使用理由  旭包鮮</v>
      </c>
      <c r="B71" s="1" t="s">
        <v>374</v>
      </c>
      <c r="C71" s="1"/>
      <c r="D71" s="17" t="s">
        <v>432</v>
      </c>
      <c r="E71" s="1"/>
      <c r="F71" s="16" t="s">
        <v>40</v>
      </c>
      <c r="G71" s="16"/>
      <c r="H71" s="40" t="s">
        <v>483</v>
      </c>
      <c r="I71" s="42" t="s">
        <v>200</v>
      </c>
      <c r="J71" s="39" t="str">
        <f t="shared" si="4"/>
        <v>縦積MT非主使用理由</v>
      </c>
      <c r="K71" s="41" t="s">
        <v>477</v>
      </c>
      <c r="L71" s="39" t="str">
        <f t="shared" si="5"/>
        <v>旭包鮮</v>
      </c>
      <c r="M71" s="43" t="s">
        <v>105</v>
      </c>
    </row>
  </sheetData>
  <autoFilter ref="A1:M68"/>
  <phoneticPr fontId="1" type="noConversion"/>
  <conditionalFormatting sqref="I2:I71">
    <cfRule type="cellIs" dxfId="2" priority="1" operator="equal">
      <formula>"MAC"</formula>
    </cfRule>
    <cfRule type="cellIs" dxfId="1" priority="2" operator="equal">
      <formula>"FAS"</formula>
    </cfRule>
    <cfRule type="cellIs" dxfId="0" priority="3" operator="equal">
      <formula>"SAR"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6"/>
  <sheetViews>
    <sheetView showGridLines="0" topLeftCell="A25" zoomScaleNormal="100" workbookViewId="0">
      <selection activeCell="J55" sqref="J55"/>
    </sheetView>
  </sheetViews>
  <sheetFormatPr defaultRowHeight="11.1" customHeight="1"/>
  <cols>
    <col min="1" max="1" width="38.6640625" customWidth="1"/>
    <col min="7" max="8" width="8.44140625" customWidth="1"/>
    <col min="9" max="9" width="17.88671875" customWidth="1"/>
    <col min="10" max="10" width="15.88671875" customWidth="1"/>
    <col min="11" max="11" width="14.88671875" customWidth="1"/>
    <col min="12" max="12" width="14.33203125" customWidth="1"/>
  </cols>
  <sheetData>
    <row r="1" spans="1:12" ht="11.1" customHeight="1">
      <c r="A1" s="8" t="s">
        <v>31</v>
      </c>
      <c r="B1" s="9">
        <v>202010</v>
      </c>
      <c r="C1" s="9">
        <v>202004</v>
      </c>
      <c r="D1" s="9">
        <v>201910</v>
      </c>
      <c r="E1" s="9">
        <v>201903</v>
      </c>
      <c r="F1" s="9">
        <v>201802</v>
      </c>
      <c r="G1" s="28" t="s">
        <v>201</v>
      </c>
      <c r="H1" s="29" t="s">
        <v>202</v>
      </c>
      <c r="I1" s="29" t="s">
        <v>203</v>
      </c>
      <c r="J1" s="29" t="s">
        <v>259</v>
      </c>
      <c r="K1" s="30" t="s">
        <v>204</v>
      </c>
      <c r="L1" s="8" t="s">
        <v>259</v>
      </c>
    </row>
    <row r="2" spans="1:12" ht="11.1" customHeight="1">
      <c r="A2" s="7" t="s">
        <v>107</v>
      </c>
      <c r="B2" s="2" t="s">
        <v>107</v>
      </c>
      <c r="C2" s="2" t="s">
        <v>107</v>
      </c>
      <c r="D2" s="2" t="s">
        <v>107</v>
      </c>
      <c r="E2" s="2" t="s">
        <v>107</v>
      </c>
      <c r="F2" s="2" t="s">
        <v>107</v>
      </c>
      <c r="G2" s="31"/>
      <c r="H2" s="6"/>
      <c r="I2" s="6"/>
      <c r="J2" s="6"/>
      <c r="K2" s="32"/>
      <c r="L2" s="6"/>
    </row>
    <row r="3" spans="1:12" ht="11.1" customHeight="1">
      <c r="A3" s="7" t="s">
        <v>108</v>
      </c>
      <c r="B3" s="2" t="s">
        <v>108</v>
      </c>
      <c r="C3" s="2" t="s">
        <v>108</v>
      </c>
      <c r="D3" s="2" t="s">
        <v>108</v>
      </c>
      <c r="E3" s="2" t="s">
        <v>108</v>
      </c>
      <c r="F3" s="2" t="s">
        <v>108</v>
      </c>
      <c r="G3" s="31"/>
      <c r="H3" s="6"/>
      <c r="I3" s="6"/>
      <c r="J3" s="6"/>
      <c r="K3" s="32"/>
      <c r="L3" s="6"/>
    </row>
    <row r="4" spans="1:12" ht="11.1" customHeight="1">
      <c r="A4" s="19" t="str">
        <f>G4&amp;" "&amp;H4&amp;" "&amp;I4&amp;" "&amp;J4&amp;K4</f>
        <v>Q0001 SAR 縦積なし 都市</v>
      </c>
      <c r="B4" s="2" t="s">
        <v>117</v>
      </c>
      <c r="C4" s="2" t="s">
        <v>0</v>
      </c>
      <c r="D4" s="2" t="s">
        <v>0</v>
      </c>
      <c r="E4" s="2" t="s">
        <v>0</v>
      </c>
      <c r="F4" s="2" t="s">
        <v>0</v>
      </c>
      <c r="G4" s="31" t="s">
        <v>206</v>
      </c>
      <c r="H4" s="6" t="s">
        <v>199</v>
      </c>
      <c r="I4" s="11" t="str">
        <f t="shared" ref="I4:I56" si="0">IF(OR(H4="MTM",H4="MTS"),"縦積あり"&amp;J4,"縦積なし")</f>
        <v>縦積なし</v>
      </c>
      <c r="J4" s="6" t="s">
        <v>6</v>
      </c>
      <c r="K4" s="33" t="str">
        <f>IF(I4="縦積なし",IF(H4="MAC",ok,""),L4)</f>
        <v/>
      </c>
      <c r="L4" s="6" t="s">
        <v>6</v>
      </c>
    </row>
    <row r="5" spans="1:12" ht="11.1" customHeight="1">
      <c r="A5" s="19" t="str">
        <f t="shared" ref="A5:A56" si="1">G5&amp;" "&amp;H5&amp;" "&amp;I5&amp;" "&amp;J5&amp;K5</f>
        <v>Q0002 FAS 縦積なし 年齢</v>
      </c>
      <c r="B5" s="2" t="s">
        <v>118</v>
      </c>
      <c r="C5" s="2" t="s">
        <v>1</v>
      </c>
      <c r="D5" s="2" t="s">
        <v>1</v>
      </c>
      <c r="E5" s="2" t="s">
        <v>1</v>
      </c>
      <c r="F5" s="2" t="s">
        <v>1</v>
      </c>
      <c r="G5" s="31" t="s">
        <v>207</v>
      </c>
      <c r="H5" s="6" t="s">
        <v>197</v>
      </c>
      <c r="I5" s="11" t="str">
        <f t="shared" si="0"/>
        <v>縦積なし</v>
      </c>
      <c r="J5" s="6" t="s">
        <v>7</v>
      </c>
      <c r="K5" s="33" t="str">
        <f>IF(I5="縦積なし",IF(H5="MAC",ok,""),L5)</f>
        <v/>
      </c>
      <c r="L5" s="6" t="s">
        <v>7</v>
      </c>
    </row>
    <row r="6" spans="1:12" ht="11.1" customHeight="1">
      <c r="A6" s="19" t="str">
        <f t="shared" si="1"/>
        <v>Q0003 MTS 縦積あり収入 収入個人収入</v>
      </c>
      <c r="B6" s="2" t="s">
        <v>119</v>
      </c>
      <c r="C6" s="2" t="s">
        <v>2</v>
      </c>
      <c r="D6" s="2" t="s">
        <v>2</v>
      </c>
      <c r="E6" s="2" t="s">
        <v>2</v>
      </c>
      <c r="F6" s="2" t="s">
        <v>2</v>
      </c>
      <c r="G6" s="31" t="s">
        <v>208</v>
      </c>
      <c r="H6" s="6" t="s">
        <v>198</v>
      </c>
      <c r="I6" s="11" t="str">
        <f t="shared" si="0"/>
        <v>縦積あり収入</v>
      </c>
      <c r="J6" s="6" t="s">
        <v>269</v>
      </c>
      <c r="K6" s="33" t="str">
        <f>IF(I6="縦積なし",IF(H6="MAC",ok,""),L6)</f>
        <v>個人収入</v>
      </c>
      <c r="L6" s="6" t="s">
        <v>275</v>
      </c>
    </row>
    <row r="7" spans="1:12" ht="11.1" customHeight="1">
      <c r="A7" s="19" t="str">
        <f t="shared" si="1"/>
        <v>Q0004 MTS 縦積あり収入 収入世帯月収</v>
      </c>
      <c r="B7" s="2" t="s">
        <v>120</v>
      </c>
      <c r="C7" s="2" t="s">
        <v>3</v>
      </c>
      <c r="D7" s="2" t="s">
        <v>3</v>
      </c>
      <c r="E7" s="2" t="s">
        <v>3</v>
      </c>
      <c r="F7" s="2" t="s">
        <v>3</v>
      </c>
      <c r="G7" s="31" t="s">
        <v>209</v>
      </c>
      <c r="H7" s="6" t="s">
        <v>198</v>
      </c>
      <c r="I7" s="11" t="str">
        <f t="shared" si="0"/>
        <v>縦積あり収入</v>
      </c>
      <c r="J7" s="6" t="s">
        <v>269</v>
      </c>
      <c r="K7" s="33" t="str">
        <f>IF(I7="縦積なし",IF(H7="MAC",ok,""),L7)</f>
        <v>世帯月収</v>
      </c>
      <c r="L7" s="6" t="s">
        <v>4</v>
      </c>
    </row>
    <row r="8" spans="1:12" ht="11.1" customHeight="1">
      <c r="A8" s="19" t="str">
        <f t="shared" si="1"/>
        <v>Q0005 SAR 縦積なし 婚姻</v>
      </c>
      <c r="B8" s="10" t="s">
        <v>121</v>
      </c>
      <c r="C8" s="2" t="s">
        <v>5</v>
      </c>
      <c r="D8" s="2" t="s">
        <v>5</v>
      </c>
      <c r="E8" s="2" t="s">
        <v>5</v>
      </c>
      <c r="F8" s="2" t="s">
        <v>5</v>
      </c>
      <c r="G8" s="31" t="s">
        <v>210</v>
      </c>
      <c r="H8" s="6" t="s">
        <v>199</v>
      </c>
      <c r="I8" s="11" t="str">
        <f t="shared" si="0"/>
        <v>縦積なし</v>
      </c>
      <c r="J8" s="6" t="s">
        <v>8</v>
      </c>
      <c r="K8" s="33" t="str">
        <f>IF(I8="縦積なし",IF(H8="MAC",ok,""),L8)</f>
        <v/>
      </c>
      <c r="L8" s="6" t="s">
        <v>205</v>
      </c>
    </row>
    <row r="9" spans="1:12" ht="11.1" customHeight="1">
      <c r="A9" s="19" t="str">
        <f t="shared" si="1"/>
        <v>Q0006 SAR 縦積なし 職業</v>
      </c>
      <c r="B9" s="10" t="s">
        <v>122</v>
      </c>
      <c r="C9" s="2" t="s">
        <v>51</v>
      </c>
      <c r="D9" s="2" t="s">
        <v>27</v>
      </c>
      <c r="E9" s="2" t="s">
        <v>65</v>
      </c>
      <c r="F9" s="2" t="s">
        <v>65</v>
      </c>
      <c r="G9" s="31" t="s">
        <v>211</v>
      </c>
      <c r="H9" s="6" t="s">
        <v>199</v>
      </c>
      <c r="I9" s="11" t="str">
        <f t="shared" si="0"/>
        <v>縦積なし</v>
      </c>
      <c r="J9" s="6" t="s">
        <v>28</v>
      </c>
      <c r="K9" s="33" t="str">
        <f>IF(I9="縦積なし",IF(H9="MAC",ok,""),L9)</f>
        <v/>
      </c>
      <c r="L9" s="6" t="s">
        <v>205</v>
      </c>
    </row>
    <row r="10" spans="1:12" ht="11.1" customHeight="1">
      <c r="A10" s="19" t="str">
        <f t="shared" si="1"/>
        <v>Q0007 MTM 縦積ありKPI KPI第一</v>
      </c>
      <c r="B10" s="2" t="s">
        <v>29</v>
      </c>
      <c r="C10" s="2" t="s">
        <v>32</v>
      </c>
      <c r="D10" s="2" t="s">
        <v>29</v>
      </c>
      <c r="E10" s="2" t="s">
        <v>66</v>
      </c>
      <c r="F10" s="3" t="s">
        <v>102</v>
      </c>
      <c r="G10" s="31" t="s">
        <v>212</v>
      </c>
      <c r="H10" s="6" t="s">
        <v>200</v>
      </c>
      <c r="I10" s="11" t="str">
        <f t="shared" si="0"/>
        <v>縦積ありKPI</v>
      </c>
      <c r="J10" s="6" t="s">
        <v>270</v>
      </c>
      <c r="K10" s="33" t="str">
        <f>IF(I10="縦積なし",IF(H10="MAC",ok,""),L10)</f>
        <v>第一</v>
      </c>
      <c r="L10" s="6" t="s">
        <v>260</v>
      </c>
    </row>
    <row r="11" spans="1:12" ht="11.1" customHeight="1">
      <c r="A11" s="19" t="str">
        <f t="shared" si="1"/>
        <v>Q0008 MTM 縦積ありKPI KPI純粋</v>
      </c>
      <c r="B11" s="2" t="s">
        <v>30</v>
      </c>
      <c r="C11" s="2" t="s">
        <v>33</v>
      </c>
      <c r="D11" s="2" t="s">
        <v>30</v>
      </c>
      <c r="E11" s="2" t="s">
        <v>67</v>
      </c>
      <c r="F11" s="3" t="s">
        <v>103</v>
      </c>
      <c r="G11" s="31" t="s">
        <v>213</v>
      </c>
      <c r="H11" s="6" t="s">
        <v>200</v>
      </c>
      <c r="I11" s="11" t="str">
        <f t="shared" si="0"/>
        <v>縦積ありKPI</v>
      </c>
      <c r="J11" s="6" t="s">
        <v>270</v>
      </c>
      <c r="K11" s="33" t="str">
        <f>IF(I11="縦積なし",IF(H11="MAC",ok,""),L11)</f>
        <v>純粋</v>
      </c>
      <c r="L11" s="6" t="s">
        <v>261</v>
      </c>
    </row>
    <row r="12" spans="1:12" ht="11.1" customHeight="1">
      <c r="A12" s="19" t="str">
        <f t="shared" si="1"/>
        <v>Q0009 MTM 縦積ありKPI KPI助成</v>
      </c>
      <c r="B12" s="10" t="s">
        <v>123</v>
      </c>
      <c r="C12" s="2" t="s">
        <v>34</v>
      </c>
      <c r="D12" s="2" t="s">
        <v>9</v>
      </c>
      <c r="E12" s="2" t="s">
        <v>71</v>
      </c>
      <c r="F12" s="4" t="s">
        <v>101</v>
      </c>
      <c r="G12" s="31" t="s">
        <v>214</v>
      </c>
      <c r="H12" s="6" t="s">
        <v>200</v>
      </c>
      <c r="I12" s="11" t="str">
        <f t="shared" si="0"/>
        <v>縦積ありKPI</v>
      </c>
      <c r="J12" s="6" t="s">
        <v>270</v>
      </c>
      <c r="K12" s="33" t="str">
        <f>IF(I12="縦積なし",IF(H12="MAC",ok,""),L12)</f>
        <v>助成</v>
      </c>
      <c r="L12" s="6" t="s">
        <v>262</v>
      </c>
    </row>
    <row r="13" spans="1:12" ht="11.1" customHeight="1">
      <c r="A13" s="19" t="str">
        <f t="shared" si="1"/>
        <v>Q0010 MTM 縦積ありKPI KPI経験</v>
      </c>
      <c r="B13" s="10" t="s">
        <v>124</v>
      </c>
      <c r="C13" s="2" t="s">
        <v>35</v>
      </c>
      <c r="D13" s="2" t="s">
        <v>10</v>
      </c>
      <c r="E13" s="4" t="s">
        <v>68</v>
      </c>
      <c r="F13" s="4" t="s">
        <v>44</v>
      </c>
      <c r="G13" s="31" t="s">
        <v>215</v>
      </c>
      <c r="H13" s="6" t="s">
        <v>200</v>
      </c>
      <c r="I13" s="11" t="str">
        <f t="shared" si="0"/>
        <v>縦積ありKPI</v>
      </c>
      <c r="J13" s="6" t="s">
        <v>270</v>
      </c>
      <c r="K13" s="33" t="str">
        <f>IF(I13="縦積なし",IF(H13="MAC",ok,""),L13)</f>
        <v>経験</v>
      </c>
      <c r="L13" s="6" t="s">
        <v>263</v>
      </c>
    </row>
    <row r="14" spans="1:12" ht="11.1" customHeight="1">
      <c r="A14" s="19" t="str">
        <f t="shared" si="1"/>
        <v>Q0011 MTM 縦積ありKPI KPI主使用</v>
      </c>
      <c r="B14" s="10" t="s">
        <v>125</v>
      </c>
      <c r="C14" s="2" t="s">
        <v>36</v>
      </c>
      <c r="D14" s="2" t="s">
        <v>11</v>
      </c>
      <c r="E14" s="4" t="s">
        <v>69</v>
      </c>
      <c r="F14" s="4" t="s">
        <v>45</v>
      </c>
      <c r="G14" s="31" t="s">
        <v>216</v>
      </c>
      <c r="H14" s="6" t="s">
        <v>200</v>
      </c>
      <c r="I14" s="11" t="str">
        <f t="shared" si="0"/>
        <v>縦積ありKPI</v>
      </c>
      <c r="J14" s="6" t="s">
        <v>270</v>
      </c>
      <c r="K14" s="33" t="str">
        <f>IF(I14="縦積なし",IF(H14="MAC",ok,""),L14)</f>
        <v>主使用</v>
      </c>
      <c r="L14" s="6" t="s">
        <v>264</v>
      </c>
    </row>
    <row r="15" spans="1:12" ht="11.1" customHeight="1">
      <c r="A15" s="19" t="str">
        <f t="shared" si="1"/>
        <v>Q0012 MTM 縦積ありKPI KPI今後</v>
      </c>
      <c r="B15" s="10" t="s">
        <v>126</v>
      </c>
      <c r="C15" s="2" t="s">
        <v>37</v>
      </c>
      <c r="D15" s="2" t="s">
        <v>12</v>
      </c>
      <c r="E15" s="4" t="s">
        <v>70</v>
      </c>
      <c r="F15" s="4" t="s">
        <v>46</v>
      </c>
      <c r="G15" s="31" t="s">
        <v>217</v>
      </c>
      <c r="H15" s="6" t="s">
        <v>200</v>
      </c>
      <c r="I15" s="11" t="str">
        <f t="shared" si="0"/>
        <v>縦積ありKPI</v>
      </c>
      <c r="J15" s="6" t="s">
        <v>270</v>
      </c>
      <c r="K15" s="33" t="str">
        <f>IF(I15="縦積なし",IF(H15="MAC",ok,""),L15)</f>
        <v>今後</v>
      </c>
      <c r="L15" s="6" t="s">
        <v>265</v>
      </c>
    </row>
    <row r="16" spans="1:12" ht="11.1" customHeight="1">
      <c r="A16" s="19" t="str">
        <f t="shared" si="1"/>
        <v>Q0013 MTS 縦積あり好意 好意妙潔</v>
      </c>
      <c r="B16" s="10" t="s">
        <v>127</v>
      </c>
      <c r="C16" s="2" t="s">
        <v>38</v>
      </c>
      <c r="D16" s="2" t="s">
        <v>13</v>
      </c>
      <c r="E16" s="10" t="s">
        <v>72</v>
      </c>
      <c r="F16" s="4" t="s">
        <v>95</v>
      </c>
      <c r="G16" s="31" t="s">
        <v>218</v>
      </c>
      <c r="H16" s="6" t="s">
        <v>198</v>
      </c>
      <c r="I16" s="11" t="str">
        <f t="shared" si="0"/>
        <v>縦積あり好意</v>
      </c>
      <c r="J16" s="6" t="s">
        <v>257</v>
      </c>
      <c r="K16" s="33" t="str">
        <f>IF(I16="縦積なし",IF(H16="MAC",ok,""),L16)</f>
        <v>妙潔</v>
      </c>
      <c r="L16" s="6" t="s">
        <v>104</v>
      </c>
    </row>
    <row r="17" spans="1:12" ht="11.1" customHeight="1">
      <c r="A17" s="19" t="str">
        <f t="shared" si="1"/>
        <v>Q0014 MTS 縦積あり好意 好意GLAD</v>
      </c>
      <c r="B17" s="10" t="s">
        <v>128</v>
      </c>
      <c r="C17" s="2" t="s">
        <v>39</v>
      </c>
      <c r="D17" s="2" t="s">
        <v>14</v>
      </c>
      <c r="E17" s="10" t="s">
        <v>73</v>
      </c>
      <c r="F17" s="4" t="s">
        <v>96</v>
      </c>
      <c r="G17" s="31" t="s">
        <v>219</v>
      </c>
      <c r="H17" s="6" t="s">
        <v>198</v>
      </c>
      <c r="I17" s="11" t="str">
        <f t="shared" si="0"/>
        <v>縦積あり好意</v>
      </c>
      <c r="J17" s="6" t="s">
        <v>257</v>
      </c>
      <c r="K17" s="33" t="str">
        <f>IF(I17="縦積なし",IF(H17="MAC",ok,""),L17)</f>
        <v>GLAD</v>
      </c>
      <c r="L17" s="6" t="s">
        <v>266</v>
      </c>
    </row>
    <row r="18" spans="1:12" ht="11.1" customHeight="1">
      <c r="A18" s="19" t="str">
        <f t="shared" si="1"/>
        <v>Q0015 MTS 縦積あり好意 好意旭包鮮</v>
      </c>
      <c r="B18" s="10" t="s">
        <v>129</v>
      </c>
      <c r="C18" s="2" t="s">
        <v>40</v>
      </c>
      <c r="D18" s="2" t="s">
        <v>15</v>
      </c>
      <c r="E18" s="10" t="s">
        <v>74</v>
      </c>
      <c r="F18" s="4" t="s">
        <v>97</v>
      </c>
      <c r="G18" s="31" t="s">
        <v>220</v>
      </c>
      <c r="H18" s="6" t="s">
        <v>198</v>
      </c>
      <c r="I18" s="11" t="str">
        <f t="shared" si="0"/>
        <v>縦積あり好意</v>
      </c>
      <c r="J18" s="6" t="s">
        <v>257</v>
      </c>
      <c r="K18" s="33" t="str">
        <f>IF(I18="縦積なし",IF(H18="MAC",ok,""),L18)</f>
        <v>旭包鮮</v>
      </c>
      <c r="L18" s="6" t="s">
        <v>105</v>
      </c>
    </row>
    <row r="19" spans="1:12" ht="11.1" customHeight="1">
      <c r="A19" s="19" t="str">
        <f t="shared" si="1"/>
        <v>Q0016 MTS 縦積あり好意 好意克林莱</v>
      </c>
      <c r="B19" s="10" t="s">
        <v>130</v>
      </c>
      <c r="C19" s="2" t="s">
        <v>41</v>
      </c>
      <c r="D19" s="2" t="s">
        <v>16</v>
      </c>
      <c r="E19" s="10" t="s">
        <v>75</v>
      </c>
      <c r="F19" s="4" t="s">
        <v>98</v>
      </c>
      <c r="G19" s="31" t="s">
        <v>221</v>
      </c>
      <c r="H19" s="6" t="s">
        <v>198</v>
      </c>
      <c r="I19" s="11" t="str">
        <f t="shared" si="0"/>
        <v>縦積あり好意</v>
      </c>
      <c r="J19" s="6" t="s">
        <v>257</v>
      </c>
      <c r="K19" s="33" t="str">
        <f>IF(I19="縦積なし",IF(H19="MAC",ok,""),L19)</f>
        <v>克林莱</v>
      </c>
      <c r="L19" s="6" t="s">
        <v>52</v>
      </c>
    </row>
    <row r="20" spans="1:12" ht="11.1" customHeight="1">
      <c r="A20" s="19" t="str">
        <f t="shared" si="1"/>
        <v>Q0017 MTS 縦積あり好意 好意美麗雅</v>
      </c>
      <c r="B20" s="10" t="s">
        <v>131</v>
      </c>
      <c r="C20" s="2" t="s">
        <v>42</v>
      </c>
      <c r="D20" s="2" t="s">
        <v>17</v>
      </c>
      <c r="E20" s="10" t="s">
        <v>76</v>
      </c>
      <c r="F20" s="4" t="s">
        <v>99</v>
      </c>
      <c r="G20" s="31" t="s">
        <v>222</v>
      </c>
      <c r="H20" s="6" t="s">
        <v>198</v>
      </c>
      <c r="I20" s="11" t="str">
        <f t="shared" si="0"/>
        <v>縦積あり好意</v>
      </c>
      <c r="J20" s="6" t="s">
        <v>257</v>
      </c>
      <c r="K20" s="33" t="str">
        <f>IF(I20="縦積なし",IF(H20="MAC",ok,""),L20)</f>
        <v>美麗雅</v>
      </c>
      <c r="L20" s="6" t="s">
        <v>106</v>
      </c>
    </row>
    <row r="21" spans="1:12" ht="11.1" customHeight="1">
      <c r="A21" s="19" t="str">
        <f t="shared" si="1"/>
        <v>Q0018 MTS 縦積あり好意 好意茶花</v>
      </c>
      <c r="B21" s="10" t="s">
        <v>132</v>
      </c>
      <c r="C21" s="2" t="s">
        <v>43</v>
      </c>
      <c r="D21" s="2" t="s">
        <v>18</v>
      </c>
      <c r="E21" s="10" t="s">
        <v>77</v>
      </c>
      <c r="F21" s="4" t="s">
        <v>100</v>
      </c>
      <c r="G21" s="31" t="s">
        <v>223</v>
      </c>
      <c r="H21" s="6" t="s">
        <v>198</v>
      </c>
      <c r="I21" s="11" t="str">
        <f t="shared" si="0"/>
        <v>縦積あり好意</v>
      </c>
      <c r="J21" s="6" t="s">
        <v>257</v>
      </c>
      <c r="K21" s="33" t="str">
        <f>IF(I21="縦積なし",IF(H21="MAC",ok,""),L21)</f>
        <v>茶花</v>
      </c>
      <c r="L21" s="6" t="s">
        <v>53</v>
      </c>
    </row>
    <row r="22" spans="1:12" ht="11.1" customHeight="1">
      <c r="A22" s="19" t="str">
        <f t="shared" si="1"/>
        <v>Q0019 MTS 縦積あり初認知 初認知妙潔</v>
      </c>
      <c r="B22" s="10" t="s">
        <v>133</v>
      </c>
      <c r="C22" s="2" t="s">
        <v>44</v>
      </c>
      <c r="D22" s="2" t="s">
        <v>19</v>
      </c>
      <c r="E22" s="4" t="s">
        <v>78</v>
      </c>
      <c r="F22" s="4"/>
      <c r="G22" s="31" t="s">
        <v>224</v>
      </c>
      <c r="H22" s="6" t="s">
        <v>198</v>
      </c>
      <c r="I22" s="11" t="str">
        <f t="shared" si="0"/>
        <v>縦積あり初認知</v>
      </c>
      <c r="J22" s="6" t="s">
        <v>258</v>
      </c>
      <c r="K22" s="33" t="str">
        <f>IF(I22="縦積なし",IF(H22="MAC",ok,""),L22)</f>
        <v>妙潔</v>
      </c>
      <c r="L22" s="6" t="s">
        <v>104</v>
      </c>
    </row>
    <row r="23" spans="1:12" ht="11.1" customHeight="1">
      <c r="A23" s="19" t="str">
        <f t="shared" si="1"/>
        <v>Q0020 MTS 縦積あり初認知 初認知GLAD</v>
      </c>
      <c r="B23" s="10" t="s">
        <v>134</v>
      </c>
      <c r="C23" s="2" t="s">
        <v>45</v>
      </c>
      <c r="D23" s="2" t="s">
        <v>20</v>
      </c>
      <c r="E23" s="4" t="s">
        <v>79</v>
      </c>
      <c r="F23" s="4"/>
      <c r="G23" s="31" t="s">
        <v>225</v>
      </c>
      <c r="H23" s="6" t="s">
        <v>198</v>
      </c>
      <c r="I23" s="11" t="str">
        <f t="shared" si="0"/>
        <v>縦積あり初認知</v>
      </c>
      <c r="J23" s="6" t="s">
        <v>258</v>
      </c>
      <c r="K23" s="33" t="str">
        <f>IF(I23="縦積なし",IF(H23="MAC",ok,""),L23)</f>
        <v>GLAD</v>
      </c>
      <c r="L23" s="6" t="s">
        <v>266</v>
      </c>
    </row>
    <row r="24" spans="1:12" ht="11.1" customHeight="1">
      <c r="A24" s="19" t="str">
        <f t="shared" si="1"/>
        <v>Q0021 MTS 縦積あり初認知 初認知旭包鮮</v>
      </c>
      <c r="B24" s="10" t="s">
        <v>135</v>
      </c>
      <c r="C24" s="2" t="s">
        <v>46</v>
      </c>
      <c r="D24" s="2" t="s">
        <v>21</v>
      </c>
      <c r="E24" s="4" t="s">
        <v>80</v>
      </c>
      <c r="F24" s="4"/>
      <c r="G24" s="31" t="s">
        <v>226</v>
      </c>
      <c r="H24" s="6" t="s">
        <v>198</v>
      </c>
      <c r="I24" s="11" t="str">
        <f t="shared" si="0"/>
        <v>縦積あり初認知</v>
      </c>
      <c r="J24" s="6" t="s">
        <v>258</v>
      </c>
      <c r="K24" s="33" t="str">
        <f>IF(I24="縦積なし",IF(H24="MAC",ok,""),L24)</f>
        <v>旭包鮮</v>
      </c>
      <c r="L24" s="6" t="s">
        <v>105</v>
      </c>
    </row>
    <row r="25" spans="1:12" ht="11.1" customHeight="1">
      <c r="A25" s="19" t="str">
        <f t="shared" si="1"/>
        <v>Q0022 MTS 縦積あり初認知 初認知克林莱</v>
      </c>
      <c r="B25" s="10" t="s">
        <v>136</v>
      </c>
      <c r="C25" s="2" t="s">
        <v>47</v>
      </c>
      <c r="D25" s="2" t="s">
        <v>22</v>
      </c>
      <c r="E25" s="4" t="s">
        <v>81</v>
      </c>
      <c r="F25" s="4"/>
      <c r="G25" s="31" t="s">
        <v>227</v>
      </c>
      <c r="H25" s="6" t="s">
        <v>198</v>
      </c>
      <c r="I25" s="11" t="str">
        <f t="shared" si="0"/>
        <v>縦積あり初認知</v>
      </c>
      <c r="J25" s="6" t="s">
        <v>258</v>
      </c>
      <c r="K25" s="33" t="str">
        <f>IF(I25="縦積なし",IF(H25="MAC",ok,""),L25)</f>
        <v>克林莱</v>
      </c>
      <c r="L25" s="6" t="s">
        <v>52</v>
      </c>
    </row>
    <row r="26" spans="1:12" ht="11.1" customHeight="1">
      <c r="A26" s="19" t="str">
        <f t="shared" si="1"/>
        <v>Q0023 MTS 縦積あり初認知 初認知美麗雅</v>
      </c>
      <c r="B26" s="10" t="s">
        <v>137</v>
      </c>
      <c r="C26" s="2" t="s">
        <v>48</v>
      </c>
      <c r="D26" s="2" t="s">
        <v>23</v>
      </c>
      <c r="E26" s="4" t="s">
        <v>82</v>
      </c>
      <c r="F26" s="4"/>
      <c r="G26" s="31" t="s">
        <v>228</v>
      </c>
      <c r="H26" s="6" t="s">
        <v>198</v>
      </c>
      <c r="I26" s="11" t="str">
        <f t="shared" si="0"/>
        <v>縦積あり初認知</v>
      </c>
      <c r="J26" s="6" t="s">
        <v>258</v>
      </c>
      <c r="K26" s="33" t="str">
        <f>IF(I26="縦積なし",IF(H26="MAC",ok,""),L26)</f>
        <v>美麗雅</v>
      </c>
      <c r="L26" s="6" t="s">
        <v>106</v>
      </c>
    </row>
    <row r="27" spans="1:12" ht="11.1" customHeight="1">
      <c r="A27" s="19" t="str">
        <f t="shared" si="1"/>
        <v>Q0024 MTS 縦積あり初認知 初認知茶花</v>
      </c>
      <c r="B27" s="10" t="s">
        <v>138</v>
      </c>
      <c r="C27" s="2" t="s">
        <v>49</v>
      </c>
      <c r="D27" s="2" t="s">
        <v>24</v>
      </c>
      <c r="E27" s="4" t="s">
        <v>83</v>
      </c>
      <c r="F27" s="4"/>
      <c r="G27" s="31" t="s">
        <v>229</v>
      </c>
      <c r="H27" s="6" t="s">
        <v>198</v>
      </c>
      <c r="I27" s="11" t="str">
        <f t="shared" si="0"/>
        <v>縦積あり初認知</v>
      </c>
      <c r="J27" s="6" t="s">
        <v>258</v>
      </c>
      <c r="K27" s="33" t="str">
        <f>IF(I27="縦積なし",IF(H27="MAC",ok,""),L27)</f>
        <v>茶花</v>
      </c>
      <c r="L27" s="6" t="s">
        <v>53</v>
      </c>
    </row>
    <row r="28" spans="1:12" ht="11.1" customHeight="1">
      <c r="A28" s="19" t="str">
        <f t="shared" si="1"/>
        <v>Q0025 SAR 縦積なし 国別識別</v>
      </c>
      <c r="B28" s="10" t="s">
        <v>139</v>
      </c>
      <c r="C28" s="2" t="s">
        <v>50</v>
      </c>
      <c r="D28" s="2" t="s">
        <v>25</v>
      </c>
      <c r="E28" s="10" t="s">
        <v>186</v>
      </c>
      <c r="F28" s="10" t="s">
        <v>196</v>
      </c>
      <c r="G28" s="31" t="s">
        <v>230</v>
      </c>
      <c r="H28" s="6" t="s">
        <v>199</v>
      </c>
      <c r="I28" s="11" t="str">
        <f t="shared" si="0"/>
        <v>縦積なし</v>
      </c>
      <c r="J28" s="6" t="s">
        <v>26</v>
      </c>
      <c r="K28" s="33" t="str">
        <f>IF(I28="縦積なし",IF(H28="MAC",ok,""),L28)</f>
        <v/>
      </c>
      <c r="L28" s="6" t="s">
        <v>205</v>
      </c>
    </row>
    <row r="29" spans="1:12" ht="11.1" customHeight="1">
      <c r="A29" s="19" t="str">
        <f t="shared" si="1"/>
        <v>Q0026 MTM 縦積ありイメージ情緒 イメージ情緒妙潔</v>
      </c>
      <c r="B29" s="1"/>
      <c r="C29" s="1" t="s">
        <v>54</v>
      </c>
      <c r="D29" s="1"/>
      <c r="E29" s="5" t="s">
        <v>109</v>
      </c>
      <c r="F29" s="4" t="s">
        <v>84</v>
      </c>
      <c r="G29" s="31" t="s">
        <v>231</v>
      </c>
      <c r="H29" s="6" t="s">
        <v>200</v>
      </c>
      <c r="I29" s="11" t="str">
        <f t="shared" si="0"/>
        <v>縦積ありイメージ情緒</v>
      </c>
      <c r="J29" s="6" t="s">
        <v>271</v>
      </c>
      <c r="K29" s="33" t="str">
        <f>IF(I29="縦積なし",IF(H29="MAC",ok,""),L29)</f>
        <v>妙潔</v>
      </c>
      <c r="L29" s="6" t="s">
        <v>104</v>
      </c>
    </row>
    <row r="30" spans="1:12" ht="11.1" customHeight="1">
      <c r="A30" s="19" t="str">
        <f t="shared" si="1"/>
        <v>Q0027 MTM 縦積ありイメージ情緒 イメージ情緒GLAD</v>
      </c>
      <c r="B30" s="1"/>
      <c r="C30" s="1" t="s">
        <v>55</v>
      </c>
      <c r="D30" s="1"/>
      <c r="E30" s="5" t="s">
        <v>110</v>
      </c>
      <c r="F30" s="4" t="s">
        <v>85</v>
      </c>
      <c r="G30" s="31" t="s">
        <v>232</v>
      </c>
      <c r="H30" s="6" t="s">
        <v>200</v>
      </c>
      <c r="I30" s="11" t="str">
        <f t="shared" si="0"/>
        <v>縦積ありイメージ情緒</v>
      </c>
      <c r="J30" s="6" t="s">
        <v>271</v>
      </c>
      <c r="K30" s="33" t="str">
        <f>IF(I30="縦積なし",IF(H30="MAC",ok,""),L30)</f>
        <v>GLAD</v>
      </c>
      <c r="L30" s="6" t="s">
        <v>266</v>
      </c>
    </row>
    <row r="31" spans="1:12" ht="11.1" customHeight="1">
      <c r="A31" s="19" t="str">
        <f t="shared" si="1"/>
        <v>Q0028 MTM 縦積ありイメージ情緒 イメージ情緒旭包鮮</v>
      </c>
      <c r="B31" s="1"/>
      <c r="C31" s="1" t="s">
        <v>56</v>
      </c>
      <c r="D31" s="1"/>
      <c r="E31" s="5" t="s">
        <v>111</v>
      </c>
      <c r="F31" s="4" t="s">
        <v>86</v>
      </c>
      <c r="G31" s="31" t="s">
        <v>233</v>
      </c>
      <c r="H31" s="6" t="s">
        <v>200</v>
      </c>
      <c r="I31" s="11" t="str">
        <f t="shared" si="0"/>
        <v>縦積ありイメージ情緒</v>
      </c>
      <c r="J31" s="6" t="s">
        <v>271</v>
      </c>
      <c r="K31" s="33" t="str">
        <f>IF(I31="縦積なし",IF(H31="MAC",ok,""),L31)</f>
        <v>旭包鮮</v>
      </c>
      <c r="L31" s="6" t="s">
        <v>105</v>
      </c>
    </row>
    <row r="32" spans="1:12" ht="11.1" customHeight="1">
      <c r="A32" s="19" t="str">
        <f t="shared" si="1"/>
        <v>Q0029 MTM 縦積ありイメージ情緒 イメージ情緒克林莱</v>
      </c>
      <c r="B32" s="1"/>
      <c r="C32" s="1" t="s">
        <v>57</v>
      </c>
      <c r="D32" s="1"/>
      <c r="E32" s="5" t="s">
        <v>112</v>
      </c>
      <c r="F32" s="4" t="s">
        <v>87</v>
      </c>
      <c r="G32" s="31" t="s">
        <v>234</v>
      </c>
      <c r="H32" s="6" t="s">
        <v>200</v>
      </c>
      <c r="I32" s="11" t="str">
        <f t="shared" si="0"/>
        <v>縦積ありイメージ情緒</v>
      </c>
      <c r="J32" s="6" t="s">
        <v>271</v>
      </c>
      <c r="K32" s="33" t="str">
        <f>IF(I32="縦積なし",IF(H32="MAC",ok,""),L32)</f>
        <v>克林莱</v>
      </c>
      <c r="L32" s="6" t="s">
        <v>52</v>
      </c>
    </row>
    <row r="33" spans="1:12" ht="11.1" customHeight="1">
      <c r="A33" s="19" t="str">
        <f t="shared" si="1"/>
        <v>Q0030 MTM 縦積ありイメージ情緒 イメージ情緒美麗雅</v>
      </c>
      <c r="B33" s="1"/>
      <c r="C33" s="1" t="s">
        <v>58</v>
      </c>
      <c r="D33" s="1"/>
      <c r="E33" s="5" t="s">
        <v>113</v>
      </c>
      <c r="F33" s="4" t="s">
        <v>88</v>
      </c>
      <c r="G33" s="31" t="s">
        <v>235</v>
      </c>
      <c r="H33" s="6" t="s">
        <v>200</v>
      </c>
      <c r="I33" s="11" t="str">
        <f t="shared" si="0"/>
        <v>縦積ありイメージ情緒</v>
      </c>
      <c r="J33" s="6" t="s">
        <v>271</v>
      </c>
      <c r="K33" s="33" t="str">
        <f>IF(I33="縦積なし",IF(H33="MAC",ok,""),L33)</f>
        <v>美麗雅</v>
      </c>
      <c r="L33" s="6" t="s">
        <v>106</v>
      </c>
    </row>
    <row r="34" spans="1:12" ht="11.1" customHeight="1">
      <c r="A34" s="19" t="str">
        <f t="shared" si="1"/>
        <v>Q0031 MTM 縦積ありイメージ情緒 イメージ情緒茶花</v>
      </c>
      <c r="B34" s="13"/>
      <c r="C34" s="13" t="s">
        <v>59</v>
      </c>
      <c r="D34" s="13"/>
      <c r="E34" s="14" t="s">
        <v>114</v>
      </c>
      <c r="F34" s="15" t="s">
        <v>89</v>
      </c>
      <c r="G34" s="31" t="s">
        <v>236</v>
      </c>
      <c r="H34" s="6" t="s">
        <v>200</v>
      </c>
      <c r="I34" s="11" t="str">
        <f t="shared" si="0"/>
        <v>縦積ありイメージ情緒</v>
      </c>
      <c r="J34" s="6" t="s">
        <v>271</v>
      </c>
      <c r="K34" s="33" t="str">
        <f>IF(I34="縦積なし",IF(H34="MAC",ok,""),L34)</f>
        <v>茶花</v>
      </c>
      <c r="L34" s="6" t="s">
        <v>53</v>
      </c>
    </row>
    <row r="35" spans="1:12" ht="11.1" customHeight="1">
      <c r="A35" s="19" t="str">
        <f t="shared" si="1"/>
        <v>Q0032 MTM 縦積ありイメージ機能 イメージ機能妙潔</v>
      </c>
      <c r="B35" s="1"/>
      <c r="C35" s="1" t="s">
        <v>60</v>
      </c>
      <c r="D35" s="1"/>
      <c r="E35" s="5" t="s">
        <v>35</v>
      </c>
      <c r="F35" s="4" t="s">
        <v>90</v>
      </c>
      <c r="G35" s="31" t="s">
        <v>237</v>
      </c>
      <c r="H35" s="6" t="s">
        <v>200</v>
      </c>
      <c r="I35" s="11" t="str">
        <f t="shared" si="0"/>
        <v>縦積ありイメージ機能</v>
      </c>
      <c r="J35" s="6" t="s">
        <v>272</v>
      </c>
      <c r="K35" s="33" t="str">
        <f>IF(I35="縦積なし",IF(H35="MAC",ok,""),L35)</f>
        <v>妙潔</v>
      </c>
      <c r="L35" s="6" t="s">
        <v>104</v>
      </c>
    </row>
    <row r="36" spans="1:12" ht="11.1" customHeight="1">
      <c r="A36" s="19" t="str">
        <f t="shared" si="1"/>
        <v>Q0033 MTM 縦積ありイメージ機能 イメージ機能GLAD</v>
      </c>
      <c r="B36" s="1"/>
      <c r="C36" s="1" t="s">
        <v>61</v>
      </c>
      <c r="D36" s="1"/>
      <c r="E36" s="5" t="s">
        <v>36</v>
      </c>
      <c r="F36" s="4" t="s">
        <v>91</v>
      </c>
      <c r="G36" s="31" t="s">
        <v>238</v>
      </c>
      <c r="H36" s="6" t="s">
        <v>200</v>
      </c>
      <c r="I36" s="11" t="str">
        <f t="shared" si="0"/>
        <v>縦積ありイメージ機能</v>
      </c>
      <c r="J36" s="6" t="s">
        <v>272</v>
      </c>
      <c r="K36" s="33" t="str">
        <f>IF(I36="縦積なし",IF(H36="MAC",ok,""),L36)</f>
        <v>GLAD</v>
      </c>
      <c r="L36" s="6" t="s">
        <v>266</v>
      </c>
    </row>
    <row r="37" spans="1:12" ht="11.1" customHeight="1">
      <c r="A37" s="19" t="str">
        <f t="shared" si="1"/>
        <v>Q0034 MTM 縦積ありイメージ機能 イメージ機能旭包鮮</v>
      </c>
      <c r="B37" s="1"/>
      <c r="C37" s="1" t="s">
        <v>62</v>
      </c>
      <c r="D37" s="1"/>
      <c r="E37" s="5" t="s">
        <v>37</v>
      </c>
      <c r="F37" s="4" t="s">
        <v>92</v>
      </c>
      <c r="G37" s="31" t="s">
        <v>239</v>
      </c>
      <c r="H37" s="6" t="s">
        <v>200</v>
      </c>
      <c r="I37" s="11" t="str">
        <f t="shared" si="0"/>
        <v>縦積ありイメージ機能</v>
      </c>
      <c r="J37" s="6" t="s">
        <v>272</v>
      </c>
      <c r="K37" s="33" t="str">
        <f>IF(I37="縦積なし",IF(H37="MAC",ok,""),L37)</f>
        <v>旭包鮮</v>
      </c>
      <c r="L37" s="6" t="s">
        <v>105</v>
      </c>
    </row>
    <row r="38" spans="1:12" ht="11.1" customHeight="1">
      <c r="A38" s="19" t="str">
        <f t="shared" si="1"/>
        <v>Q0035 MTM 縦積ありイメージ機能 イメージ機能克林莱</v>
      </c>
      <c r="B38" s="1"/>
      <c r="C38" s="1" t="s">
        <v>63</v>
      </c>
      <c r="D38" s="1"/>
      <c r="E38" s="5" t="s">
        <v>115</v>
      </c>
      <c r="F38" s="4" t="s">
        <v>93</v>
      </c>
      <c r="G38" s="31" t="s">
        <v>240</v>
      </c>
      <c r="H38" s="6" t="s">
        <v>200</v>
      </c>
      <c r="I38" s="11" t="str">
        <f t="shared" si="0"/>
        <v>縦積ありイメージ機能</v>
      </c>
      <c r="J38" s="6" t="s">
        <v>272</v>
      </c>
      <c r="K38" s="33" t="str">
        <f>IF(I38="縦積なし",IF(H38="MAC",ok,""),L38)</f>
        <v>克林莱</v>
      </c>
      <c r="L38" s="6" t="s">
        <v>52</v>
      </c>
    </row>
    <row r="39" spans="1:12" ht="11.1" customHeight="1">
      <c r="A39" s="19" t="str">
        <f t="shared" si="1"/>
        <v>Q0036 MTM 縦積ありイメージ機能 イメージ機能美麗雅</v>
      </c>
      <c r="B39" s="1"/>
      <c r="C39" s="1" t="s">
        <v>64</v>
      </c>
      <c r="D39" s="1"/>
      <c r="E39" s="5" t="s">
        <v>116</v>
      </c>
      <c r="F39" s="4" t="s">
        <v>94</v>
      </c>
      <c r="G39" s="31" t="s">
        <v>241</v>
      </c>
      <c r="H39" s="6" t="s">
        <v>200</v>
      </c>
      <c r="I39" s="11" t="str">
        <f t="shared" si="0"/>
        <v>縦積ありイメージ機能</v>
      </c>
      <c r="J39" s="6" t="s">
        <v>272</v>
      </c>
      <c r="K39" s="33" t="str">
        <f>IF(I39="縦積なし",IF(H39="MAC",ok,""),L39)</f>
        <v>美麗雅</v>
      </c>
      <c r="L39" s="6" t="s">
        <v>106</v>
      </c>
    </row>
    <row r="40" spans="1:12" ht="11.1" customHeight="1">
      <c r="A40" s="19" t="str">
        <f t="shared" si="1"/>
        <v>Q0037 MTM 縦積あり購入経路 購入経路購入経路MA</v>
      </c>
      <c r="B40" s="1" t="s">
        <v>140</v>
      </c>
      <c r="C40" s="1" t="s">
        <v>151</v>
      </c>
      <c r="D40" s="16"/>
      <c r="E40" s="16" t="s">
        <v>13</v>
      </c>
      <c r="F40" s="16" t="s">
        <v>35</v>
      </c>
      <c r="G40" s="31" t="s">
        <v>242</v>
      </c>
      <c r="H40" s="6" t="s">
        <v>200</v>
      </c>
      <c r="I40" s="11" t="str">
        <f t="shared" si="0"/>
        <v>縦積あり購入経路</v>
      </c>
      <c r="J40" s="6" t="s">
        <v>273</v>
      </c>
      <c r="K40" s="33" t="str">
        <f>IF(I40="縦積なし",IF(H40="MAC",ok,""),L40)</f>
        <v>購入経路MA</v>
      </c>
      <c r="L40" s="6" t="s">
        <v>267</v>
      </c>
    </row>
    <row r="41" spans="1:12" ht="11.1" customHeight="1">
      <c r="A41" s="19" t="str">
        <f t="shared" si="1"/>
        <v>Q0038 MTM 縦積あり購入経路 購入経路購入経路SA</v>
      </c>
      <c r="B41" s="1" t="s">
        <v>141</v>
      </c>
      <c r="C41" s="1" t="s">
        <v>152</v>
      </c>
      <c r="D41" s="16"/>
      <c r="E41" s="16" t="s">
        <v>14</v>
      </c>
      <c r="F41" s="16" t="s">
        <v>36</v>
      </c>
      <c r="G41" s="31" t="s">
        <v>243</v>
      </c>
      <c r="H41" s="6" t="s">
        <v>200</v>
      </c>
      <c r="I41" s="11" t="str">
        <f t="shared" si="0"/>
        <v>縦積あり購入経路</v>
      </c>
      <c r="J41" s="6" t="s">
        <v>273</v>
      </c>
      <c r="K41" s="33" t="str">
        <f>IF(I41="縦積なし",IF(H41="MAC",ok,""),L41)</f>
        <v>購入経路SA</v>
      </c>
      <c r="L41" s="6" t="s">
        <v>268</v>
      </c>
    </row>
    <row r="42" spans="1:12" ht="11.1" customHeight="1">
      <c r="A42" s="19" t="str">
        <f t="shared" si="1"/>
        <v>Q0039 MTS 縦積あり満足度 満足度丈夫</v>
      </c>
      <c r="B42" s="1" t="s">
        <v>142</v>
      </c>
      <c r="C42" s="17" t="s">
        <v>155</v>
      </c>
      <c r="D42" s="18" t="s">
        <v>164</v>
      </c>
      <c r="E42" s="16" t="s">
        <v>177</v>
      </c>
      <c r="F42" s="16" t="s">
        <v>187</v>
      </c>
      <c r="G42" s="31" t="s">
        <v>244</v>
      </c>
      <c r="H42" s="6" t="s">
        <v>198</v>
      </c>
      <c r="I42" s="11" t="str">
        <f t="shared" si="0"/>
        <v>縦積あり満足度</v>
      </c>
      <c r="J42" s="6" t="s">
        <v>274</v>
      </c>
      <c r="K42" s="33" t="str">
        <f>IF(I42="縦積なし",IF(H42="MAC",ok,""),L42)</f>
        <v>丈夫</v>
      </c>
      <c r="L42" s="6" t="s">
        <v>276</v>
      </c>
    </row>
    <row r="43" spans="1:12" ht="11.1" customHeight="1">
      <c r="A43" s="19" t="str">
        <f t="shared" si="1"/>
        <v>Q0040 MTS 縦積あり満足度 満足度材料安心</v>
      </c>
      <c r="B43" s="1" t="s">
        <v>143</v>
      </c>
      <c r="C43" s="17" t="s">
        <v>156</v>
      </c>
      <c r="D43" s="18" t="s">
        <v>165</v>
      </c>
      <c r="E43" s="16" t="s">
        <v>178</v>
      </c>
      <c r="F43" s="16" t="s">
        <v>188</v>
      </c>
      <c r="G43" s="31" t="s">
        <v>245</v>
      </c>
      <c r="H43" s="6" t="s">
        <v>198</v>
      </c>
      <c r="I43" s="11" t="str">
        <f t="shared" si="0"/>
        <v>縦積あり満足度</v>
      </c>
      <c r="J43" s="6" t="s">
        <v>274</v>
      </c>
      <c r="K43" s="33" t="str">
        <f>IF(I43="縦積なし",IF(H43="MAC",ok,""),L43)</f>
        <v>材料安心</v>
      </c>
      <c r="L43" s="6" t="s">
        <v>277</v>
      </c>
    </row>
    <row r="44" spans="1:12" ht="11.1" customHeight="1">
      <c r="A44" s="19" t="str">
        <f t="shared" si="1"/>
        <v>Q0041 MTS 縦積あり満足度 満足度くっつきやすい</v>
      </c>
      <c r="B44" s="1" t="s">
        <v>144</v>
      </c>
      <c r="C44" s="17" t="s">
        <v>157</v>
      </c>
      <c r="D44" s="18" t="s">
        <v>166</v>
      </c>
      <c r="E44" s="16" t="s">
        <v>179</v>
      </c>
      <c r="F44" s="16" t="s">
        <v>189</v>
      </c>
      <c r="G44" s="31" t="s">
        <v>246</v>
      </c>
      <c r="H44" s="6" t="s">
        <v>198</v>
      </c>
      <c r="I44" s="11" t="str">
        <f t="shared" si="0"/>
        <v>縦積あり満足度</v>
      </c>
      <c r="J44" s="6" t="s">
        <v>274</v>
      </c>
      <c r="K44" s="33" t="str">
        <f>IF(I44="縦積なし",IF(H44="MAC",ok,""),L44)</f>
        <v>くっつきやすい</v>
      </c>
      <c r="L44" s="6" t="s">
        <v>278</v>
      </c>
    </row>
    <row r="45" spans="1:12" ht="11.1" customHeight="1">
      <c r="A45" s="19" t="str">
        <f t="shared" si="1"/>
        <v>Q0042 MTS 縦積あり満足度 満足度ニオイを通さない</v>
      </c>
      <c r="B45" s="1" t="s">
        <v>145</v>
      </c>
      <c r="C45" s="17" t="s">
        <v>158</v>
      </c>
      <c r="D45" s="18" t="s">
        <v>167</v>
      </c>
      <c r="E45" s="16" t="s">
        <v>180</v>
      </c>
      <c r="F45" s="16" t="s">
        <v>190</v>
      </c>
      <c r="G45" s="31" t="s">
        <v>247</v>
      </c>
      <c r="H45" s="6" t="s">
        <v>198</v>
      </c>
      <c r="I45" s="11" t="str">
        <f t="shared" si="0"/>
        <v>縦積あり満足度</v>
      </c>
      <c r="J45" s="6" t="s">
        <v>274</v>
      </c>
      <c r="K45" s="33" t="str">
        <f>IF(I45="縦積なし",IF(H45="MAC",ok,""),L45)</f>
        <v>ニオイを通さない</v>
      </c>
      <c r="L45" s="6" t="s">
        <v>279</v>
      </c>
    </row>
    <row r="46" spans="1:12" ht="11.1" customHeight="1">
      <c r="A46" s="19" t="str">
        <f t="shared" si="1"/>
        <v>Q0043 MTS 縦積あり満足度 満足度切りやすさ</v>
      </c>
      <c r="B46" s="1" t="s">
        <v>146</v>
      </c>
      <c r="C46" s="17" t="s">
        <v>159</v>
      </c>
      <c r="D46" s="18" t="s">
        <v>168</v>
      </c>
      <c r="E46" s="16" t="s">
        <v>181</v>
      </c>
      <c r="F46" s="16" t="s">
        <v>191</v>
      </c>
      <c r="G46" s="31" t="s">
        <v>248</v>
      </c>
      <c r="H46" s="6" t="s">
        <v>198</v>
      </c>
      <c r="I46" s="11" t="str">
        <f t="shared" si="0"/>
        <v>縦積あり満足度</v>
      </c>
      <c r="J46" s="6" t="s">
        <v>274</v>
      </c>
      <c r="K46" s="33" t="str">
        <f>IF(I46="縦積なし",IF(H46="MAC",ok,""),L46)</f>
        <v>切りやすさ</v>
      </c>
      <c r="L46" s="6" t="s">
        <v>280</v>
      </c>
    </row>
    <row r="47" spans="1:12" ht="11.1" customHeight="1">
      <c r="A47" s="19" t="str">
        <f t="shared" si="1"/>
        <v>Q0044 MTS 縦積あり満足度 満足度はりがあり</v>
      </c>
      <c r="B47" s="1" t="s">
        <v>147</v>
      </c>
      <c r="C47" s="17" t="s">
        <v>160</v>
      </c>
      <c r="D47" s="18" t="s">
        <v>169</v>
      </c>
      <c r="E47" s="16" t="s">
        <v>182</v>
      </c>
      <c r="F47" s="16" t="s">
        <v>192</v>
      </c>
      <c r="G47" s="31" t="s">
        <v>249</v>
      </c>
      <c r="H47" s="6" t="s">
        <v>198</v>
      </c>
      <c r="I47" s="11" t="str">
        <f t="shared" si="0"/>
        <v>縦積あり満足度</v>
      </c>
      <c r="J47" s="6" t="s">
        <v>274</v>
      </c>
      <c r="K47" s="33" t="str">
        <f>IF(I47="縦積なし",IF(H47="MAC",ok,""),L47)</f>
        <v>はりがあり</v>
      </c>
      <c r="L47" s="6" t="s">
        <v>281</v>
      </c>
    </row>
    <row r="48" spans="1:12" ht="11.1" customHeight="1">
      <c r="A48" s="19" t="str">
        <f t="shared" si="1"/>
        <v>Q0045 MTS 縦積あり満足度 満足度鮮度保持</v>
      </c>
      <c r="B48" s="1" t="s">
        <v>148</v>
      </c>
      <c r="C48" s="17" t="s">
        <v>161</v>
      </c>
      <c r="D48" s="18" t="s">
        <v>170</v>
      </c>
      <c r="E48" s="16" t="s">
        <v>183</v>
      </c>
      <c r="F48" s="16" t="s">
        <v>193</v>
      </c>
      <c r="G48" s="31" t="s">
        <v>250</v>
      </c>
      <c r="H48" s="6" t="s">
        <v>198</v>
      </c>
      <c r="I48" s="11" t="str">
        <f t="shared" si="0"/>
        <v>縦積あり満足度</v>
      </c>
      <c r="J48" s="6" t="s">
        <v>274</v>
      </c>
      <c r="K48" s="33" t="str">
        <f>IF(I48="縦積なし",IF(H48="MAC",ok,""),L48)</f>
        <v>鮮度保持</v>
      </c>
      <c r="L48" s="6" t="s">
        <v>282</v>
      </c>
    </row>
    <row r="49" spans="1:12" ht="11.1" customHeight="1">
      <c r="A49" s="19" t="str">
        <f t="shared" si="1"/>
        <v>Q0046 MTS 縦積あり満足度 満足度電子レンジ安心</v>
      </c>
      <c r="B49" s="1" t="s">
        <v>149</v>
      </c>
      <c r="C49" s="17" t="s">
        <v>162</v>
      </c>
      <c r="D49" s="18" t="s">
        <v>171</v>
      </c>
      <c r="E49" s="16" t="s">
        <v>184</v>
      </c>
      <c r="F49" s="16" t="s">
        <v>194</v>
      </c>
      <c r="G49" s="31" t="s">
        <v>251</v>
      </c>
      <c r="H49" s="6" t="s">
        <v>198</v>
      </c>
      <c r="I49" s="11" t="str">
        <f t="shared" si="0"/>
        <v>縦積あり満足度</v>
      </c>
      <c r="J49" s="6" t="s">
        <v>274</v>
      </c>
      <c r="K49" s="33" t="str">
        <f>IF(I49="縦積なし",IF(H49="MAC",ok,""),L49)</f>
        <v>電子レンジ安心</v>
      </c>
      <c r="L49" s="6" t="s">
        <v>283</v>
      </c>
    </row>
    <row r="50" spans="1:12" ht="11.1" customHeight="1">
      <c r="A50" s="19" t="str">
        <f t="shared" si="1"/>
        <v>Q0047 MTS 縦積あり満足度 満足度満足度全般</v>
      </c>
      <c r="B50" s="1" t="s">
        <v>150</v>
      </c>
      <c r="C50" s="17" t="s">
        <v>163</v>
      </c>
      <c r="D50" s="18" t="s">
        <v>172</v>
      </c>
      <c r="E50" s="16" t="s">
        <v>185</v>
      </c>
      <c r="F50" s="16" t="s">
        <v>195</v>
      </c>
      <c r="G50" s="31" t="s">
        <v>252</v>
      </c>
      <c r="H50" s="6" t="s">
        <v>198</v>
      </c>
      <c r="I50" s="11" t="str">
        <f t="shared" si="0"/>
        <v>縦積あり満足度</v>
      </c>
      <c r="J50" s="6" t="s">
        <v>274</v>
      </c>
      <c r="K50" s="33" t="str">
        <f>IF(I50="縦積なし",IF(H50="MAC",ok,""),L50)</f>
        <v>満足度全般</v>
      </c>
      <c r="L50" s="6" t="s">
        <v>284</v>
      </c>
    </row>
    <row r="51" spans="1:12" ht="11.1" customHeight="1">
      <c r="A51" s="19" t="str">
        <f t="shared" si="1"/>
        <v>Q0048 MTM 縦積あり重視要素情緒 重視要素情緒情緒MA</v>
      </c>
      <c r="B51" s="1" t="s">
        <v>149</v>
      </c>
      <c r="C51" s="17" t="s">
        <v>153</v>
      </c>
      <c r="D51" s="18"/>
      <c r="E51" s="16" t="s">
        <v>173</v>
      </c>
      <c r="F51" s="16" t="s">
        <v>177</v>
      </c>
      <c r="G51" s="31" t="s">
        <v>253</v>
      </c>
      <c r="H51" s="6" t="s">
        <v>200</v>
      </c>
      <c r="I51" s="11" t="str">
        <f t="shared" si="0"/>
        <v>縦積あり重視要素情緒</v>
      </c>
      <c r="J51" s="6" t="s">
        <v>285</v>
      </c>
      <c r="K51" s="33" t="str">
        <f>IF(I51="縦積なし",IF(H51="MAC",ok,""),L51)</f>
        <v>情緒MA</v>
      </c>
      <c r="L51" s="6" t="s">
        <v>287</v>
      </c>
    </row>
    <row r="52" spans="1:12" ht="11.1" customHeight="1">
      <c r="A52" s="19" t="str">
        <f t="shared" si="1"/>
        <v>Q0049 MTM 縦積あり重視要素情緒 重視要素情緒情緒MA2つ</v>
      </c>
      <c r="B52" s="1" t="s">
        <v>150</v>
      </c>
      <c r="C52" s="17" t="s">
        <v>154</v>
      </c>
      <c r="D52" s="1"/>
      <c r="E52" s="16" t="s">
        <v>174</v>
      </c>
      <c r="F52" s="16" t="s">
        <v>178</v>
      </c>
      <c r="G52" s="31" t="s">
        <v>254</v>
      </c>
      <c r="H52" s="6" t="s">
        <v>200</v>
      </c>
      <c r="I52" s="11" t="str">
        <f t="shared" si="0"/>
        <v>縦積あり重視要素情緒</v>
      </c>
      <c r="J52" s="6" t="s">
        <v>285</v>
      </c>
      <c r="K52" s="33" t="str">
        <f>IF(I52="縦積なし",IF(H52="MAC",ok,""),L52)</f>
        <v>情緒MA2つ</v>
      </c>
      <c r="L52" s="6" t="s">
        <v>288</v>
      </c>
    </row>
    <row r="53" spans="1:12" ht="11.1" customHeight="1">
      <c r="A53" s="19" t="str">
        <f t="shared" si="1"/>
        <v>Q0050 MTM 縦積あり重視要素機能 重視要素機能機能MA</v>
      </c>
      <c r="B53" s="1" t="s">
        <v>149</v>
      </c>
      <c r="C53" s="17" t="s">
        <v>68</v>
      </c>
      <c r="D53" s="1"/>
      <c r="E53" s="16" t="s">
        <v>175</v>
      </c>
      <c r="F53" s="16" t="s">
        <v>54</v>
      </c>
      <c r="G53" s="31" t="s">
        <v>255</v>
      </c>
      <c r="H53" s="6" t="s">
        <v>200</v>
      </c>
      <c r="I53" s="11" t="str">
        <f t="shared" si="0"/>
        <v>縦積あり重視要素機能</v>
      </c>
      <c r="J53" s="6" t="s">
        <v>286</v>
      </c>
      <c r="K53" s="33" t="str">
        <f>IF(I53="縦積なし",IF(H53="MAC",ok,""),L53)</f>
        <v>機能MA</v>
      </c>
      <c r="L53" s="6" t="s">
        <v>289</v>
      </c>
    </row>
    <row r="54" spans="1:12" ht="11.1" customHeight="1">
      <c r="A54" s="19" t="str">
        <f t="shared" si="1"/>
        <v>Q0051 MTM 縦積あり重視要素機能 重視要素機能機能MA2つ</v>
      </c>
      <c r="B54" s="1" t="s">
        <v>150</v>
      </c>
      <c r="C54" s="17" t="s">
        <v>69</v>
      </c>
      <c r="D54" s="1"/>
      <c r="E54" s="16" t="s">
        <v>176</v>
      </c>
      <c r="F54" s="16" t="s">
        <v>55</v>
      </c>
      <c r="G54" s="31" t="s">
        <v>256</v>
      </c>
      <c r="H54" s="6" t="s">
        <v>200</v>
      </c>
      <c r="I54" s="11" t="str">
        <f t="shared" si="0"/>
        <v>縦積あり重視要素機能</v>
      </c>
      <c r="J54" s="6" t="s">
        <v>286</v>
      </c>
      <c r="K54" s="33" t="str">
        <f>IF(I54="縦積なし",IF(H54="MAC",ok,""),L54)</f>
        <v>機能MA2つ</v>
      </c>
      <c r="L54" s="6" t="s">
        <v>290</v>
      </c>
    </row>
    <row r="55" spans="1:12" ht="11.1" customHeight="1">
      <c r="A55" s="19" t="str">
        <f t="shared" si="1"/>
        <v>Q0052 MAC 縦積なし 使用きかっけok</v>
      </c>
      <c r="B55" s="1" t="s">
        <v>294</v>
      </c>
      <c r="C55" s="17" t="s">
        <v>295</v>
      </c>
      <c r="D55" s="1" t="s">
        <v>296</v>
      </c>
      <c r="E55" s="16" t="s">
        <v>297</v>
      </c>
      <c r="F55" s="16" t="s">
        <v>298</v>
      </c>
      <c r="G55" s="31" t="s">
        <v>293</v>
      </c>
      <c r="H55" s="6" t="s">
        <v>291</v>
      </c>
      <c r="I55" s="11" t="str">
        <f t="shared" si="0"/>
        <v>縦積なし</v>
      </c>
      <c r="J55" s="6" t="s">
        <v>292</v>
      </c>
      <c r="K55" s="33" t="str">
        <f>IF(I55="縦積なし",IF(H55="MAC","ok",""),L55)</f>
        <v>ok</v>
      </c>
      <c r="L55" s="6" t="s">
        <v>292</v>
      </c>
    </row>
    <row r="56" spans="1:12" ht="11.1" customHeight="1" thickBot="1">
      <c r="A56" s="19" t="str">
        <f t="shared" si="1"/>
        <v>Q0053 MAC 縦積なし カテゴリ使用１ケ月ok</v>
      </c>
      <c r="B56" s="1" t="s">
        <v>300</v>
      </c>
      <c r="C56" s="17" t="s">
        <v>302</v>
      </c>
      <c r="D56" s="17" t="s">
        <v>302</v>
      </c>
      <c r="E56" s="17" t="s">
        <v>302</v>
      </c>
      <c r="F56" s="17" t="s">
        <v>302</v>
      </c>
      <c r="G56" s="34" t="s">
        <v>299</v>
      </c>
      <c r="H56" s="35" t="s">
        <v>291</v>
      </c>
      <c r="I56" s="36" t="str">
        <f t="shared" si="0"/>
        <v>縦積なし</v>
      </c>
      <c r="J56" s="35" t="s">
        <v>301</v>
      </c>
      <c r="K56" s="37" t="str">
        <f>IF(I56="縦積なし",IF(H56="MAC","ok",""),L56)</f>
        <v>ok</v>
      </c>
      <c r="L56" s="6" t="s">
        <v>301</v>
      </c>
    </row>
  </sheetData>
  <autoFilter ref="K1:K55"/>
  <phoneticPr fontId="1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602B8285EED8641B36550D989C16945" ma:contentTypeVersion="14" ma:contentTypeDescription="Create a new document." ma:contentTypeScope="" ma:versionID="90385c85c5fb45202aee30ccef8dd445">
  <xsd:schema xmlns:xsd="http://www.w3.org/2001/XMLSchema" xmlns:xs="http://www.w3.org/2001/XMLSchema" xmlns:p="http://schemas.microsoft.com/office/2006/metadata/properties" xmlns:ns2="fab13fbb-a8e9-4990-b55f-213f1e189119" xmlns:ns3="0bf5d8ba-1184-4628-be69-4ea166612a78" xmlns:ns4="dd73e2ec-7f13-488c-b25a-6b50ff19f287" targetNamespace="http://schemas.microsoft.com/office/2006/metadata/properties" ma:root="true" ma:fieldsID="89427abff42d99cb048a86f9d13ecefb" ns2:_="" ns3:_="" ns4:_="">
    <xsd:import namespace="fab13fbb-a8e9-4990-b55f-213f1e189119"/>
    <xsd:import namespace="0bf5d8ba-1184-4628-be69-4ea166612a78"/>
    <xsd:import namespace="dd73e2ec-7f13-488c-b25a-6b50ff19f287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SharedWithUsers" minOccurs="0"/>
                <xsd:element ref="ns3:SharedWithDetails" minOccurs="0"/>
                <xsd:element ref="ns4:MediaServiceMetadata" minOccurs="0"/>
                <xsd:element ref="ns4:MediaServiceFastMetadata" minOccurs="0"/>
                <xsd:element ref="ns4:MediaLengthInSeconds" minOccurs="0"/>
                <xsd:element ref="ns4:MediaServiceDateTaken" minOccurs="0"/>
                <xsd:element ref="ns4:lcf76f155ced4ddcb4097134ff3c332f" minOccurs="0"/>
                <xsd:element ref="ns2:TaxCatchAll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Location" minOccurs="0"/>
                <xsd:element ref="ns4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b13fbb-a8e9-4990-b55f-213f1e189119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dexed="true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TaxCatchAll" ma:index="19" nillable="true" ma:displayName="Taxonomy Catch All Column" ma:hidden="true" ma:list="{ab402a01-93a5-4a07-b67b-2680a8390582}" ma:internalName="TaxCatchAll" ma:showField="CatchAllData" ma:web="fab13fbb-a8e9-4990-b55f-213f1e18911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f5d8ba-1184-4628-be69-4ea166612a78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d73e2ec-7f13-488c-b25a-6b50ff19f28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3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4" nillable="true" ma:displayName="MediaServiceFastMetadata" ma:hidden="true" ma:internalName="MediaServiceFastMetadata" ma:readOnly="true">
      <xsd:simpleType>
        <xsd:restriction base="dms:Note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03df757b-c798-427a-ba57-39df6765578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3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ab13fbb-a8e9-4990-b55f-213f1e189119" xsi:nil="true"/>
    <lcf76f155ced4ddcb4097134ff3c332f xmlns="dd73e2ec-7f13-488c-b25a-6b50ff19f287">
      <Terms xmlns="http://schemas.microsoft.com/office/infopath/2007/PartnerControls"/>
    </lcf76f155ced4ddcb4097134ff3c332f>
    <_dlc_DocId xmlns="fab13fbb-a8e9-4990-b55f-213f1e189119">C5ZQN76SW6A3-752039135-72654</_dlc_DocId>
    <_dlc_DocIdUrl xmlns="fab13fbb-a8e9-4990-b55f-213f1e189119">
      <Url>https://mmmacromill.sharepoint.com/sites/MCI/All/_layouts/15/DocIdRedir.aspx?ID=C5ZQN76SW6A3-752039135-72654</Url>
      <Description>C5ZQN76SW6A3-752039135-72654</Description>
    </_dlc_DocIdUrl>
  </documentManagement>
</p:properties>
</file>

<file path=customXml/itemProps1.xml><?xml version="1.0" encoding="utf-8"?>
<ds:datastoreItem xmlns:ds="http://schemas.openxmlformats.org/officeDocument/2006/customXml" ds:itemID="{1D7A83D8-E273-4671-98B0-3FAD83FD3A7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ab13fbb-a8e9-4990-b55f-213f1e189119"/>
    <ds:schemaRef ds:uri="0bf5d8ba-1184-4628-be69-4ea166612a78"/>
    <ds:schemaRef ds:uri="dd73e2ec-7f13-488c-b25a-6b50ff19f28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CA53608-5AB5-44AE-BB28-ECB17B9A2F63}">
  <ds:schemaRefs>
    <ds:schemaRef ds:uri="http://schemas.microsoft.com/sharepoint/events"/>
  </ds:schemaRefs>
</ds:datastoreItem>
</file>

<file path=customXml/itemProps3.xml><?xml version="1.0" encoding="utf-8"?>
<ds:datastoreItem xmlns:ds="http://schemas.openxmlformats.org/officeDocument/2006/customXml" ds:itemID="{5312FC69-E65A-4655-B2C9-79B8CD045C15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F412E145-EFBA-435B-8A03-EB65003E65E2}">
  <ds:schemaRefs>
    <ds:schemaRef ds:uri="http://schemas.microsoft.com/office/2006/metadata/properties"/>
    <ds:schemaRef ds:uri="http://schemas.microsoft.com/office/infopath/2007/PartnerControls"/>
    <ds:schemaRef ds:uri="fab13fbb-a8e9-4990-b55f-213f1e189119"/>
    <ds:schemaRef ds:uri="dd73e2ec-7f13-488c-b25a-6b50ff19f287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datamap</vt:lpstr>
      <vt:lpstr>itemNameReplace</vt:lpstr>
      <vt:lpstr>datamap (4)</vt:lpstr>
      <vt:lpstr>datamap (3)</vt:lpstr>
      <vt:lpstr>TH</vt:lpstr>
      <vt:lpstr>datamap (2)</vt:lpstr>
      <vt:lpstr>datamap_2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田 蕴川</dc:creator>
  <cp:lastModifiedBy>[Macromill] Tian Yunchuan</cp:lastModifiedBy>
  <dcterms:created xsi:type="dcterms:W3CDTF">2021-01-23T01:50:47Z</dcterms:created>
  <dcterms:modified xsi:type="dcterms:W3CDTF">2023-10-14T13:49:53Z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0x010100E602B8285EED8641B36550D989C16945</vt:lpwstr>
  </property>
  <property fmtid="{D5CDD505-2E9C-101B-9397-08002B2CF9AE}" pid="3" name="_dlc_DocIdItemGuid">
    <vt:lpwstr>05f76af1-6193-4ca6-be1e-a1a37f5d116f</vt:lpwstr>
  </property>
</Properties>
</file>