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ianj\Documents\FMF\rp\racunalniski-praktikum\10-razpredelnice\"/>
    </mc:Choice>
  </mc:AlternateContent>
  <xr:revisionPtr revIDLastSave="0" documentId="13_ncr:1_{464E657E-9F23-4606-87B0-506C73CC8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aba" sheetId="4" r:id="rId1"/>
    <sheet name="smucanje" sheetId="7" r:id="rId2"/>
    <sheet name="Točkovanje" sheetId="6" r:id="rId3"/>
    <sheet name="Rezultati" sheetId="5" r:id="rId4"/>
  </sheets>
  <definedNames>
    <definedName name="ExternalData_1" localSheetId="0" hidden="1">Poraba!$B$2:$G$22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4" l="1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G10" i="4"/>
  <c r="G11" i="4"/>
  <c r="G12" i="4"/>
  <c r="G18" i="4"/>
  <c r="G19" i="4"/>
  <c r="G20" i="4"/>
  <c r="H22" i="4"/>
  <c r="F5" i="4"/>
  <c r="G5" i="4" s="1"/>
  <c r="F6" i="4"/>
  <c r="G6" i="4" s="1"/>
  <c r="F7" i="4"/>
  <c r="G7" i="4" s="1"/>
  <c r="F8" i="4"/>
  <c r="G8" i="4" s="1"/>
  <c r="F9" i="4"/>
  <c r="G9" i="4" s="1"/>
  <c r="F10" i="4"/>
  <c r="F11" i="4"/>
  <c r="F12" i="4"/>
  <c r="F13" i="4"/>
  <c r="G13" i="4" s="1"/>
  <c r="F14" i="4"/>
  <c r="G14" i="4" s="1"/>
  <c r="F15" i="4"/>
  <c r="G15" i="4" s="1"/>
  <c r="F16" i="4"/>
  <c r="G16" i="4" s="1"/>
  <c r="F17" i="4"/>
  <c r="G17" i="4" s="1"/>
  <c r="F18" i="4"/>
  <c r="F19" i="4"/>
  <c r="F20" i="4"/>
  <c r="F21" i="4"/>
  <c r="G21" i="4" s="1"/>
  <c r="F4" i="4"/>
  <c r="G4" i="4" s="1"/>
  <c r="F3" i="5"/>
  <c r="I3" i="5"/>
  <c r="J3" i="5"/>
  <c r="F4" i="5"/>
  <c r="I4" i="5"/>
  <c r="J4" i="5"/>
  <c r="F5" i="5"/>
  <c r="I5" i="5"/>
  <c r="J5" i="5"/>
  <c r="F6" i="5"/>
  <c r="F7" i="5"/>
  <c r="F8" i="5"/>
  <c r="I8" i="5"/>
  <c r="J8" i="5"/>
  <c r="K8" i="5"/>
  <c r="L8" i="5"/>
  <c r="F9" i="5"/>
  <c r="I9" i="5"/>
  <c r="J9" i="5"/>
  <c r="K9" i="5"/>
  <c r="L9" i="5"/>
  <c r="F10" i="5"/>
  <c r="I10" i="5"/>
  <c r="J10" i="5"/>
  <c r="K10" i="5"/>
  <c r="L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6C95C-D253-FC48-901C-EE7A0BEA25FD}" keepAlive="1" name="Query - realna-poraba-cupra" description="Connection to the 'realna-poraba-cupra' query in the workbook." type="5" refreshedVersion="8" background="1" saveData="1">
    <dbPr connection="Provider=Microsoft.Mashup.OleDb.1;Data Source=$Workbook$;Location=realna-poraba-cupra;Extended Properties=&quot;&quot;" command="SELECT * FROM [realna-poraba-cupra]"/>
  </connection>
  <connection id="2" xr16:uid="{823E546F-882E-9449-8E47-002173931B18}" keepAlive="1" name="Query - realna-poraba-cupra (2)" description="Connection to the 'realna-poraba-cupra (2)' query in the workbook." type="5" refreshedVersion="8" background="1" saveData="1">
    <dbPr connection="Provider=Microsoft.Mashup.OleDb.1;Data Source=$Workbook$;Location=&quot;realna-poraba-cupra (2)&quot;;Extended Properties=&quot;&quot;" command="SELECT * FROM [realna-poraba-cupra (2)]"/>
  </connection>
</connections>
</file>

<file path=xl/sharedStrings.xml><?xml version="1.0" encoding="utf-8"?>
<sst xmlns="http://schemas.openxmlformats.org/spreadsheetml/2006/main" count="875" uniqueCount="215">
  <si>
    <t>Bencin</t>
  </si>
  <si>
    <t>Veljavnost</t>
  </si>
  <si>
    <t>Datum</t>
  </si>
  <si>
    <t>Litri</t>
  </si>
  <si>
    <t/>
  </si>
  <si>
    <t>Števec</t>
  </si>
  <si>
    <t>Poraba</t>
  </si>
  <si>
    <t>Prevoženo</t>
  </si>
  <si>
    <t>Plačano</t>
  </si>
  <si>
    <t>Prikaz</t>
  </si>
  <si>
    <t>A</t>
  </si>
  <si>
    <t>Katarina</t>
  </si>
  <si>
    <t>Žveglič</t>
  </si>
  <si>
    <t>C</t>
  </si>
  <si>
    <t>Primož</t>
  </si>
  <si>
    <t>Virant</t>
  </si>
  <si>
    <t>Polona</t>
  </si>
  <si>
    <t>Vesel</t>
  </si>
  <si>
    <t>B</t>
  </si>
  <si>
    <t>Valerija</t>
  </si>
  <si>
    <t>Trček</t>
  </si>
  <si>
    <t>Mojca</t>
  </si>
  <si>
    <t>Tratnik</t>
  </si>
  <si>
    <t>Aleksander</t>
  </si>
  <si>
    <t>Tekavčič</t>
  </si>
  <si>
    <t>Matej</t>
  </si>
  <si>
    <t>Šubašič</t>
  </si>
  <si>
    <t>Igor</t>
  </si>
  <si>
    <t>Štemberger</t>
  </si>
  <si>
    <t>Andreja</t>
  </si>
  <si>
    <t>Smrekar</t>
  </si>
  <si>
    <t>Matjaž</t>
  </si>
  <si>
    <t>Ribnikar</t>
  </si>
  <si>
    <t>Puncer</t>
  </si>
  <si>
    <t>Vesna</t>
  </si>
  <si>
    <t>Pleterski</t>
  </si>
  <si>
    <t>Martin</t>
  </si>
  <si>
    <t>Pance</t>
  </si>
  <si>
    <t>Tatjana</t>
  </si>
  <si>
    <t>Obrenović</t>
  </si>
  <si>
    <t>Mateja</t>
  </si>
  <si>
    <t>Logar</t>
  </si>
  <si>
    <t>Barbara</t>
  </si>
  <si>
    <t>Kumar</t>
  </si>
  <si>
    <t>Grega</t>
  </si>
  <si>
    <t>Kržišnik</t>
  </si>
  <si>
    <t>Kristina</t>
  </si>
  <si>
    <t>Korošec</t>
  </si>
  <si>
    <t>Andraž</t>
  </si>
  <si>
    <t>Kofol</t>
  </si>
  <si>
    <t>Petra</t>
  </si>
  <si>
    <t>Kočar</t>
  </si>
  <si>
    <t>Jaka</t>
  </si>
  <si>
    <t>Karničar</t>
  </si>
  <si>
    <t>Alenka</t>
  </si>
  <si>
    <t>Karakaš</t>
  </si>
  <si>
    <t>Katja</t>
  </si>
  <si>
    <t>Jerman</t>
  </si>
  <si>
    <t>Minimum</t>
  </si>
  <si>
    <t>Maksimum</t>
  </si>
  <si>
    <t>Povprečje</t>
  </si>
  <si>
    <t>Udeležba</t>
  </si>
  <si>
    <t>Skupina</t>
  </si>
  <si>
    <t>Sabina</t>
  </si>
  <si>
    <t>Iskra</t>
  </si>
  <si>
    <t>Luka</t>
  </si>
  <si>
    <t>Furlan</t>
  </si>
  <si>
    <t>Aleš</t>
  </si>
  <si>
    <t>Janja</t>
  </si>
  <si>
    <t>Cvelbar</t>
  </si>
  <si>
    <t>Tomaž</t>
  </si>
  <si>
    <t>Bezek</t>
  </si>
  <si>
    <t>2021</t>
  </si>
  <si>
    <t>2022</t>
  </si>
  <si>
    <t>Test</t>
  </si>
  <si>
    <t>Opravil</t>
  </si>
  <si>
    <t>Točke</t>
  </si>
  <si>
    <t>Ime</t>
  </si>
  <si>
    <t>Priimek</t>
  </si>
  <si>
    <t>Skupaj:</t>
  </si>
  <si>
    <t>o</t>
  </si>
  <si>
    <t>+</t>
  </si>
  <si>
    <t>razmiki</t>
  </si>
  <si>
    <t>slika</t>
  </si>
  <si>
    <t>male velike</t>
  </si>
  <si>
    <t>besede</t>
  </si>
  <si>
    <t>Arial</t>
  </si>
  <si>
    <t>1.5 x</t>
  </si>
  <si>
    <t>2 cm</t>
  </si>
  <si>
    <t>4 cm</t>
  </si>
  <si>
    <t>krepko …</t>
  </si>
  <si>
    <t>veliki N</t>
  </si>
  <si>
    <t>podčrtano vvv</t>
  </si>
  <si>
    <t>poravnano</t>
  </si>
  <si>
    <t>podčrtano …</t>
  </si>
  <si>
    <t>krepko</t>
  </si>
  <si>
    <t>nagnjeno</t>
  </si>
  <si>
    <t>stolpci</t>
  </si>
  <si>
    <t>naslov</t>
  </si>
  <si>
    <t>Oblikovanje</t>
  </si>
  <si>
    <t>velikost tabele</t>
  </si>
  <si>
    <t>sivine</t>
  </si>
  <si>
    <t>tabela center</t>
  </si>
  <si>
    <t>2. stolpec center</t>
  </si>
  <si>
    <t>besedilo</t>
  </si>
  <si>
    <t>vodoraven rob</t>
  </si>
  <si>
    <t>črtkan rob</t>
  </si>
  <si>
    <t>debeli rob</t>
  </si>
  <si>
    <t>Tabela</t>
  </si>
  <si>
    <t>prekrivanje</t>
  </si>
  <si>
    <t>pobarvane</t>
  </si>
  <si>
    <t>elipse</t>
  </si>
  <si>
    <t>pobarvan</t>
  </si>
  <si>
    <t>krog</t>
  </si>
  <si>
    <t>luknje</t>
  </si>
  <si>
    <t>pravokotnik</t>
  </si>
  <si>
    <t>Ocena</t>
  </si>
  <si>
    <t>velikost 8x6</t>
  </si>
  <si>
    <t>Rezultati testa</t>
  </si>
  <si>
    <t>Slika</t>
  </si>
  <si>
    <t>Bernard</t>
  </si>
  <si>
    <t>Andrej</t>
  </si>
  <si>
    <t>Gorazd</t>
  </si>
  <si>
    <t>Miha</t>
  </si>
  <si>
    <t>Nataša</t>
  </si>
  <si>
    <t>Mitja</t>
  </si>
  <si>
    <t>Nina</t>
  </si>
  <si>
    <t>Saša</t>
  </si>
  <si>
    <t>Slavica</t>
  </si>
  <si>
    <t>Škraba</t>
  </si>
  <si>
    <t>Ramovš</t>
  </si>
  <si>
    <t>Petrič</t>
  </si>
  <si>
    <t>Obrez</t>
  </si>
  <si>
    <t>Brišnik</t>
  </si>
  <si>
    <t>Medved</t>
  </si>
  <si>
    <t>Šešek</t>
  </si>
  <si>
    <t>Strojan</t>
  </si>
  <si>
    <t>Rožej</t>
  </si>
  <si>
    <t>Plaznik</t>
  </si>
  <si>
    <t>Moškun</t>
  </si>
  <si>
    <t>Mekinda</t>
  </si>
  <si>
    <t>Kerčmar</t>
  </si>
  <si>
    <t>Jelen</t>
  </si>
  <si>
    <t>Ĺľenska</t>
  </si>
  <si>
    <t>ZDA</t>
  </si>
  <si>
    <t>Mikaela Shiffrin</t>
  </si>
  <si>
    <t>Ĺ vica</t>
  </si>
  <si>
    <t>Lara Gut</t>
  </si>
  <si>
    <t>Avstrija</t>
  </si>
  <si>
    <t>Anna Fenninger</t>
  </si>
  <si>
    <t>Slovenija</t>
  </si>
  <si>
    <t>Tina Maze</t>
  </si>
  <si>
    <t>Lindsey Vonn</t>
  </si>
  <si>
    <t>NemÄŤija</t>
  </si>
  <si>
    <t>Maria Riesch</t>
  </si>
  <si>
    <t>Nicole Hosp</t>
  </si>
  <si>
    <t>HrvaĹˇka</t>
  </si>
  <si>
    <t>Janica KosteliÄ‡</t>
  </si>
  <si>
    <t>Ĺ vedska</t>
  </si>
  <si>
    <t>Anja PĂ¤rson</t>
  </si>
  <si>
    <t>Michaela Dorfmeister</t>
  </si>
  <si>
    <t>Renate GĂ¶tschl</t>
  </si>
  <si>
    <t>Alexandra Meissnitzer</t>
  </si>
  <si>
    <t>Katja Seizinger</t>
  </si>
  <si>
    <t>Pernilla Wiberg</t>
  </si>
  <si>
    <t>Vreni Schneider</t>
  </si>
  <si>
    <t>Anita Wachter</t>
  </si>
  <si>
    <t>Petra Kronberger</t>
  </si>
  <si>
    <t>Michela Figini</t>
  </si>
  <si>
    <t>Maria Walliser</t>
  </si>
  <si>
    <t>Erika Hess</t>
  </si>
  <si>
    <t>Tamara McKinney</t>
  </si>
  <si>
    <t>Marie-Theres Nadig</t>
  </si>
  <si>
    <t>Liechtenstein</t>
  </si>
  <si>
    <t>Hanni Wenzel</t>
  </si>
  <si>
    <t>Annemarie Moser-PrĂ¶ll</t>
  </si>
  <si>
    <t>Lise-Marie Morerod</t>
  </si>
  <si>
    <t>Rosi Mittermaier</t>
  </si>
  <si>
    <t>Annemarie PrĂ¶ll</t>
  </si>
  <si>
    <t>Francija</t>
  </si>
  <si>
    <t>MichĂ¨le Jacot</t>
  </si>
  <si>
    <t>Gertrud Gabl</t>
  </si>
  <si>
    <t>Kanada</t>
  </si>
  <si>
    <t>Nancy Greene</t>
  </si>
  <si>
    <t>moĹˇki</t>
  </si>
  <si>
    <t>Marcel Hirscher</t>
  </si>
  <si>
    <t>Ivica KosteliÄ‡</t>
  </si>
  <si>
    <t>Carlo Janka</t>
  </si>
  <si>
    <t>NorveĹˇka</t>
  </si>
  <si>
    <t>Aksel Lund Svindal</t>
  </si>
  <si>
    <t>Bode Miller</t>
  </si>
  <si>
    <t>Benjamin Raich</t>
  </si>
  <si>
    <t>Hermann Maier</t>
  </si>
  <si>
    <t>Stephan Eberharter</t>
  </si>
  <si>
    <t>Lasse Kjus</t>
  </si>
  <si>
    <t>Luc Alphand</t>
  </si>
  <si>
    <t>Italija</t>
  </si>
  <si>
    <t>Alberto Tomba</t>
  </si>
  <si>
    <t>Kjetil AndrĂ© Aamodt</t>
  </si>
  <si>
    <t>Luxembourg</t>
  </si>
  <si>
    <t>Marc Girardelli</t>
  </si>
  <si>
    <t>Paul Accola</t>
  </si>
  <si>
    <t>Pirmin Zurbriggen</t>
  </si>
  <si>
    <t>Phil Mahre</t>
  </si>
  <si>
    <t>Andreas Wenzel</t>
  </si>
  <si>
    <t>Peter LĂĽscher</t>
  </si>
  <si>
    <t>Ingemar Stenmark</t>
  </si>
  <si>
    <t>Gustav ThĂ¶ni</t>
  </si>
  <si>
    <t>Piero Gros</t>
  </si>
  <si>
    <t>Karl Schranz</t>
  </si>
  <si>
    <t>Jean-Claude Killy</t>
  </si>
  <si>
    <t>Spol</t>
  </si>
  <si>
    <t>DrĹľava</t>
  </si>
  <si>
    <t>Zmagovalec</t>
  </si>
  <si>
    <t>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</si>
</sst>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\ &quot;€/l&quot;"/>
    <numFmt numFmtId="165" formatCode="d/mm/yy"/>
    <numFmt numFmtId="173" formatCode="d\.m\.yy;@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9.9"/>
      <color rgb="FF616161"/>
      <name val="Arial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3" fontId="2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textRotation="90"/>
    </xf>
    <xf numFmtId="0" fontId="1" fillId="0" borderId="0" xfId="1"/>
    <xf numFmtId="165" fontId="0" fillId="0" borderId="0" xfId="0" applyNumberFormat="1"/>
    <xf numFmtId="0" fontId="0" fillId="0" borderId="0" xfId="0" applyNumberFormat="1"/>
    <xf numFmtId="0" fontId="0" fillId="0" borderId="0" xfId="0" applyNumberFormat="1" applyFill="1"/>
    <xf numFmtId="173" fontId="0" fillId="0" borderId="0" xfId="0" applyNumberFormat="1"/>
  </cellXfs>
  <cellStyles count="2">
    <cellStyle name="Normal" xfId="0" builtinId="0"/>
    <cellStyle name="Normal 2" xfId="1" xr:uid="{41BAAD12-756A-44E1-BAB7-A2715DA073C6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73" formatCode="d\.m\.yy;@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BBB59"/>
        </top>
        <bottom style="thin">
          <color rgb="FF9BBB59"/>
        </bottom>
      </border>
    </dxf>
    <dxf>
      <font>
        <color rgb="FFFF0000"/>
      </font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4" formatCode="0.000\ &quot;€/l&quot;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BBB59"/>
        </left>
        <right/>
        <top style="thin">
          <color rgb="FF9BBB59"/>
        </top>
        <bottom style="thin">
          <color rgb="FF9BBB59"/>
        </bottom>
      </border>
    </dxf>
    <dxf>
      <border outline="0">
        <top style="thin">
          <color rgb="FF9BBB59"/>
        </top>
      </border>
    </dxf>
    <dxf>
      <border outline="0">
        <left style="thin">
          <color rgb="FF9BBB59"/>
        </left>
        <right style="thin">
          <color rgb="FF9BBB59"/>
        </right>
        <top style="thin">
          <color rgb="FF9BBB59"/>
        </top>
        <bottom style="thin">
          <color rgb="FF9BBB59"/>
        </bottom>
      </border>
    </dxf>
    <dxf>
      <border outline="0">
        <bottom style="medium">
          <color rgb="FF9BBB59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65" formatCode="d/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Velikost</a:t>
            </a:r>
            <a:r>
              <a:rPr lang="sl-SI" baseline="0"/>
              <a:t> skupin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032520325203252E-2"/>
          <c:y val="0.22394149345650505"/>
          <c:w val="0.87433422956276807"/>
          <c:h val="0.66058506543494999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517-468D-985A-928B582637C9}"/>
              </c:ext>
            </c:extLst>
          </c:dPt>
          <c:dPt>
            <c:idx val="1"/>
            <c:bubble3D val="0"/>
            <c:explosion val="46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517-468D-985A-928B582637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517-468D-985A-928B582637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'Rezultati'!$H$8:$H$10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'Rezultati'!$I$8:$I$10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17-468D-985A-928B582637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Število</a:t>
            </a:r>
            <a:r>
              <a:rPr lang="sl-SI" baseline="0"/>
              <a:t> točk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2022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'Rezultati'!$J$3:$J$5</c:f>
              <c:numCache>
                <c:formatCode>0.00</c:formatCode>
                <c:ptCount val="3"/>
                <c:pt idx="0">
                  <c:v>58.222222222222221</c:v>
                </c:pt>
                <c:pt idx="1">
                  <c:v>66.5</c:v>
                </c:pt>
                <c:pt idx="2">
                  <c:v>47.714285714285715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B-4BDB-B552-274B9DD9113A}"/>
            </c:ext>
          </c:extLst>
        </c:ser>
        <c:ser>
          <c:idx val="1"/>
          <c:order val="1"/>
          <c:tx>
            <c:v>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'Rezultati'!$K$3:$K$5</c:f>
              <c:numCache>
                <c:formatCode>General</c:formatCode>
                <c:ptCount val="3"/>
                <c:pt idx="0">
                  <c:v>66.84</c:v>
                </c:pt>
                <c:pt idx="1">
                  <c:v>52.35</c:v>
                </c:pt>
                <c:pt idx="2">
                  <c:v>49.66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0B-4BDB-B552-274B9DD91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243903"/>
        <c:axId val="471248223"/>
      </c:barChart>
      <c:catAx>
        <c:axId val="47124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Skupina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71248223"/>
        <c:crosses val="autoZero"/>
        <c:auto val="1"/>
        <c:lblAlgn val="ctr"/>
        <c:lblOffset val="100"/>
        <c:noMultiLvlLbl val="0"/>
      </c:catAx>
      <c:valAx>
        <c:axId val="47124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Povprečje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7124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10</xdr:row>
      <xdr:rowOff>179070</xdr:rowOff>
    </xdr:from>
    <xdr:to>
      <xdr:col>12</xdr:col>
      <xdr:colOff>7620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EF639-A86F-43DF-AE47-DBD49EDE1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609600</xdr:colOff>
      <xdr:row>20</xdr:row>
      <xdr:rowOff>179070</xdr:rowOff>
    </xdr:from>
    <xdr:to>
      <xdr:col>12</xdr:col>
      <xdr:colOff>0</xdr:colOff>
      <xdr:row>33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343815-AA1A-485E-9DC1-6047B0128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864778-F620-4D44-B290-593D022A2D1C}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1" dataBound="0" tableColumnId="11"/>
    </queryTableFields>
    <queryTableDeletedFields count="2"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08AD5-65CF-A249-80D4-A2A1301BDB4E}" name="realna_poraba_cupra__2" displayName="realna_poraba_cupra__2" ref="B2:H22" tableType="queryTable" totalsRowShown="0">
  <autoFilter ref="B2:H22" xr:uid="{4B308AD5-65CF-A249-80D4-A2A1301BDB4E}"/>
  <tableColumns count="7">
    <tableColumn id="1" xr3:uid="{E4C5B71E-FC31-5C41-A064-103F27749A97}" uniqueName="1" name="Datum" queryTableFieldId="1" dataDxfId="19"/>
    <tableColumn id="2" xr3:uid="{6DC2697C-FCB3-8A47-945B-8CD05834AA8C}" uniqueName="2" name="Litri" queryTableFieldId="2" dataDxfId="18"/>
    <tableColumn id="3" xr3:uid="{19DBC541-3ADF-4E48-8786-6E42DA219788}" uniqueName="3" name="Plačano" queryTableFieldId="3" dataDxfId="17"/>
    <tableColumn id="4" xr3:uid="{3238A9AD-2FC0-0E49-9EE3-7019C05B366B}" uniqueName="4" name="Števec" queryTableFieldId="4" dataDxfId="16"/>
    <tableColumn id="5" xr3:uid="{E0B5480D-9C8F-CA4C-941D-AE9FDE0CDFDC}" uniqueName="5" name="Prevoženo" queryTableFieldId="5" dataDxfId="15"/>
    <tableColumn id="6" xr3:uid="{1DEAFC6B-8470-6742-BAB3-957B7429D133}" uniqueName="6" name="Poraba" queryTableFieldId="6" dataDxfId="14"/>
    <tableColumn id="11" xr3:uid="{911769A8-5CFE-8245-A64B-38797D90A3B5}" uniqueName="11" name="Prikaz" queryTableFieldId="11" dataDxfId="13">
      <calculatedColumnFormula>realna_poraba_cupra__2[[#This Row],[Poraba]]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6AF57-84FE-3944-82AB-DB7DC1C050CB}" name="Table3" displayName="Table3" ref="J2:K25" totalsRowShown="0" headerRowBorderDxfId="12" tableBorderDxfId="11" totalsRowBorderDxfId="10">
  <autoFilter ref="J2:K25" xr:uid="{E8D6AF57-84FE-3944-82AB-DB7DC1C050CB}">
    <filterColumn colId="0" hiddenButton="1"/>
    <filterColumn colId="1" hiddenButton="1"/>
  </autoFilter>
  <sortState xmlns:xlrd2="http://schemas.microsoft.com/office/spreadsheetml/2017/richdata2" ref="J3:K25">
    <sortCondition ref="J2:J25"/>
  </sortState>
  <tableColumns count="2">
    <tableColumn id="1" xr3:uid="{0C7E1327-9FA7-3E43-8151-18CCECA1E09D}" name="Veljavnost" dataDxfId="0"/>
    <tableColumn id="2" xr3:uid="{079EA12A-47EB-F54A-8E37-30D8BCE75150}" name="Bencin" dataDxfId="9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9261E-2151-4411-AE73-FEF6264F3959}" name="Rezultati" displayName="Rezultati" ref="B2:F30" totalsRowShown="0">
  <autoFilter ref="B2:F30" xr:uid="{07C90745-5D9B-DB4B-840E-195183B97A51}"/>
  <sortState xmlns:xlrd2="http://schemas.microsoft.com/office/spreadsheetml/2017/richdata2" ref="B3:F30">
    <sortCondition ref="B2:B30"/>
  </sortState>
  <tableColumns count="5">
    <tableColumn id="1" xr3:uid="{61A7CB75-EE0E-8148-A622-B1E11A2949AB}" name="Priimek"/>
    <tableColumn id="2" xr3:uid="{1516B636-A66A-2F4C-90DA-D664D3A1EBF9}" name="Ime"/>
    <tableColumn id="3" xr3:uid="{4228D6B7-8EB4-0245-B28A-8C1E7596D7AA}" name="Skupina"/>
    <tableColumn id="4" xr3:uid="{D7BCD06B-AAB1-E14C-9780-EB9AFE9CDDAF}" name="Točke"/>
    <tableColumn id="5" xr3:uid="{A572DA5B-37ED-FF49-A08A-839E55F45206}" name="Opravil" dataDxfId="8">
      <calculatedColumnFormula>IF(E3&gt;=50,"Da","Ne")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8130AF-0FF4-4869-AEF7-B0994F9F0A8A}" name="Skupine" displayName="Skupine" ref="H2:K5" totalsRowShown="0">
  <autoFilter ref="H2:K5" xr:uid="{BAD53C94-4DD0-B043-8002-9273766F5DC7}"/>
  <tableColumns count="4">
    <tableColumn id="1" xr3:uid="{26F1C940-A3E1-AA4A-B91A-EA859D7A62AD}" name="Test"/>
    <tableColumn id="2" xr3:uid="{EA7356A2-0D38-5D42-A1AC-E30DC5D5C796}" name="Udeležba" dataDxfId="7">
      <calculatedColumnFormula>COUNTIF(Rezultati[Skupina],Skupine[[#This Row],[Test]])</calculatedColumnFormula>
    </tableColumn>
    <tableColumn id="3" xr3:uid="{49F9352C-9597-4E44-8122-AF1CE6CE856F}" name="2022" dataDxfId="6">
      <calculatedColumnFormula>AVERAGEIF($D$3:$D$30,H3,$E$3:$E$30)</calculatedColumnFormula>
    </tableColumn>
    <tableColumn id="4" xr3:uid="{B0EFA30B-7FCE-C547-8EC0-FF89353D2666}" name="2021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2DBAE4-0867-41FB-BC17-B16CE084A985}" name="Table6" displayName="Table6" ref="H7:L10" totalsRowShown="0">
  <autoFilter ref="H7:L10" xr:uid="{95EC31FE-2AEF-4DF5-A9B3-00435453FCE6}"/>
  <tableColumns count="5">
    <tableColumn id="1" xr3:uid="{B5F4E8A5-DA19-4933-95B0-AB6CFCCAF539}" name="Skupina"/>
    <tableColumn id="2" xr3:uid="{0ED34DFD-1E09-43A6-8060-748393E77696}" name="Udeležba" dataDxfId="5">
      <calculatedColumnFormula>COUNTIF(Rezultati[Skupina],Table6[[#This Row],[Skupina]])</calculatedColumnFormula>
    </tableColumn>
    <tableColumn id="3" xr3:uid="{B9C4A4E0-00F6-48AC-AA7A-80D6580676B3}" name="Povprečje" dataDxfId="4">
      <calculatedColumnFormula>AVERAGEIF($D$3:$D$30,H8,$E$3:$E$30)</calculatedColumnFormula>
    </tableColumn>
    <tableColumn id="4" xr3:uid="{E4C8806D-F4B6-47F5-B218-FF754C95E36D}" name="Maksimum" dataDxfId="3">
      <calculatedColumnFormula>_xlfn.MAXIFS(Rezultati[Točke],Rezultati[Skupina],Table6[[#This Row],[Skupina]])</calculatedColumnFormula>
    </tableColumn>
    <tableColumn id="5" xr3:uid="{003F625D-11D2-4F49-911D-80537C620998}" name="Minimum" dataDxfId="2">
      <calculatedColumnFormula>_xlfn.MINIFS(Rezultati[Točke],Rezultati[Skupina],Table6[[#This Row],[Skupina]])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CC9D-4E93-D44D-AE31-BECED325B0FB}">
  <dimension ref="B2:K29"/>
  <sheetViews>
    <sheetView tabSelected="1" topLeftCell="B2" zoomScale="120" zoomScaleNormal="120" workbookViewId="0">
      <selection activeCell="M12" sqref="M12"/>
    </sheetView>
  </sheetViews>
  <sheetFormatPr defaultColWidth="11.5546875" defaultRowHeight="14.4" x14ac:dyDescent="0.3"/>
  <cols>
    <col min="1" max="1" width="3.77734375" customWidth="1"/>
    <col min="2" max="2" width="14.33203125" bestFit="1" customWidth="1"/>
    <col min="3" max="3" width="16.44140625" bestFit="1" customWidth="1"/>
    <col min="4" max="4" width="9.88671875" bestFit="1" customWidth="1"/>
    <col min="5" max="5" width="8.77734375" bestFit="1" customWidth="1"/>
    <col min="6" max="6" width="12.109375" bestFit="1" customWidth="1"/>
    <col min="7" max="7" width="9.21875" bestFit="1" customWidth="1"/>
    <col min="8" max="8" width="8.21875" bestFit="1" customWidth="1"/>
    <col min="9" max="9" width="3.33203125" customWidth="1"/>
    <col min="10" max="10" width="10.6640625" bestFit="1" customWidth="1"/>
    <col min="11" max="11" width="8.21875" bestFit="1" customWidth="1"/>
  </cols>
  <sheetData>
    <row r="2" spans="2:11" x14ac:dyDescent="0.3">
      <c r="B2" t="s">
        <v>2</v>
      </c>
      <c r="C2" t="s">
        <v>3</v>
      </c>
      <c r="D2" t="s">
        <v>8</v>
      </c>
      <c r="E2" t="s">
        <v>5</v>
      </c>
      <c r="F2" t="s">
        <v>7</v>
      </c>
      <c r="G2" t="s">
        <v>6</v>
      </c>
      <c r="H2" t="s">
        <v>9</v>
      </c>
      <c r="J2" t="s">
        <v>1</v>
      </c>
      <c r="K2" t="s">
        <v>0</v>
      </c>
    </row>
    <row r="3" spans="2:11" x14ac:dyDescent="0.3">
      <c r="B3" s="19">
        <v>45051</v>
      </c>
      <c r="C3" s="3">
        <v>41.17</v>
      </c>
      <c r="E3" s="2">
        <v>41907</v>
      </c>
      <c r="G3" t="s">
        <v>4</v>
      </c>
      <c r="J3" s="19">
        <v>44930</v>
      </c>
      <c r="K3" s="4">
        <v>1.276</v>
      </c>
    </row>
    <row r="4" spans="2:11" x14ac:dyDescent="0.3">
      <c r="B4" s="19">
        <v>45059</v>
      </c>
      <c r="C4" s="3">
        <v>43.02</v>
      </c>
      <c r="D4" s="1" t="e">
        <f>INDEX($J$3:$K$25,MATCH(B4,$J$3:$J$25,0),2)*C4</f>
        <v>#N/A</v>
      </c>
      <c r="E4" s="2">
        <v>42521</v>
      </c>
      <c r="F4" s="2">
        <f>realna_poraba_cupra__2[[#This Row],[Števec]]-E3</f>
        <v>614</v>
      </c>
      <c r="G4" s="3">
        <f>100*(realna_poraba_cupra__2[[#This Row],[Litri]]/realna_poraba_cupra__2[[#This Row],[Prevoženo]])</f>
        <v>7.006514657980456</v>
      </c>
      <c r="H4" s="3">
        <f>100*(realna_poraba_cupra__2[[#This Row],[Litri]]/realna_poraba_cupra__2[[#This Row],[Prevoženo]])</f>
        <v>7.006514657980456</v>
      </c>
      <c r="J4" s="19">
        <v>44943</v>
      </c>
      <c r="K4" s="4">
        <v>1.288</v>
      </c>
    </row>
    <row r="5" spans="2:11" x14ac:dyDescent="0.3">
      <c r="B5" s="19">
        <v>45068</v>
      </c>
      <c r="C5" s="3">
        <v>41.67</v>
      </c>
      <c r="D5" s="1" t="e">
        <f t="shared" ref="D5:D21" si="0">INDEX($J$3:$K$25,MATCH(B5,$J$3:$J$25,0),2)*C5</f>
        <v>#N/A</v>
      </c>
      <c r="E5" s="2">
        <v>43181</v>
      </c>
      <c r="F5" s="2">
        <f>realna_poraba_cupra__2[[#This Row],[Števec]]-E4</f>
        <v>660</v>
      </c>
      <c r="G5" s="3">
        <f>100*(realna_poraba_cupra__2[[#This Row],[Litri]]/realna_poraba_cupra__2[[#This Row],[Prevoženo]])</f>
        <v>6.3136363636363644</v>
      </c>
      <c r="H5" s="3">
        <f>100*(realna_poraba_cupra__2[[#This Row],[Litri]]/realna_poraba_cupra__2[[#This Row],[Prevoženo]])</f>
        <v>6.3136363636363644</v>
      </c>
      <c r="J5" s="19">
        <v>44957</v>
      </c>
      <c r="K5" s="4">
        <v>1.355</v>
      </c>
    </row>
    <row r="6" spans="2:11" x14ac:dyDescent="0.3">
      <c r="B6" s="19">
        <v>45073</v>
      </c>
      <c r="C6" s="3">
        <v>34.04</v>
      </c>
      <c r="D6" s="1" t="e">
        <f t="shared" si="0"/>
        <v>#N/A</v>
      </c>
      <c r="E6" s="2">
        <v>43696</v>
      </c>
      <c r="F6" s="2">
        <f>realna_poraba_cupra__2[[#This Row],[Števec]]-E5</f>
        <v>515</v>
      </c>
      <c r="G6" s="3">
        <f>100*(realna_poraba_cupra__2[[#This Row],[Litri]]/realna_poraba_cupra__2[[#This Row],[Prevoženo]])</f>
        <v>6.6097087378640769</v>
      </c>
      <c r="H6" s="3">
        <f>100*(realna_poraba_cupra__2[[#This Row],[Litri]]/realna_poraba_cupra__2[[#This Row],[Prevoženo]])</f>
        <v>6.6097087378640769</v>
      </c>
      <c r="J6" s="19">
        <v>44971</v>
      </c>
      <c r="K6" s="4">
        <v>1.355</v>
      </c>
    </row>
    <row r="7" spans="2:11" x14ac:dyDescent="0.3">
      <c r="B7" s="19">
        <v>45085</v>
      </c>
      <c r="C7" s="3">
        <v>42.42</v>
      </c>
      <c r="D7" s="1" t="e">
        <f t="shared" si="0"/>
        <v>#N/A</v>
      </c>
      <c r="E7" s="2">
        <v>44314</v>
      </c>
      <c r="F7" s="2">
        <f>realna_poraba_cupra__2[[#This Row],[Števec]]-E6</f>
        <v>618</v>
      </c>
      <c r="G7" s="3">
        <f>100*(realna_poraba_cupra__2[[#This Row],[Litri]]/realna_poraba_cupra__2[[#This Row],[Prevoženo]])</f>
        <v>6.8640776699029127</v>
      </c>
      <c r="H7" s="3">
        <f>100*(realna_poraba_cupra__2[[#This Row],[Litri]]/realna_poraba_cupra__2[[#This Row],[Prevoženo]])</f>
        <v>6.8640776699029127</v>
      </c>
      <c r="J7" s="19">
        <v>44985</v>
      </c>
      <c r="K7" s="4">
        <v>1.359</v>
      </c>
    </row>
    <row r="8" spans="2:11" x14ac:dyDescent="0.3">
      <c r="B8" s="19">
        <v>45093</v>
      </c>
      <c r="C8" s="3">
        <v>43.1</v>
      </c>
      <c r="D8" s="1" t="e">
        <f t="shared" si="0"/>
        <v>#N/A</v>
      </c>
      <c r="E8" s="2">
        <v>44997</v>
      </c>
      <c r="F8" s="2">
        <f>realna_poraba_cupra__2[[#This Row],[Števec]]-E7</f>
        <v>683</v>
      </c>
      <c r="G8" s="3">
        <f>100*(realna_poraba_cupra__2[[#This Row],[Litri]]/realna_poraba_cupra__2[[#This Row],[Prevoženo]])</f>
        <v>6.3103953147877023</v>
      </c>
      <c r="H8" s="3">
        <f>100*(realna_poraba_cupra__2[[#This Row],[Litri]]/realna_poraba_cupra__2[[#This Row],[Prevoženo]])</f>
        <v>6.3103953147877023</v>
      </c>
      <c r="J8" s="19">
        <v>44999</v>
      </c>
      <c r="K8" s="4">
        <v>1.3740000000000001</v>
      </c>
    </row>
    <row r="9" spans="2:11" x14ac:dyDescent="0.3">
      <c r="B9" s="19">
        <v>45099</v>
      </c>
      <c r="C9" s="3">
        <v>38.18</v>
      </c>
      <c r="D9" s="1" t="e">
        <f t="shared" si="0"/>
        <v>#N/A</v>
      </c>
      <c r="E9" s="2">
        <v>45546</v>
      </c>
      <c r="F9" s="2">
        <f>realna_poraba_cupra__2[[#This Row],[Števec]]-E8</f>
        <v>549</v>
      </c>
      <c r="G9" s="3">
        <f>100*(realna_poraba_cupra__2[[#This Row],[Litri]]/realna_poraba_cupra__2[[#This Row],[Prevoženo]])</f>
        <v>6.9544626593806917</v>
      </c>
      <c r="H9" s="3">
        <f>100*(realna_poraba_cupra__2[[#This Row],[Litri]]/realna_poraba_cupra__2[[#This Row],[Prevoženo]])</f>
        <v>6.9544626593806917</v>
      </c>
      <c r="J9" s="19">
        <v>45013</v>
      </c>
      <c r="K9" s="4">
        <v>1.3740000000000001</v>
      </c>
    </row>
    <row r="10" spans="2:11" x14ac:dyDescent="0.3">
      <c r="B10" s="19">
        <v>45113</v>
      </c>
      <c r="C10" s="3">
        <v>40.659999999999997</v>
      </c>
      <c r="D10" s="1" t="e">
        <f t="shared" si="0"/>
        <v>#N/A</v>
      </c>
      <c r="E10" s="2">
        <v>46126</v>
      </c>
      <c r="F10" s="2">
        <f>realna_poraba_cupra__2[[#This Row],[Števec]]-E9</f>
        <v>580</v>
      </c>
      <c r="G10" s="3">
        <f>100*(realna_poraba_cupra__2[[#This Row],[Litri]]/realna_poraba_cupra__2[[#This Row],[Prevoženo]])</f>
        <v>7.0103448275862066</v>
      </c>
      <c r="H10" s="3">
        <f>100*(realna_poraba_cupra__2[[#This Row],[Litri]]/realna_poraba_cupra__2[[#This Row],[Prevoženo]])</f>
        <v>7.0103448275862066</v>
      </c>
      <c r="J10" s="19">
        <v>45028</v>
      </c>
      <c r="K10" s="4">
        <v>1.4159999999999999</v>
      </c>
    </row>
    <row r="11" spans="2:11" x14ac:dyDescent="0.3">
      <c r="B11" s="19">
        <v>45122</v>
      </c>
      <c r="C11" s="3">
        <v>39.17</v>
      </c>
      <c r="D11" s="1" t="e">
        <f t="shared" si="0"/>
        <v>#N/A</v>
      </c>
      <c r="E11" s="2">
        <v>46687</v>
      </c>
      <c r="F11" s="2">
        <f>realna_poraba_cupra__2[[#This Row],[Števec]]-E10</f>
        <v>561</v>
      </c>
      <c r="G11" s="3">
        <f>100*(realna_poraba_cupra__2[[#This Row],[Litri]]/realna_poraba_cupra__2[[#This Row],[Prevoženo]])</f>
        <v>6.9821746880570412</v>
      </c>
      <c r="H11" s="3">
        <f>100*(realna_poraba_cupra__2[[#This Row],[Litri]]/realna_poraba_cupra__2[[#This Row],[Prevoženo]])</f>
        <v>6.9821746880570412</v>
      </c>
      <c r="J11" s="19">
        <v>45041</v>
      </c>
      <c r="K11" s="4">
        <v>1.4159999999999999</v>
      </c>
    </row>
    <row r="12" spans="2:11" x14ac:dyDescent="0.3">
      <c r="B12" s="19">
        <v>45129</v>
      </c>
      <c r="C12" s="3">
        <v>40.29</v>
      </c>
      <c r="D12" s="1" t="e">
        <f t="shared" si="0"/>
        <v>#N/A</v>
      </c>
      <c r="E12" s="2">
        <v>47250</v>
      </c>
      <c r="F12" s="2">
        <f>realna_poraba_cupra__2[[#This Row],[Števec]]-E11</f>
        <v>563</v>
      </c>
      <c r="G12" s="3">
        <f>100*(realna_poraba_cupra__2[[#This Row],[Litri]]/realna_poraba_cupra__2[[#This Row],[Prevoženo]])</f>
        <v>7.1563055062166967</v>
      </c>
      <c r="H12" s="3">
        <f>100*(realna_poraba_cupra__2[[#This Row],[Litri]]/realna_poraba_cupra__2[[#This Row],[Prevoženo]])</f>
        <v>7.1563055062166967</v>
      </c>
      <c r="J12" s="19">
        <v>45055</v>
      </c>
      <c r="K12" s="4">
        <v>1.39</v>
      </c>
    </row>
    <row r="13" spans="2:11" x14ac:dyDescent="0.3">
      <c r="B13" s="19">
        <v>45138</v>
      </c>
      <c r="C13" s="3">
        <v>41.01</v>
      </c>
      <c r="D13" s="1" t="e">
        <f t="shared" si="0"/>
        <v>#N/A</v>
      </c>
      <c r="E13" s="2">
        <v>47867</v>
      </c>
      <c r="F13" s="2">
        <f>realna_poraba_cupra__2[[#This Row],[Števec]]-E12</f>
        <v>617</v>
      </c>
      <c r="G13" s="3">
        <f>100*(realna_poraba_cupra__2[[#This Row],[Litri]]/realna_poraba_cupra__2[[#This Row],[Prevoženo]])</f>
        <v>6.6466774716369521</v>
      </c>
      <c r="H13" s="3">
        <f>100*(realna_poraba_cupra__2[[#This Row],[Litri]]/realna_poraba_cupra__2[[#This Row],[Prevoženo]])</f>
        <v>6.6466774716369521</v>
      </c>
      <c r="J13" s="19">
        <v>45069</v>
      </c>
      <c r="K13" s="4">
        <v>1.3819999999999999</v>
      </c>
    </row>
    <row r="14" spans="2:11" x14ac:dyDescent="0.3">
      <c r="B14" s="19">
        <v>45151</v>
      </c>
      <c r="C14" s="3">
        <v>37.18</v>
      </c>
      <c r="D14" s="1" t="e">
        <f t="shared" si="0"/>
        <v>#N/A</v>
      </c>
      <c r="E14" s="2">
        <v>48407</v>
      </c>
      <c r="F14" s="2">
        <f>realna_poraba_cupra__2[[#This Row],[Števec]]-E13</f>
        <v>540</v>
      </c>
      <c r="G14" s="3">
        <f>100*(realna_poraba_cupra__2[[#This Row],[Litri]]/realna_poraba_cupra__2[[#This Row],[Prevoženo]])</f>
        <v>6.8851851851851844</v>
      </c>
      <c r="H14" s="3">
        <f>100*(realna_poraba_cupra__2[[#This Row],[Litri]]/realna_poraba_cupra__2[[#This Row],[Prevoženo]])</f>
        <v>6.8851851851851844</v>
      </c>
      <c r="J14" s="19">
        <v>45083</v>
      </c>
      <c r="K14" s="4">
        <v>1.4119999999999999</v>
      </c>
    </row>
    <row r="15" spans="2:11" x14ac:dyDescent="0.3">
      <c r="B15" s="19">
        <v>45163</v>
      </c>
      <c r="C15" s="3">
        <v>41.46</v>
      </c>
      <c r="D15" s="1" t="e">
        <f t="shared" si="0"/>
        <v>#N/A</v>
      </c>
      <c r="E15" s="2">
        <v>49005</v>
      </c>
      <c r="F15" s="2">
        <f>realna_poraba_cupra__2[[#This Row],[Števec]]-E14</f>
        <v>598</v>
      </c>
      <c r="G15" s="3">
        <f>100*(realna_poraba_cupra__2[[#This Row],[Litri]]/realna_poraba_cupra__2[[#This Row],[Prevoženo]])</f>
        <v>6.9331103678929766</v>
      </c>
      <c r="H15" s="3">
        <f>100*(realna_poraba_cupra__2[[#This Row],[Litri]]/realna_poraba_cupra__2[[#This Row],[Prevoženo]])</f>
        <v>6.9331103678929766</v>
      </c>
      <c r="J15" s="19">
        <v>45097</v>
      </c>
      <c r="K15" s="4">
        <v>1.4239999999999999</v>
      </c>
    </row>
    <row r="16" spans="2:11" x14ac:dyDescent="0.3">
      <c r="B16" s="19">
        <v>45175</v>
      </c>
      <c r="C16" s="3">
        <v>35.97</v>
      </c>
      <c r="D16" s="1" t="e">
        <f t="shared" si="0"/>
        <v>#N/A</v>
      </c>
      <c r="E16" s="2">
        <v>49480</v>
      </c>
      <c r="F16" s="2">
        <f>realna_poraba_cupra__2[[#This Row],[Števec]]-E15</f>
        <v>475</v>
      </c>
      <c r="G16" s="3">
        <f>100*(realna_poraba_cupra__2[[#This Row],[Litri]]/realna_poraba_cupra__2[[#This Row],[Prevoženo]])</f>
        <v>7.5726315789473686</v>
      </c>
      <c r="H16" s="3">
        <f>100*(realna_poraba_cupra__2[[#This Row],[Litri]]/realna_poraba_cupra__2[[#This Row],[Prevoženo]])</f>
        <v>7.5726315789473686</v>
      </c>
      <c r="J16" s="19">
        <v>45111</v>
      </c>
      <c r="K16" s="4">
        <v>1.444</v>
      </c>
    </row>
    <row r="17" spans="2:11" x14ac:dyDescent="0.3">
      <c r="B17" s="19">
        <v>45184</v>
      </c>
      <c r="C17" s="3">
        <v>38.74</v>
      </c>
      <c r="D17" s="1" t="e">
        <f t="shared" si="0"/>
        <v>#N/A</v>
      </c>
      <c r="E17" s="2">
        <v>50012</v>
      </c>
      <c r="F17" s="2">
        <f>realna_poraba_cupra__2[[#This Row],[Števec]]-E16</f>
        <v>532</v>
      </c>
      <c r="G17" s="3">
        <f>100*(realna_poraba_cupra__2[[#This Row],[Litri]]/realna_poraba_cupra__2[[#This Row],[Prevoženo]])</f>
        <v>7.2819548872180455</v>
      </c>
      <c r="H17" s="3">
        <f>100*(realna_poraba_cupra__2[[#This Row],[Litri]]/realna_poraba_cupra__2[[#This Row],[Prevoženo]])</f>
        <v>7.2819548872180455</v>
      </c>
      <c r="J17" s="19">
        <v>45125</v>
      </c>
      <c r="K17" s="4">
        <v>1.456</v>
      </c>
    </row>
    <row r="18" spans="2:11" x14ac:dyDescent="0.3">
      <c r="B18" s="19">
        <v>45191</v>
      </c>
      <c r="C18" s="3">
        <v>36.130000000000003</v>
      </c>
      <c r="D18" s="1" t="e">
        <f t="shared" si="0"/>
        <v>#N/A</v>
      </c>
      <c r="E18" s="2">
        <v>50458</v>
      </c>
      <c r="F18" s="2">
        <f>realna_poraba_cupra__2[[#This Row],[Števec]]-E17</f>
        <v>446</v>
      </c>
      <c r="G18" s="3">
        <f>100*(realna_poraba_cupra__2[[#This Row],[Litri]]/realna_poraba_cupra__2[[#This Row],[Prevoženo]])</f>
        <v>8.1008968609865484</v>
      </c>
      <c r="H18" s="3">
        <f>100*(realna_poraba_cupra__2[[#This Row],[Litri]]/realna_poraba_cupra__2[[#This Row],[Prevoženo]])</f>
        <v>8.1008968609865484</v>
      </c>
      <c r="J18" s="19">
        <v>45139</v>
      </c>
      <c r="K18" s="4">
        <v>1.5109999999999999</v>
      </c>
    </row>
    <row r="19" spans="2:11" x14ac:dyDescent="0.3">
      <c r="B19" s="19">
        <v>45198</v>
      </c>
      <c r="C19" s="3">
        <v>38.51</v>
      </c>
      <c r="D19" s="1" t="e">
        <f t="shared" si="0"/>
        <v>#N/A</v>
      </c>
      <c r="E19" s="2">
        <v>50991</v>
      </c>
      <c r="F19" s="2">
        <f>realna_poraba_cupra__2[[#This Row],[Števec]]-E18</f>
        <v>533</v>
      </c>
      <c r="G19" s="3">
        <f>100*(realna_poraba_cupra__2[[#This Row],[Litri]]/realna_poraba_cupra__2[[#This Row],[Prevoženo]])</f>
        <v>7.2251407129455911</v>
      </c>
      <c r="H19" s="3">
        <f>100*(realna_poraba_cupra__2[[#This Row],[Litri]]/realna_poraba_cupra__2[[#This Row],[Prevoženo]])</f>
        <v>7.2251407129455911</v>
      </c>
      <c r="J19" s="19">
        <v>45155</v>
      </c>
      <c r="K19" s="4">
        <v>1.5109999999999999</v>
      </c>
    </row>
    <row r="20" spans="2:11" x14ac:dyDescent="0.3">
      <c r="B20" s="19">
        <v>45205</v>
      </c>
      <c r="C20" s="3">
        <v>38.840000000000003</v>
      </c>
      <c r="D20" s="1" t="e">
        <f t="shared" si="0"/>
        <v>#N/A</v>
      </c>
      <c r="E20" s="2">
        <v>51593</v>
      </c>
      <c r="F20" s="2">
        <f>realna_poraba_cupra__2[[#This Row],[Števec]]-E19</f>
        <v>602</v>
      </c>
      <c r="G20" s="3">
        <f>100*(realna_poraba_cupra__2[[#This Row],[Litri]]/realna_poraba_cupra__2[[#This Row],[Prevoženo]])</f>
        <v>6.4518272425249172</v>
      </c>
      <c r="H20" s="3">
        <f>100*(realna_poraba_cupra__2[[#This Row],[Litri]]/realna_poraba_cupra__2[[#This Row],[Prevoženo]])</f>
        <v>6.4518272425249172</v>
      </c>
      <c r="J20" s="19">
        <v>45167</v>
      </c>
      <c r="K20" s="4">
        <v>1.544</v>
      </c>
    </row>
    <row r="21" spans="2:11" x14ac:dyDescent="0.3">
      <c r="B21" s="19">
        <v>45213</v>
      </c>
      <c r="C21" s="3">
        <v>41.73</v>
      </c>
      <c r="D21" s="1" t="e">
        <f t="shared" si="0"/>
        <v>#N/A</v>
      </c>
      <c r="E21" s="2">
        <v>52176</v>
      </c>
      <c r="F21" s="2">
        <f>realna_poraba_cupra__2[[#This Row],[Števec]]-E20</f>
        <v>583</v>
      </c>
      <c r="G21" s="3">
        <f>100*(realna_poraba_cupra__2[[#This Row],[Litri]]/realna_poraba_cupra__2[[#This Row],[Prevoženo]])</f>
        <v>7.1578044596912509</v>
      </c>
      <c r="H21" s="3">
        <f>100*(realna_poraba_cupra__2[[#This Row],[Litri]]/realna_poraba_cupra__2[[#This Row],[Prevoženo]])</f>
        <v>7.1578044596912509</v>
      </c>
      <c r="J21" s="19">
        <v>45181</v>
      </c>
      <c r="K21" s="4">
        <v>1.5509999999999999</v>
      </c>
    </row>
    <row r="22" spans="2:11" x14ac:dyDescent="0.3">
      <c r="B22" s="16"/>
      <c r="C22" s="3"/>
      <c r="D22" s="17"/>
      <c r="E22" s="17"/>
      <c r="F22" s="17"/>
      <c r="H22" s="18">
        <f>realna_poraba_cupra__2[[#This Row],[Poraba]]</f>
        <v>0</v>
      </c>
      <c r="J22" s="19">
        <v>45195</v>
      </c>
      <c r="K22" s="4">
        <v>1.5880000000000001</v>
      </c>
    </row>
    <row r="23" spans="2:11" x14ac:dyDescent="0.3">
      <c r="J23" s="19">
        <v>45209</v>
      </c>
      <c r="K23" s="4">
        <v>1.536</v>
      </c>
    </row>
    <row r="24" spans="2:11" x14ac:dyDescent="0.3">
      <c r="J24" s="19">
        <v>45223</v>
      </c>
      <c r="K24" s="4">
        <v>1.536</v>
      </c>
    </row>
    <row r="25" spans="2:11" x14ac:dyDescent="0.3">
      <c r="J25" s="19">
        <v>45237</v>
      </c>
      <c r="K25" s="4">
        <v>1.534</v>
      </c>
    </row>
    <row r="26" spans="2:11" x14ac:dyDescent="0.3">
      <c r="E26" s="5"/>
    </row>
    <row r="27" spans="2:11" x14ac:dyDescent="0.3">
      <c r="E27" s="5"/>
    </row>
    <row r="28" spans="2:11" x14ac:dyDescent="0.3">
      <c r="E28" s="5"/>
    </row>
    <row r="29" spans="2:11" x14ac:dyDescent="0.3">
      <c r="E29" s="5"/>
    </row>
  </sheetData>
  <conditionalFormatting sqref="H4:H2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{A9B001BB-1D0C-43B4-B49E-C2EDEDA47AE5}</x14:id>
        </ext>
      </extLst>
    </cfRule>
  </conditionalFormatting>
  <pageMargins left="0.7" right="0.7" top="0.75" bottom="0.75" header="0.3" footer="0.3"/>
  <ignoredErrors>
    <ignoredError sqref="H4:H21" calculatedColumn="1"/>
  </ignoredErrors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B001BB-1D0C-43B4-B49E-C2EDEDA47AE5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H4:H21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D21-D793-4592-8B97-D623ACEC011F}">
  <dimension ref="A1:D105"/>
  <sheetViews>
    <sheetView workbookViewId="0"/>
  </sheetViews>
  <sheetFormatPr defaultRowHeight="14.4" x14ac:dyDescent="0.3"/>
  <cols>
    <col min="1" max="16384" width="8.88671875" style="15"/>
  </cols>
  <sheetData>
    <row r="1" spans="1:4" x14ac:dyDescent="0.3">
      <c r="A1" s="15" t="s">
        <v>214</v>
      </c>
      <c r="B1" s="15" t="s">
        <v>213</v>
      </c>
      <c r="C1" s="15" t="s">
        <v>212</v>
      </c>
      <c r="D1" s="15" t="s">
        <v>211</v>
      </c>
    </row>
    <row r="2" spans="1:4" x14ac:dyDescent="0.3">
      <c r="A2" s="15">
        <v>1966</v>
      </c>
      <c r="B2" s="15" t="s">
        <v>210</v>
      </c>
      <c r="C2" s="15" t="s">
        <v>179</v>
      </c>
      <c r="D2" s="15" t="s">
        <v>184</v>
      </c>
    </row>
    <row r="3" spans="1:4" x14ac:dyDescent="0.3">
      <c r="A3" s="15">
        <v>1967</v>
      </c>
      <c r="B3" s="15" t="s">
        <v>210</v>
      </c>
      <c r="C3" s="15" t="s">
        <v>179</v>
      </c>
      <c r="D3" s="15" t="s">
        <v>184</v>
      </c>
    </row>
    <row r="4" spans="1:4" x14ac:dyDescent="0.3">
      <c r="A4" s="15">
        <v>1968</v>
      </c>
      <c r="B4" s="15" t="s">
        <v>209</v>
      </c>
      <c r="C4" s="15" t="s">
        <v>148</v>
      </c>
      <c r="D4" s="15" t="s">
        <v>184</v>
      </c>
    </row>
    <row r="5" spans="1:4" x14ac:dyDescent="0.3">
      <c r="A5" s="15">
        <v>1969</v>
      </c>
      <c r="B5" s="15" t="s">
        <v>209</v>
      </c>
      <c r="C5" s="15" t="s">
        <v>148</v>
      </c>
      <c r="D5" s="15" t="s">
        <v>184</v>
      </c>
    </row>
    <row r="6" spans="1:4" x14ac:dyDescent="0.3">
      <c r="A6" s="15">
        <v>1970</v>
      </c>
      <c r="B6" s="15" t="s">
        <v>207</v>
      </c>
      <c r="C6" s="15" t="s">
        <v>196</v>
      </c>
      <c r="D6" s="15" t="s">
        <v>184</v>
      </c>
    </row>
    <row r="7" spans="1:4" x14ac:dyDescent="0.3">
      <c r="A7" s="15">
        <v>1971</v>
      </c>
      <c r="B7" s="15" t="s">
        <v>207</v>
      </c>
      <c r="C7" s="15" t="s">
        <v>196</v>
      </c>
      <c r="D7" s="15" t="s">
        <v>184</v>
      </c>
    </row>
    <row r="8" spans="1:4" x14ac:dyDescent="0.3">
      <c r="A8" s="15">
        <v>1972</v>
      </c>
      <c r="B8" s="15" t="s">
        <v>207</v>
      </c>
      <c r="C8" s="15" t="s">
        <v>196</v>
      </c>
      <c r="D8" s="15" t="s">
        <v>184</v>
      </c>
    </row>
    <row r="9" spans="1:4" x14ac:dyDescent="0.3">
      <c r="A9" s="15">
        <v>1973</v>
      </c>
      <c r="B9" s="15" t="s">
        <v>208</v>
      </c>
      <c r="C9" s="15" t="s">
        <v>196</v>
      </c>
      <c r="D9" s="15" t="s">
        <v>184</v>
      </c>
    </row>
    <row r="10" spans="1:4" x14ac:dyDescent="0.3">
      <c r="A10" s="15">
        <v>1974</v>
      </c>
      <c r="B10" s="15" t="s">
        <v>207</v>
      </c>
      <c r="C10" s="15" t="s">
        <v>196</v>
      </c>
      <c r="D10" s="15" t="s">
        <v>184</v>
      </c>
    </row>
    <row r="11" spans="1:4" x14ac:dyDescent="0.3">
      <c r="A11" s="15">
        <v>1975</v>
      </c>
      <c r="B11" s="15" t="s">
        <v>206</v>
      </c>
      <c r="C11" s="15" t="s">
        <v>158</v>
      </c>
      <c r="D11" s="15" t="s">
        <v>184</v>
      </c>
    </row>
    <row r="12" spans="1:4" x14ac:dyDescent="0.3">
      <c r="A12" s="15">
        <v>1976</v>
      </c>
      <c r="B12" s="15" t="s">
        <v>206</v>
      </c>
      <c r="C12" s="15" t="s">
        <v>158</v>
      </c>
      <c r="D12" s="15" t="s">
        <v>184</v>
      </c>
    </row>
    <row r="13" spans="1:4" x14ac:dyDescent="0.3">
      <c r="A13" s="15">
        <v>1977</v>
      </c>
      <c r="B13" s="15" t="s">
        <v>206</v>
      </c>
      <c r="C13" s="15" t="s">
        <v>158</v>
      </c>
      <c r="D13" s="15" t="s">
        <v>184</v>
      </c>
    </row>
    <row r="14" spans="1:4" x14ac:dyDescent="0.3">
      <c r="A14" s="15">
        <v>1978</v>
      </c>
      <c r="B14" s="15" t="s">
        <v>205</v>
      </c>
      <c r="C14" s="15" t="s">
        <v>146</v>
      </c>
      <c r="D14" s="15" t="s">
        <v>184</v>
      </c>
    </row>
    <row r="15" spans="1:4" x14ac:dyDescent="0.3">
      <c r="A15" s="15">
        <v>1979</v>
      </c>
      <c r="B15" s="15" t="s">
        <v>204</v>
      </c>
      <c r="C15" s="15" t="s">
        <v>173</v>
      </c>
      <c r="D15" s="15" t="s">
        <v>184</v>
      </c>
    </row>
    <row r="16" spans="1:4" x14ac:dyDescent="0.3">
      <c r="A16" s="15">
        <v>1980</v>
      </c>
      <c r="B16" s="15" t="s">
        <v>203</v>
      </c>
      <c r="C16" s="15" t="s">
        <v>144</v>
      </c>
      <c r="D16" s="15" t="s">
        <v>184</v>
      </c>
    </row>
    <row r="17" spans="1:4" x14ac:dyDescent="0.3">
      <c r="A17" s="15">
        <v>1981</v>
      </c>
      <c r="B17" s="15" t="s">
        <v>203</v>
      </c>
      <c r="C17" s="15" t="s">
        <v>144</v>
      </c>
      <c r="D17" s="15" t="s">
        <v>184</v>
      </c>
    </row>
    <row r="18" spans="1:4" x14ac:dyDescent="0.3">
      <c r="A18" s="15">
        <v>1982</v>
      </c>
      <c r="B18" s="15" t="s">
        <v>203</v>
      </c>
      <c r="C18" s="15" t="s">
        <v>144</v>
      </c>
      <c r="D18" s="15" t="s">
        <v>184</v>
      </c>
    </row>
    <row r="19" spans="1:4" x14ac:dyDescent="0.3">
      <c r="A19" s="15">
        <v>1983</v>
      </c>
      <c r="B19" s="15" t="s">
        <v>202</v>
      </c>
      <c r="C19" s="15" t="s">
        <v>146</v>
      </c>
      <c r="D19" s="15" t="s">
        <v>184</v>
      </c>
    </row>
    <row r="20" spans="1:4" x14ac:dyDescent="0.3">
      <c r="A20" s="15">
        <v>1984</v>
      </c>
      <c r="B20" s="15" t="s">
        <v>200</v>
      </c>
      <c r="C20" s="15" t="s">
        <v>199</v>
      </c>
      <c r="D20" s="15" t="s">
        <v>184</v>
      </c>
    </row>
    <row r="21" spans="1:4" x14ac:dyDescent="0.3">
      <c r="A21" s="15">
        <v>1985</v>
      </c>
      <c r="B21" s="15" t="s">
        <v>200</v>
      </c>
      <c r="C21" s="15" t="s">
        <v>199</v>
      </c>
      <c r="D21" s="15" t="s">
        <v>184</v>
      </c>
    </row>
    <row r="22" spans="1:4" x14ac:dyDescent="0.3">
      <c r="A22" s="15">
        <v>1986</v>
      </c>
      <c r="B22" s="15" t="s">
        <v>202</v>
      </c>
      <c r="C22" s="15" t="s">
        <v>146</v>
      </c>
      <c r="D22" s="15" t="s">
        <v>184</v>
      </c>
    </row>
    <row r="23" spans="1:4" x14ac:dyDescent="0.3">
      <c r="A23" s="15">
        <v>1987</v>
      </c>
      <c r="B23" s="15" t="s">
        <v>202</v>
      </c>
      <c r="C23" s="15" t="s">
        <v>146</v>
      </c>
      <c r="D23" s="15" t="s">
        <v>184</v>
      </c>
    </row>
    <row r="24" spans="1:4" x14ac:dyDescent="0.3">
      <c r="A24" s="15">
        <v>1988</v>
      </c>
      <c r="B24" s="15" t="s">
        <v>200</v>
      </c>
      <c r="C24" s="15" t="s">
        <v>199</v>
      </c>
      <c r="D24" s="15" t="s">
        <v>184</v>
      </c>
    </row>
    <row r="25" spans="1:4" x14ac:dyDescent="0.3">
      <c r="A25" s="15">
        <v>1989</v>
      </c>
      <c r="B25" s="15" t="s">
        <v>202</v>
      </c>
      <c r="C25" s="15" t="s">
        <v>146</v>
      </c>
      <c r="D25" s="15" t="s">
        <v>184</v>
      </c>
    </row>
    <row r="26" spans="1:4" x14ac:dyDescent="0.3">
      <c r="A26" s="15">
        <v>1990</v>
      </c>
      <c r="B26" s="15" t="s">
        <v>200</v>
      </c>
      <c r="C26" s="15" t="s">
        <v>199</v>
      </c>
      <c r="D26" s="15" t="s">
        <v>184</v>
      </c>
    </row>
    <row r="27" spans="1:4" x14ac:dyDescent="0.3">
      <c r="A27" s="15">
        <v>1991</v>
      </c>
      <c r="B27" s="15" t="s">
        <v>201</v>
      </c>
      <c r="C27" s="15" t="s">
        <v>146</v>
      </c>
      <c r="D27" s="15" t="s">
        <v>184</v>
      </c>
    </row>
    <row r="28" spans="1:4" x14ac:dyDescent="0.3">
      <c r="A28" s="15">
        <v>1992</v>
      </c>
      <c r="B28" s="15" t="s">
        <v>200</v>
      </c>
      <c r="C28" s="15" t="s">
        <v>199</v>
      </c>
      <c r="D28" s="15" t="s">
        <v>184</v>
      </c>
    </row>
    <row r="29" spans="1:4" x14ac:dyDescent="0.3">
      <c r="A29" s="15">
        <v>1993</v>
      </c>
      <c r="B29" s="15" t="s">
        <v>198</v>
      </c>
      <c r="C29" s="15" t="s">
        <v>188</v>
      </c>
      <c r="D29" s="15" t="s">
        <v>184</v>
      </c>
    </row>
    <row r="30" spans="1:4" x14ac:dyDescent="0.3">
      <c r="A30" s="15">
        <v>1994</v>
      </c>
      <c r="B30" s="15" t="s">
        <v>197</v>
      </c>
      <c r="C30" s="15" t="s">
        <v>196</v>
      </c>
      <c r="D30" s="15" t="s">
        <v>184</v>
      </c>
    </row>
    <row r="31" spans="1:4" x14ac:dyDescent="0.3">
      <c r="A31" s="15">
        <v>1995</v>
      </c>
      <c r="B31" s="15" t="s">
        <v>194</v>
      </c>
      <c r="C31" s="15" t="s">
        <v>188</v>
      </c>
      <c r="D31" s="15" t="s">
        <v>184</v>
      </c>
    </row>
    <row r="32" spans="1:4" x14ac:dyDescent="0.3">
      <c r="A32" s="15">
        <v>1996</v>
      </c>
      <c r="B32" s="15" t="s">
        <v>195</v>
      </c>
      <c r="C32" s="15" t="s">
        <v>179</v>
      </c>
      <c r="D32" s="15" t="s">
        <v>184</v>
      </c>
    </row>
    <row r="33" spans="1:4" x14ac:dyDescent="0.3">
      <c r="A33" s="15">
        <v>1997</v>
      </c>
      <c r="B33" s="15" t="s">
        <v>192</v>
      </c>
      <c r="C33" s="15" t="s">
        <v>148</v>
      </c>
      <c r="D33" s="15" t="s">
        <v>184</v>
      </c>
    </row>
    <row r="34" spans="1:4" x14ac:dyDescent="0.3">
      <c r="A34" s="15">
        <v>1998</v>
      </c>
      <c r="B34" s="15" t="s">
        <v>194</v>
      </c>
      <c r="C34" s="15" t="s">
        <v>188</v>
      </c>
      <c r="D34" s="15" t="s">
        <v>184</v>
      </c>
    </row>
    <row r="35" spans="1:4" x14ac:dyDescent="0.3">
      <c r="A35" s="15">
        <v>1999</v>
      </c>
      <c r="B35" s="15" t="s">
        <v>192</v>
      </c>
      <c r="C35" s="15" t="s">
        <v>148</v>
      </c>
      <c r="D35" s="15" t="s">
        <v>184</v>
      </c>
    </row>
    <row r="36" spans="1:4" x14ac:dyDescent="0.3">
      <c r="A36" s="15">
        <v>2000</v>
      </c>
      <c r="B36" s="15" t="s">
        <v>192</v>
      </c>
      <c r="C36" s="15" t="s">
        <v>148</v>
      </c>
      <c r="D36" s="15" t="s">
        <v>184</v>
      </c>
    </row>
    <row r="37" spans="1:4" x14ac:dyDescent="0.3">
      <c r="A37" s="15">
        <v>2001</v>
      </c>
      <c r="B37" s="15" t="s">
        <v>193</v>
      </c>
      <c r="C37" s="15" t="s">
        <v>148</v>
      </c>
      <c r="D37" s="15" t="s">
        <v>184</v>
      </c>
    </row>
    <row r="38" spans="1:4" x14ac:dyDescent="0.3">
      <c r="A38" s="15">
        <v>2002</v>
      </c>
      <c r="B38" s="15" t="s">
        <v>193</v>
      </c>
      <c r="C38" s="15" t="s">
        <v>148</v>
      </c>
      <c r="D38" s="15" t="s">
        <v>184</v>
      </c>
    </row>
    <row r="39" spans="1:4" x14ac:dyDescent="0.3">
      <c r="A39" s="15">
        <v>2003</v>
      </c>
      <c r="B39" s="15" t="s">
        <v>192</v>
      </c>
      <c r="C39" s="15" t="s">
        <v>148</v>
      </c>
      <c r="D39" s="15" t="s">
        <v>184</v>
      </c>
    </row>
    <row r="40" spans="1:4" x14ac:dyDescent="0.3">
      <c r="A40" s="15">
        <v>2004</v>
      </c>
      <c r="B40" s="15" t="s">
        <v>190</v>
      </c>
      <c r="C40" s="15" t="s">
        <v>144</v>
      </c>
      <c r="D40" s="15" t="s">
        <v>184</v>
      </c>
    </row>
    <row r="41" spans="1:4" x14ac:dyDescent="0.3">
      <c r="A41" s="15">
        <v>2005</v>
      </c>
      <c r="B41" s="15" t="s">
        <v>191</v>
      </c>
      <c r="C41" s="15" t="s">
        <v>148</v>
      </c>
      <c r="D41" s="15" t="s">
        <v>184</v>
      </c>
    </row>
    <row r="42" spans="1:4" x14ac:dyDescent="0.3">
      <c r="A42" s="15">
        <v>2006</v>
      </c>
      <c r="B42" s="15" t="s">
        <v>189</v>
      </c>
      <c r="C42" s="15" t="s">
        <v>188</v>
      </c>
      <c r="D42" s="15" t="s">
        <v>184</v>
      </c>
    </row>
    <row r="43" spans="1:4" x14ac:dyDescent="0.3">
      <c r="A43" s="15">
        <v>2007</v>
      </c>
      <c r="B43" s="15" t="s">
        <v>190</v>
      </c>
      <c r="C43" s="15" t="s">
        <v>144</v>
      </c>
      <c r="D43" s="15" t="s">
        <v>184</v>
      </c>
    </row>
    <row r="44" spans="1:4" x14ac:dyDescent="0.3">
      <c r="A44" s="15">
        <v>2008</v>
      </c>
      <c r="B44" s="15" t="s">
        <v>189</v>
      </c>
      <c r="C44" s="15" t="s">
        <v>188</v>
      </c>
      <c r="D44" s="15" t="s">
        <v>184</v>
      </c>
    </row>
    <row r="45" spans="1:4" x14ac:dyDescent="0.3">
      <c r="A45" s="15">
        <v>2009</v>
      </c>
      <c r="B45" s="15" t="s">
        <v>187</v>
      </c>
      <c r="C45" s="15" t="s">
        <v>146</v>
      </c>
      <c r="D45" s="15" t="s">
        <v>184</v>
      </c>
    </row>
    <row r="46" spans="1:4" x14ac:dyDescent="0.3">
      <c r="A46" s="15">
        <v>2010</v>
      </c>
      <c r="B46" s="15" t="s">
        <v>186</v>
      </c>
      <c r="C46" s="15" t="s">
        <v>156</v>
      </c>
      <c r="D46" s="15" t="s">
        <v>184</v>
      </c>
    </row>
    <row r="47" spans="1:4" x14ac:dyDescent="0.3">
      <c r="A47" s="15">
        <v>2011</v>
      </c>
      <c r="B47" s="15" t="s">
        <v>185</v>
      </c>
      <c r="C47" s="15" t="s">
        <v>148</v>
      </c>
      <c r="D47" s="15" t="s">
        <v>184</v>
      </c>
    </row>
    <row r="48" spans="1:4" x14ac:dyDescent="0.3">
      <c r="A48" s="15">
        <v>2012</v>
      </c>
      <c r="B48" s="15" t="s">
        <v>185</v>
      </c>
      <c r="C48" s="15" t="s">
        <v>148</v>
      </c>
      <c r="D48" s="15" t="s">
        <v>184</v>
      </c>
    </row>
    <row r="49" spans="1:4" x14ac:dyDescent="0.3">
      <c r="A49" s="15">
        <v>2013</v>
      </c>
      <c r="B49" s="15" t="s">
        <v>185</v>
      </c>
      <c r="C49" s="15" t="s">
        <v>148</v>
      </c>
      <c r="D49" s="15" t="s">
        <v>184</v>
      </c>
    </row>
    <row r="50" spans="1:4" x14ac:dyDescent="0.3">
      <c r="A50" s="15">
        <v>2014</v>
      </c>
      <c r="B50" s="15" t="s">
        <v>185</v>
      </c>
      <c r="C50" s="15" t="s">
        <v>148</v>
      </c>
      <c r="D50" s="15" t="s">
        <v>184</v>
      </c>
    </row>
    <row r="51" spans="1:4" x14ac:dyDescent="0.3">
      <c r="A51" s="15">
        <v>2015</v>
      </c>
      <c r="B51" s="15" t="s">
        <v>185</v>
      </c>
      <c r="C51" s="15" t="s">
        <v>148</v>
      </c>
      <c r="D51" s="15" t="s">
        <v>184</v>
      </c>
    </row>
    <row r="52" spans="1:4" x14ac:dyDescent="0.3">
      <c r="A52" s="15">
        <v>2016</v>
      </c>
      <c r="B52" s="15" t="s">
        <v>185</v>
      </c>
      <c r="C52" s="15" t="s">
        <v>148</v>
      </c>
      <c r="D52" s="15" t="s">
        <v>184</v>
      </c>
    </row>
    <row r="53" spans="1:4" x14ac:dyDescent="0.3">
      <c r="A53" s="15">
        <v>2017</v>
      </c>
      <c r="B53" s="15" t="s">
        <v>185</v>
      </c>
      <c r="C53" s="15" t="s">
        <v>148</v>
      </c>
      <c r="D53" s="15" t="s">
        <v>184</v>
      </c>
    </row>
    <row r="54" spans="1:4" x14ac:dyDescent="0.3">
      <c r="A54" s="15">
        <v>1966</v>
      </c>
      <c r="B54" s="15" t="s">
        <v>183</v>
      </c>
      <c r="C54" s="15" t="s">
        <v>182</v>
      </c>
      <c r="D54" s="15" t="s">
        <v>143</v>
      </c>
    </row>
    <row r="55" spans="1:4" x14ac:dyDescent="0.3">
      <c r="A55" s="15">
        <v>1967</v>
      </c>
      <c r="B55" s="15" t="s">
        <v>183</v>
      </c>
      <c r="C55" s="15" t="s">
        <v>182</v>
      </c>
      <c r="D55" s="15" t="s">
        <v>143</v>
      </c>
    </row>
    <row r="56" spans="1:4" x14ac:dyDescent="0.3">
      <c r="A56" s="15">
        <v>1968</v>
      </c>
      <c r="B56" s="15" t="s">
        <v>181</v>
      </c>
      <c r="C56" s="15" t="s">
        <v>148</v>
      </c>
      <c r="D56" s="15" t="s">
        <v>143</v>
      </c>
    </row>
    <row r="57" spans="1:4" x14ac:dyDescent="0.3">
      <c r="A57" s="15">
        <v>1969</v>
      </c>
      <c r="B57" s="15" t="s">
        <v>180</v>
      </c>
      <c r="C57" s="15" t="s">
        <v>179</v>
      </c>
      <c r="D57" s="15" t="s">
        <v>143</v>
      </c>
    </row>
    <row r="58" spans="1:4" x14ac:dyDescent="0.3">
      <c r="A58" s="15">
        <v>1970</v>
      </c>
      <c r="B58" s="15" t="s">
        <v>178</v>
      </c>
      <c r="C58" s="15" t="s">
        <v>148</v>
      </c>
      <c r="D58" s="15" t="s">
        <v>143</v>
      </c>
    </row>
    <row r="59" spans="1:4" x14ac:dyDescent="0.3">
      <c r="A59" s="15">
        <v>1971</v>
      </c>
      <c r="B59" s="15" t="s">
        <v>178</v>
      </c>
      <c r="C59" s="15" t="s">
        <v>148</v>
      </c>
      <c r="D59" s="15" t="s">
        <v>143</v>
      </c>
    </row>
    <row r="60" spans="1:4" x14ac:dyDescent="0.3">
      <c r="A60" s="15">
        <v>1972</v>
      </c>
      <c r="B60" s="15" t="s">
        <v>178</v>
      </c>
      <c r="C60" s="15" t="s">
        <v>148</v>
      </c>
      <c r="D60" s="15" t="s">
        <v>143</v>
      </c>
    </row>
    <row r="61" spans="1:4" x14ac:dyDescent="0.3">
      <c r="A61" s="15">
        <v>1973</v>
      </c>
      <c r="B61" s="15" t="s">
        <v>178</v>
      </c>
      <c r="C61" s="15" t="s">
        <v>148</v>
      </c>
      <c r="D61" s="15" t="s">
        <v>143</v>
      </c>
    </row>
    <row r="62" spans="1:4" x14ac:dyDescent="0.3">
      <c r="A62" s="15">
        <v>1974</v>
      </c>
      <c r="B62" s="15" t="s">
        <v>175</v>
      </c>
      <c r="C62" s="15" t="s">
        <v>148</v>
      </c>
      <c r="D62" s="15" t="s">
        <v>143</v>
      </c>
    </row>
    <row r="63" spans="1:4" x14ac:dyDescent="0.3">
      <c r="A63" s="15">
        <v>1975</v>
      </c>
      <c r="B63" s="15" t="s">
        <v>177</v>
      </c>
      <c r="C63" s="15" t="s">
        <v>153</v>
      </c>
      <c r="D63" s="15" t="s">
        <v>143</v>
      </c>
    </row>
    <row r="64" spans="1:4" x14ac:dyDescent="0.3">
      <c r="A64" s="15">
        <v>1976</v>
      </c>
      <c r="B64" s="15" t="s">
        <v>176</v>
      </c>
      <c r="C64" s="15" t="s">
        <v>146</v>
      </c>
      <c r="D64" s="15" t="s">
        <v>143</v>
      </c>
    </row>
    <row r="65" spans="1:4" x14ac:dyDescent="0.3">
      <c r="A65" s="15">
        <v>1977</v>
      </c>
      <c r="B65" s="15" t="s">
        <v>174</v>
      </c>
      <c r="C65" s="15" t="s">
        <v>173</v>
      </c>
      <c r="D65" s="15" t="s">
        <v>143</v>
      </c>
    </row>
    <row r="66" spans="1:4" x14ac:dyDescent="0.3">
      <c r="A66" s="15">
        <v>1978</v>
      </c>
      <c r="B66" s="15" t="s">
        <v>175</v>
      </c>
      <c r="C66" s="15" t="s">
        <v>148</v>
      </c>
      <c r="D66" s="15" t="s">
        <v>143</v>
      </c>
    </row>
    <row r="67" spans="1:4" x14ac:dyDescent="0.3">
      <c r="A67" s="15">
        <v>1979</v>
      </c>
      <c r="B67" s="15" t="s">
        <v>174</v>
      </c>
      <c r="C67" s="15" t="s">
        <v>173</v>
      </c>
      <c r="D67" s="15" t="s">
        <v>143</v>
      </c>
    </row>
    <row r="68" spans="1:4" x14ac:dyDescent="0.3">
      <c r="A68" s="15">
        <v>1980</v>
      </c>
      <c r="B68" s="15" t="s">
        <v>172</v>
      </c>
      <c r="C68" s="15" t="s">
        <v>146</v>
      </c>
      <c r="D68" s="15" t="s">
        <v>143</v>
      </c>
    </row>
    <row r="69" spans="1:4" x14ac:dyDescent="0.3">
      <c r="A69" s="15">
        <v>1981</v>
      </c>
      <c r="B69" s="15" t="s">
        <v>170</v>
      </c>
      <c r="C69" s="15" t="s">
        <v>146</v>
      </c>
      <c r="D69" s="15" t="s">
        <v>143</v>
      </c>
    </row>
    <row r="70" spans="1:4" x14ac:dyDescent="0.3">
      <c r="A70" s="15">
        <v>1982</v>
      </c>
      <c r="B70" s="15" t="s">
        <v>171</v>
      </c>
      <c r="C70" s="15" t="s">
        <v>144</v>
      </c>
      <c r="D70" s="15" t="s">
        <v>143</v>
      </c>
    </row>
    <row r="71" spans="1:4" x14ac:dyDescent="0.3">
      <c r="A71" s="15">
        <v>1983</v>
      </c>
      <c r="B71" s="15" t="s">
        <v>170</v>
      </c>
      <c r="C71" s="15" t="s">
        <v>146</v>
      </c>
      <c r="D71" s="15" t="s">
        <v>143</v>
      </c>
    </row>
    <row r="72" spans="1:4" x14ac:dyDescent="0.3">
      <c r="A72" s="15">
        <v>1984</v>
      </c>
      <c r="B72" s="15" t="s">
        <v>168</v>
      </c>
      <c r="C72" s="15" t="s">
        <v>146</v>
      </c>
      <c r="D72" s="15" t="s">
        <v>143</v>
      </c>
    </row>
    <row r="73" spans="1:4" x14ac:dyDescent="0.3">
      <c r="A73" s="15">
        <v>1985</v>
      </c>
      <c r="B73" s="15" t="s">
        <v>169</v>
      </c>
      <c r="C73" s="15" t="s">
        <v>146</v>
      </c>
      <c r="D73" s="15" t="s">
        <v>143</v>
      </c>
    </row>
    <row r="74" spans="1:4" x14ac:dyDescent="0.3">
      <c r="A74" s="15">
        <v>1986</v>
      </c>
      <c r="B74" s="15" t="s">
        <v>169</v>
      </c>
      <c r="C74" s="15" t="s">
        <v>146</v>
      </c>
      <c r="D74" s="15" t="s">
        <v>143</v>
      </c>
    </row>
    <row r="75" spans="1:4" x14ac:dyDescent="0.3">
      <c r="A75" s="15">
        <v>1987</v>
      </c>
      <c r="B75" s="15" t="s">
        <v>168</v>
      </c>
      <c r="C75" s="15" t="s">
        <v>146</v>
      </c>
      <c r="D75" s="15" t="s">
        <v>143</v>
      </c>
    </row>
    <row r="76" spans="1:4" x14ac:dyDescent="0.3">
      <c r="A76" s="15">
        <v>1988</v>
      </c>
      <c r="B76" s="15" t="s">
        <v>165</v>
      </c>
      <c r="C76" s="15" t="s">
        <v>146</v>
      </c>
      <c r="D76" s="15" t="s">
        <v>143</v>
      </c>
    </row>
    <row r="77" spans="1:4" x14ac:dyDescent="0.3">
      <c r="A77" s="15">
        <v>1989</v>
      </c>
      <c r="B77" s="15" t="s">
        <v>167</v>
      </c>
      <c r="C77" s="15" t="s">
        <v>148</v>
      </c>
      <c r="D77" s="15" t="s">
        <v>143</v>
      </c>
    </row>
    <row r="78" spans="1:4" x14ac:dyDescent="0.3">
      <c r="A78" s="15">
        <v>1990</v>
      </c>
      <c r="B78" s="15" t="s">
        <v>167</v>
      </c>
      <c r="C78" s="15" t="s">
        <v>148</v>
      </c>
      <c r="D78" s="15" t="s">
        <v>143</v>
      </c>
    </row>
    <row r="79" spans="1:4" x14ac:dyDescent="0.3">
      <c r="A79" s="15">
        <v>1991</v>
      </c>
      <c r="B79" s="15" t="s">
        <v>167</v>
      </c>
      <c r="C79" s="15" t="s">
        <v>148</v>
      </c>
      <c r="D79" s="15" t="s">
        <v>143</v>
      </c>
    </row>
    <row r="80" spans="1:4" x14ac:dyDescent="0.3">
      <c r="A80" s="15">
        <v>1992</v>
      </c>
      <c r="B80" s="15" t="s">
        <v>166</v>
      </c>
      <c r="C80" s="15" t="s">
        <v>148</v>
      </c>
      <c r="D80" s="15" t="s">
        <v>143</v>
      </c>
    </row>
    <row r="81" spans="1:4" x14ac:dyDescent="0.3">
      <c r="A81" s="15">
        <v>1993</v>
      </c>
      <c r="B81" s="15" t="s">
        <v>165</v>
      </c>
      <c r="C81" s="15" t="s">
        <v>146</v>
      </c>
      <c r="D81" s="15" t="s">
        <v>143</v>
      </c>
    </row>
    <row r="82" spans="1:4" x14ac:dyDescent="0.3">
      <c r="A82" s="15">
        <v>1994</v>
      </c>
      <c r="B82" s="15" t="s">
        <v>165</v>
      </c>
      <c r="C82" s="15" t="s">
        <v>146</v>
      </c>
      <c r="D82" s="15" t="s">
        <v>143</v>
      </c>
    </row>
    <row r="83" spans="1:4" x14ac:dyDescent="0.3">
      <c r="A83" s="15">
        <v>1995</v>
      </c>
      <c r="B83" s="15" t="s">
        <v>163</v>
      </c>
      <c r="C83" s="15" t="s">
        <v>153</v>
      </c>
      <c r="D83" s="15" t="s">
        <v>143</v>
      </c>
    </row>
    <row r="84" spans="1:4" x14ac:dyDescent="0.3">
      <c r="A84" s="15">
        <v>1996</v>
      </c>
      <c r="B84" s="15" t="s">
        <v>164</v>
      </c>
      <c r="C84" s="15" t="s">
        <v>158</v>
      </c>
      <c r="D84" s="15" t="s">
        <v>143</v>
      </c>
    </row>
    <row r="85" spans="1:4" x14ac:dyDescent="0.3">
      <c r="A85" s="15">
        <v>1997</v>
      </c>
      <c r="B85" s="15" t="s">
        <v>163</v>
      </c>
      <c r="C85" s="15" t="s">
        <v>153</v>
      </c>
      <c r="D85" s="15" t="s">
        <v>143</v>
      </c>
    </row>
    <row r="86" spans="1:4" x14ac:dyDescent="0.3">
      <c r="A86" s="15">
        <v>1998</v>
      </c>
      <c r="B86" s="15" t="s">
        <v>162</v>
      </c>
      <c r="C86" s="15" t="s">
        <v>148</v>
      </c>
      <c r="D86" s="15" t="s">
        <v>143</v>
      </c>
    </row>
    <row r="87" spans="1:4" x14ac:dyDescent="0.3">
      <c r="A87" s="15">
        <v>1999</v>
      </c>
      <c r="B87" s="15" t="s">
        <v>161</v>
      </c>
      <c r="C87" s="15" t="s">
        <v>148</v>
      </c>
      <c r="D87" s="15" t="s">
        <v>143</v>
      </c>
    </row>
    <row r="88" spans="1:4" x14ac:dyDescent="0.3">
      <c r="A88" s="15">
        <v>2000</v>
      </c>
      <c r="B88" s="15" t="s">
        <v>157</v>
      </c>
      <c r="C88" s="15" t="s">
        <v>156</v>
      </c>
      <c r="D88" s="15" t="s">
        <v>143</v>
      </c>
    </row>
    <row r="89" spans="1:4" x14ac:dyDescent="0.3">
      <c r="A89" s="15">
        <v>2001</v>
      </c>
      <c r="B89" s="15" t="s">
        <v>160</v>
      </c>
      <c r="C89" s="15" t="s">
        <v>148</v>
      </c>
      <c r="D89" s="15" t="s">
        <v>143</v>
      </c>
    </row>
    <row r="90" spans="1:4" x14ac:dyDescent="0.3">
      <c r="A90" s="15">
        <v>2002</v>
      </c>
      <c r="B90" s="15" t="s">
        <v>157</v>
      </c>
      <c r="C90" s="15" t="s">
        <v>156</v>
      </c>
      <c r="D90" s="15" t="s">
        <v>143</v>
      </c>
    </row>
    <row r="91" spans="1:4" x14ac:dyDescent="0.3">
      <c r="A91" s="15">
        <v>2003</v>
      </c>
      <c r="B91" s="15" t="s">
        <v>159</v>
      </c>
      <c r="C91" s="15" t="s">
        <v>158</v>
      </c>
      <c r="D91" s="15" t="s">
        <v>143</v>
      </c>
    </row>
    <row r="92" spans="1:4" x14ac:dyDescent="0.3">
      <c r="A92" s="15">
        <v>2004</v>
      </c>
      <c r="B92" s="15" t="s">
        <v>159</v>
      </c>
      <c r="C92" s="15" t="s">
        <v>158</v>
      </c>
      <c r="D92" s="15" t="s">
        <v>143</v>
      </c>
    </row>
    <row r="93" spans="1:4" x14ac:dyDescent="0.3">
      <c r="A93" s="15">
        <v>2005</v>
      </c>
      <c r="B93" s="15" t="s">
        <v>157</v>
      </c>
      <c r="C93" s="15" t="s">
        <v>156</v>
      </c>
      <c r="D93" s="15" t="s">
        <v>143</v>
      </c>
    </row>
    <row r="94" spans="1:4" x14ac:dyDescent="0.3">
      <c r="A94" s="15">
        <v>2006</v>
      </c>
      <c r="B94" s="15" t="s">
        <v>155</v>
      </c>
      <c r="C94" s="15" t="s">
        <v>148</v>
      </c>
      <c r="D94" s="15" t="s">
        <v>143</v>
      </c>
    </row>
    <row r="95" spans="1:4" x14ac:dyDescent="0.3">
      <c r="A95" s="15">
        <v>2007</v>
      </c>
      <c r="B95" s="15" t="s">
        <v>152</v>
      </c>
      <c r="C95" s="15" t="s">
        <v>144</v>
      </c>
      <c r="D95" s="15" t="s">
        <v>143</v>
      </c>
    </row>
    <row r="96" spans="1:4" x14ac:dyDescent="0.3">
      <c r="A96" s="15">
        <v>2008</v>
      </c>
      <c r="B96" s="15" t="s">
        <v>152</v>
      </c>
      <c r="C96" s="15" t="s">
        <v>144</v>
      </c>
      <c r="D96" s="15" t="s">
        <v>143</v>
      </c>
    </row>
    <row r="97" spans="1:4" x14ac:dyDescent="0.3">
      <c r="A97" s="15">
        <v>2009</v>
      </c>
      <c r="B97" s="15" t="s">
        <v>152</v>
      </c>
      <c r="C97" s="15" t="s">
        <v>144</v>
      </c>
      <c r="D97" s="15" t="s">
        <v>143</v>
      </c>
    </row>
    <row r="98" spans="1:4" x14ac:dyDescent="0.3">
      <c r="A98" s="15">
        <v>2010</v>
      </c>
      <c r="B98" s="15" t="s">
        <v>154</v>
      </c>
      <c r="C98" s="15" t="s">
        <v>153</v>
      </c>
      <c r="D98" s="15" t="s">
        <v>143</v>
      </c>
    </row>
    <row r="99" spans="1:4" x14ac:dyDescent="0.3">
      <c r="A99" s="15">
        <v>2011</v>
      </c>
      <c r="B99" s="15" t="s">
        <v>152</v>
      </c>
      <c r="C99" s="15" t="s">
        <v>144</v>
      </c>
      <c r="D99" s="15" t="s">
        <v>143</v>
      </c>
    </row>
    <row r="100" spans="1:4" x14ac:dyDescent="0.3">
      <c r="A100" s="15">
        <v>2012</v>
      </c>
      <c r="B100" s="15" t="s">
        <v>151</v>
      </c>
      <c r="C100" s="15" t="s">
        <v>150</v>
      </c>
      <c r="D100" s="15" t="s">
        <v>143</v>
      </c>
    </row>
    <row r="101" spans="1:4" x14ac:dyDescent="0.3">
      <c r="A101" s="15">
        <v>2013</v>
      </c>
      <c r="B101" s="15" t="s">
        <v>149</v>
      </c>
      <c r="C101" s="15" t="s">
        <v>148</v>
      </c>
      <c r="D101" s="15" t="s">
        <v>143</v>
      </c>
    </row>
    <row r="102" spans="1:4" x14ac:dyDescent="0.3">
      <c r="A102" s="15">
        <v>2014</v>
      </c>
      <c r="B102" s="15" t="s">
        <v>149</v>
      </c>
      <c r="C102" s="15" t="s">
        <v>148</v>
      </c>
      <c r="D102" s="15" t="s">
        <v>143</v>
      </c>
    </row>
    <row r="103" spans="1:4" x14ac:dyDescent="0.3">
      <c r="A103" s="15">
        <v>2015</v>
      </c>
      <c r="B103" s="15" t="s">
        <v>147</v>
      </c>
      <c r="C103" s="15" t="s">
        <v>146</v>
      </c>
      <c r="D103" s="15" t="s">
        <v>143</v>
      </c>
    </row>
    <row r="104" spans="1:4" x14ac:dyDescent="0.3">
      <c r="A104" s="15">
        <v>2016</v>
      </c>
      <c r="B104" s="15" t="s">
        <v>145</v>
      </c>
      <c r="C104" s="15" t="s">
        <v>144</v>
      </c>
      <c r="D104" s="15" t="s">
        <v>143</v>
      </c>
    </row>
    <row r="105" spans="1:4" x14ac:dyDescent="0.3">
      <c r="A105" s="15">
        <v>2017</v>
      </c>
      <c r="B105" s="15" t="s">
        <v>145</v>
      </c>
      <c r="C105" s="15" t="s">
        <v>144</v>
      </c>
      <c r="D105" s="1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CACA-497B-45E9-8302-FF8489BB4686}">
  <dimension ref="B2:W45"/>
  <sheetViews>
    <sheetView zoomScale="130" zoomScaleNormal="130" workbookViewId="0">
      <selection activeCell="W10" sqref="W10"/>
    </sheetView>
  </sheetViews>
  <sheetFormatPr defaultColWidth="8.77734375" defaultRowHeight="14.4" x14ac:dyDescent="0.3"/>
  <cols>
    <col min="1" max="1" width="3.109375" customWidth="1"/>
    <col min="2" max="2" width="15.6640625" bestFit="1" customWidth="1"/>
    <col min="3" max="4" width="4.6640625" style="6" customWidth="1"/>
    <col min="5" max="18" width="3.44140625" style="6" bestFit="1" customWidth="1"/>
    <col min="19" max="19" width="3.33203125" customWidth="1"/>
  </cols>
  <sheetData>
    <row r="2" spans="2:23" ht="43.2" x14ac:dyDescent="0.3">
      <c r="D2" s="11"/>
      <c r="E2" s="14" t="s">
        <v>142</v>
      </c>
      <c r="F2" s="14" t="s">
        <v>141</v>
      </c>
      <c r="G2" s="14" t="s">
        <v>140</v>
      </c>
      <c r="H2" s="14" t="s">
        <v>139</v>
      </c>
      <c r="I2" s="14" t="s">
        <v>138</v>
      </c>
      <c r="J2" s="14" t="s">
        <v>137</v>
      </c>
      <c r="K2" s="14" t="s">
        <v>136</v>
      </c>
      <c r="L2" s="14" t="s">
        <v>135</v>
      </c>
      <c r="M2" s="14" t="s">
        <v>134</v>
      </c>
      <c r="N2" s="14" t="s">
        <v>133</v>
      </c>
      <c r="O2" s="14" t="s">
        <v>132</v>
      </c>
      <c r="P2" s="14" t="s">
        <v>131</v>
      </c>
      <c r="Q2" s="14" t="s">
        <v>130</v>
      </c>
      <c r="R2" s="14" t="s">
        <v>129</v>
      </c>
    </row>
    <row r="3" spans="2:23" ht="42" x14ac:dyDescent="0.3">
      <c r="C3" s="6" t="s">
        <v>81</v>
      </c>
      <c r="D3" s="11" t="s">
        <v>80</v>
      </c>
      <c r="E3" s="14" t="s">
        <v>128</v>
      </c>
      <c r="F3" s="14" t="s">
        <v>127</v>
      </c>
      <c r="G3" s="14" t="s">
        <v>126</v>
      </c>
      <c r="H3" s="14" t="s">
        <v>16</v>
      </c>
      <c r="I3" s="14" t="s">
        <v>25</v>
      </c>
      <c r="J3" s="14" t="s">
        <v>125</v>
      </c>
      <c r="K3" s="14" t="s">
        <v>124</v>
      </c>
      <c r="L3" s="14" t="s">
        <v>123</v>
      </c>
      <c r="M3" s="14" t="s">
        <v>40</v>
      </c>
      <c r="N3" s="14" t="s">
        <v>46</v>
      </c>
      <c r="O3" s="14" t="s">
        <v>11</v>
      </c>
      <c r="P3" s="14" t="s">
        <v>122</v>
      </c>
      <c r="Q3" s="14" t="s">
        <v>121</v>
      </c>
      <c r="R3" s="14" t="s">
        <v>120</v>
      </c>
    </row>
    <row r="4" spans="2:23" ht="25.8" x14ac:dyDescent="0.5">
      <c r="B4" s="8" t="s">
        <v>119</v>
      </c>
      <c r="D4" s="11"/>
      <c r="T4" s="13" t="s">
        <v>118</v>
      </c>
      <c r="U4" s="13"/>
      <c r="V4" s="13"/>
      <c r="W4" s="13"/>
    </row>
    <row r="5" spans="2:23" x14ac:dyDescent="0.3">
      <c r="B5" t="s">
        <v>117</v>
      </c>
      <c r="C5" s="6">
        <v>4</v>
      </c>
      <c r="D5" s="11">
        <v>2</v>
      </c>
      <c r="F5" s="6" t="s">
        <v>81</v>
      </c>
      <c r="G5" s="6" t="s">
        <v>81</v>
      </c>
      <c r="H5" s="6" t="s">
        <v>81</v>
      </c>
      <c r="J5" s="6" t="s">
        <v>81</v>
      </c>
      <c r="L5" s="6" t="s">
        <v>80</v>
      </c>
      <c r="M5" s="6" t="s">
        <v>81</v>
      </c>
      <c r="O5" s="6" t="s">
        <v>81</v>
      </c>
      <c r="P5" s="6" t="s">
        <v>81</v>
      </c>
      <c r="Q5" s="6" t="s">
        <v>81</v>
      </c>
      <c r="T5" s="12" t="s">
        <v>78</v>
      </c>
      <c r="U5" s="12" t="s">
        <v>77</v>
      </c>
      <c r="V5" s="12" t="s">
        <v>76</v>
      </c>
      <c r="W5" s="12" t="s">
        <v>116</v>
      </c>
    </row>
    <row r="6" spans="2:23" x14ac:dyDescent="0.3">
      <c r="B6" t="s">
        <v>115</v>
      </c>
      <c r="C6" s="6">
        <v>2</v>
      </c>
      <c r="D6" s="11">
        <v>1</v>
      </c>
      <c r="F6" s="6" t="s">
        <v>81</v>
      </c>
      <c r="G6" s="6" t="s">
        <v>81</v>
      </c>
      <c r="H6" s="6" t="s">
        <v>81</v>
      </c>
      <c r="N6" s="6" t="s">
        <v>81</v>
      </c>
      <c r="O6" s="6" t="s">
        <v>81</v>
      </c>
      <c r="P6" s="6" t="s">
        <v>81</v>
      </c>
      <c r="Q6" s="6" t="s">
        <v>81</v>
      </c>
      <c r="R6" s="6" t="s">
        <v>81</v>
      </c>
    </row>
    <row r="7" spans="2:23" x14ac:dyDescent="0.3">
      <c r="B7" t="s">
        <v>104</v>
      </c>
      <c r="C7" s="6">
        <v>2</v>
      </c>
      <c r="D7" s="11">
        <v>1</v>
      </c>
      <c r="F7" s="6" t="s">
        <v>80</v>
      </c>
      <c r="G7" s="6" t="s">
        <v>81</v>
      </c>
      <c r="H7" s="6" t="s">
        <v>80</v>
      </c>
      <c r="J7" s="6" t="s">
        <v>81</v>
      </c>
      <c r="N7" s="6" t="s">
        <v>81</v>
      </c>
      <c r="O7" s="6" t="s">
        <v>81</v>
      </c>
      <c r="P7" s="6" t="s">
        <v>81</v>
      </c>
      <c r="Q7" s="6" t="s">
        <v>81</v>
      </c>
      <c r="R7" s="6" t="s">
        <v>81</v>
      </c>
    </row>
    <row r="8" spans="2:23" x14ac:dyDescent="0.3">
      <c r="B8" t="s">
        <v>114</v>
      </c>
      <c r="C8" s="6">
        <v>3</v>
      </c>
      <c r="D8" s="11">
        <v>1</v>
      </c>
      <c r="F8" s="6" t="s">
        <v>81</v>
      </c>
      <c r="G8" s="6" t="s">
        <v>81</v>
      </c>
      <c r="N8" s="6" t="s">
        <v>81</v>
      </c>
      <c r="O8" s="6" t="s">
        <v>81</v>
      </c>
      <c r="P8" s="6" t="s">
        <v>81</v>
      </c>
      <c r="Q8" s="6" t="s">
        <v>81</v>
      </c>
      <c r="R8" s="6" t="s">
        <v>81</v>
      </c>
    </row>
    <row r="9" spans="2:23" x14ac:dyDescent="0.3">
      <c r="B9" t="s">
        <v>113</v>
      </c>
      <c r="C9" s="6">
        <v>2</v>
      </c>
      <c r="D9" s="11">
        <v>1</v>
      </c>
      <c r="F9" s="6" t="s">
        <v>81</v>
      </c>
      <c r="G9" s="6" t="s">
        <v>81</v>
      </c>
      <c r="H9" s="6" t="s">
        <v>80</v>
      </c>
      <c r="I9" s="6" t="s">
        <v>81</v>
      </c>
      <c r="J9" s="6" t="s">
        <v>80</v>
      </c>
      <c r="L9" s="6" t="s">
        <v>81</v>
      </c>
      <c r="N9" s="6" t="s">
        <v>80</v>
      </c>
      <c r="O9" s="6" t="s">
        <v>81</v>
      </c>
      <c r="P9" s="6" t="s">
        <v>81</v>
      </c>
      <c r="Q9" s="6" t="s">
        <v>81</v>
      </c>
      <c r="R9" s="6" t="s">
        <v>80</v>
      </c>
    </row>
    <row r="10" spans="2:23" x14ac:dyDescent="0.3">
      <c r="B10" t="s">
        <v>112</v>
      </c>
      <c r="C10" s="6">
        <v>2</v>
      </c>
      <c r="D10" s="11">
        <v>1</v>
      </c>
      <c r="G10" s="6" t="s">
        <v>81</v>
      </c>
      <c r="H10" s="6" t="s">
        <v>81</v>
      </c>
      <c r="I10" s="6" t="s">
        <v>81</v>
      </c>
      <c r="J10" s="6" t="s">
        <v>80</v>
      </c>
      <c r="L10" s="6" t="s">
        <v>81</v>
      </c>
      <c r="N10" s="6" t="s">
        <v>80</v>
      </c>
      <c r="O10" s="6" t="s">
        <v>81</v>
      </c>
      <c r="P10" s="6" t="s">
        <v>81</v>
      </c>
      <c r="Q10" s="6" t="s">
        <v>81</v>
      </c>
      <c r="R10" s="6" t="s">
        <v>81</v>
      </c>
    </row>
    <row r="11" spans="2:23" x14ac:dyDescent="0.3">
      <c r="B11" t="s">
        <v>111</v>
      </c>
      <c r="C11" s="6">
        <v>6</v>
      </c>
      <c r="D11" s="11">
        <v>3</v>
      </c>
      <c r="G11" s="6" t="s">
        <v>80</v>
      </c>
      <c r="H11" s="6" t="s">
        <v>80</v>
      </c>
      <c r="J11" s="6" t="s">
        <v>80</v>
      </c>
      <c r="N11" s="6" t="s">
        <v>80</v>
      </c>
      <c r="O11" s="6" t="s">
        <v>80</v>
      </c>
      <c r="P11" s="6" t="s">
        <v>80</v>
      </c>
      <c r="Q11" s="6" t="s">
        <v>81</v>
      </c>
      <c r="R11" s="6" t="s">
        <v>80</v>
      </c>
    </row>
    <row r="12" spans="2:23" x14ac:dyDescent="0.3">
      <c r="B12" t="s">
        <v>110</v>
      </c>
      <c r="C12" s="6">
        <v>3</v>
      </c>
      <c r="D12" s="11">
        <v>2</v>
      </c>
      <c r="G12" s="6" t="s">
        <v>81</v>
      </c>
      <c r="H12" s="6" t="s">
        <v>81</v>
      </c>
      <c r="I12" s="6" t="s">
        <v>80</v>
      </c>
      <c r="L12" s="6" t="s">
        <v>80</v>
      </c>
      <c r="N12" s="6" t="s">
        <v>80</v>
      </c>
      <c r="O12" s="6" t="s">
        <v>81</v>
      </c>
      <c r="P12" s="6" t="s">
        <v>81</v>
      </c>
      <c r="Q12" s="6" t="s">
        <v>81</v>
      </c>
      <c r="R12" s="6" t="s">
        <v>81</v>
      </c>
    </row>
    <row r="13" spans="2:23" x14ac:dyDescent="0.3">
      <c r="B13" t="s">
        <v>109</v>
      </c>
      <c r="C13" s="6">
        <v>4</v>
      </c>
      <c r="D13" s="11">
        <v>2</v>
      </c>
      <c r="G13" s="6" t="s">
        <v>80</v>
      </c>
      <c r="H13" s="6" t="s">
        <v>80</v>
      </c>
      <c r="L13" s="6" t="s">
        <v>80</v>
      </c>
      <c r="N13" s="6" t="s">
        <v>81</v>
      </c>
      <c r="O13" s="6" t="s">
        <v>80</v>
      </c>
      <c r="P13" s="6" t="s">
        <v>80</v>
      </c>
      <c r="Q13" s="6" t="s">
        <v>81</v>
      </c>
      <c r="R13" s="6" t="s">
        <v>81</v>
      </c>
    </row>
    <row r="14" spans="2:23" x14ac:dyDescent="0.3"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23" x14ac:dyDescent="0.3">
      <c r="B15" s="8" t="s">
        <v>108</v>
      </c>
      <c r="D15" s="11"/>
    </row>
    <row r="16" spans="2:23" x14ac:dyDescent="0.3">
      <c r="B16" t="s">
        <v>107</v>
      </c>
      <c r="C16" s="6">
        <v>2</v>
      </c>
      <c r="D16" s="11">
        <v>1</v>
      </c>
      <c r="E16" s="6" t="s">
        <v>81</v>
      </c>
      <c r="F16" s="6" t="s">
        <v>81</v>
      </c>
      <c r="G16" s="6" t="s">
        <v>81</v>
      </c>
      <c r="H16" s="6" t="s">
        <v>81</v>
      </c>
      <c r="I16" s="6" t="s">
        <v>80</v>
      </c>
      <c r="K16" s="6" t="s">
        <v>81</v>
      </c>
      <c r="L16" s="6" t="s">
        <v>81</v>
      </c>
      <c r="M16" s="6" t="s">
        <v>81</v>
      </c>
      <c r="N16" s="6" t="s">
        <v>81</v>
      </c>
      <c r="O16" s="6" t="s">
        <v>81</v>
      </c>
      <c r="P16" s="6" t="s">
        <v>81</v>
      </c>
      <c r="Q16" s="6" t="s">
        <v>81</v>
      </c>
      <c r="R16" s="6" t="s">
        <v>81</v>
      </c>
    </row>
    <row r="17" spans="2:18" x14ac:dyDescent="0.3">
      <c r="B17" t="s">
        <v>106</v>
      </c>
      <c r="C17" s="6">
        <v>3</v>
      </c>
      <c r="D17" s="11">
        <v>2</v>
      </c>
      <c r="E17" s="6" t="s">
        <v>81</v>
      </c>
      <c r="F17" s="6" t="s">
        <v>80</v>
      </c>
      <c r="G17" s="6" t="s">
        <v>81</v>
      </c>
      <c r="H17" s="6" t="s">
        <v>81</v>
      </c>
      <c r="K17" s="6" t="s">
        <v>81</v>
      </c>
      <c r="L17" s="6" t="s">
        <v>81</v>
      </c>
      <c r="M17" s="6" t="s">
        <v>81</v>
      </c>
      <c r="N17" s="6" t="s">
        <v>80</v>
      </c>
      <c r="O17" s="6" t="s">
        <v>81</v>
      </c>
      <c r="P17" s="6" t="s">
        <v>80</v>
      </c>
      <c r="Q17" s="6" t="s">
        <v>81</v>
      </c>
      <c r="R17" s="6" t="s">
        <v>81</v>
      </c>
    </row>
    <row r="18" spans="2:18" x14ac:dyDescent="0.3">
      <c r="B18" t="s">
        <v>105</v>
      </c>
      <c r="C18" s="6">
        <v>2</v>
      </c>
      <c r="D18" s="11">
        <v>1</v>
      </c>
      <c r="E18" s="6" t="s">
        <v>81</v>
      </c>
      <c r="F18" s="6" t="s">
        <v>81</v>
      </c>
      <c r="G18" s="6" t="s">
        <v>81</v>
      </c>
      <c r="H18" s="6" t="s">
        <v>81</v>
      </c>
      <c r="I18" s="6" t="s">
        <v>81</v>
      </c>
      <c r="J18" s="6" t="s">
        <v>81</v>
      </c>
      <c r="L18" s="6" t="s">
        <v>80</v>
      </c>
      <c r="M18" s="6" t="s">
        <v>81</v>
      </c>
      <c r="N18" s="6" t="s">
        <v>81</v>
      </c>
      <c r="O18" s="6" t="s">
        <v>81</v>
      </c>
      <c r="P18" s="6" t="s">
        <v>81</v>
      </c>
      <c r="Q18" s="6" t="s">
        <v>81</v>
      </c>
      <c r="R18" s="6" t="s">
        <v>81</v>
      </c>
    </row>
    <row r="19" spans="2:18" x14ac:dyDescent="0.3">
      <c r="B19" t="s">
        <v>104</v>
      </c>
      <c r="C19" s="6">
        <v>4</v>
      </c>
      <c r="D19" s="11">
        <v>2</v>
      </c>
      <c r="E19" s="6" t="s">
        <v>81</v>
      </c>
      <c r="F19" s="6" t="s">
        <v>81</v>
      </c>
      <c r="G19" s="6" t="s">
        <v>81</v>
      </c>
      <c r="H19" s="6" t="s">
        <v>81</v>
      </c>
      <c r="I19" s="6" t="s">
        <v>81</v>
      </c>
      <c r="J19" s="6" t="s">
        <v>81</v>
      </c>
      <c r="K19" s="6" t="s">
        <v>81</v>
      </c>
      <c r="L19" s="6" t="s">
        <v>80</v>
      </c>
      <c r="M19" s="6" t="s">
        <v>81</v>
      </c>
      <c r="N19" s="6" t="s">
        <v>81</v>
      </c>
      <c r="O19" s="6" t="s">
        <v>81</v>
      </c>
      <c r="P19" s="6" t="s">
        <v>81</v>
      </c>
      <c r="Q19" s="6" t="s">
        <v>81</v>
      </c>
      <c r="R19" s="6" t="s">
        <v>81</v>
      </c>
    </row>
    <row r="20" spans="2:18" x14ac:dyDescent="0.3">
      <c r="B20" t="s">
        <v>103</v>
      </c>
      <c r="C20" s="6">
        <v>3</v>
      </c>
      <c r="D20" s="11">
        <v>1</v>
      </c>
      <c r="E20" s="6" t="s">
        <v>81</v>
      </c>
      <c r="F20" s="6" t="s">
        <v>81</v>
      </c>
      <c r="G20" s="6" t="s">
        <v>81</v>
      </c>
      <c r="H20" s="6" t="s">
        <v>80</v>
      </c>
      <c r="I20" s="6" t="s">
        <v>81</v>
      </c>
      <c r="J20" s="6" t="s">
        <v>80</v>
      </c>
      <c r="K20" s="6" t="s">
        <v>81</v>
      </c>
      <c r="L20" s="6" t="s">
        <v>81</v>
      </c>
      <c r="M20" s="6" t="s">
        <v>81</v>
      </c>
      <c r="N20" s="6" t="s">
        <v>81</v>
      </c>
      <c r="O20" s="6" t="s">
        <v>81</v>
      </c>
      <c r="Q20" s="6" t="s">
        <v>81</v>
      </c>
      <c r="R20" s="6" t="s">
        <v>81</v>
      </c>
    </row>
    <row r="21" spans="2:18" x14ac:dyDescent="0.3">
      <c r="B21" t="s">
        <v>102</v>
      </c>
      <c r="C21" s="6">
        <v>5</v>
      </c>
      <c r="D21" s="11">
        <v>2</v>
      </c>
      <c r="E21" s="6" t="s">
        <v>81</v>
      </c>
      <c r="F21" s="6" t="s">
        <v>81</v>
      </c>
      <c r="G21" s="6" t="s">
        <v>81</v>
      </c>
      <c r="H21" s="6" t="s">
        <v>81</v>
      </c>
      <c r="I21" s="6" t="s">
        <v>81</v>
      </c>
      <c r="J21" s="6" t="s">
        <v>80</v>
      </c>
      <c r="M21" s="6" t="s">
        <v>81</v>
      </c>
      <c r="N21" s="6" t="s">
        <v>81</v>
      </c>
      <c r="O21" s="6" t="s">
        <v>81</v>
      </c>
      <c r="P21" s="6" t="s">
        <v>81</v>
      </c>
      <c r="Q21" s="6" t="s">
        <v>81</v>
      </c>
      <c r="R21" s="6" t="s">
        <v>81</v>
      </c>
    </row>
    <row r="22" spans="2:18" x14ac:dyDescent="0.3">
      <c r="B22" t="s">
        <v>101</v>
      </c>
      <c r="C22" s="6">
        <v>5</v>
      </c>
      <c r="D22" s="11">
        <v>3</v>
      </c>
      <c r="E22" s="6" t="s">
        <v>81</v>
      </c>
      <c r="F22" s="6" t="s">
        <v>81</v>
      </c>
      <c r="G22" s="6" t="s">
        <v>81</v>
      </c>
      <c r="H22" s="6" t="s">
        <v>81</v>
      </c>
      <c r="K22" s="6" t="s">
        <v>81</v>
      </c>
      <c r="L22" s="6" t="s">
        <v>81</v>
      </c>
      <c r="N22" s="6" t="s">
        <v>81</v>
      </c>
      <c r="O22" s="6" t="s">
        <v>81</v>
      </c>
      <c r="P22" s="6" t="s">
        <v>81</v>
      </c>
      <c r="Q22" s="6" t="s">
        <v>81</v>
      </c>
      <c r="R22" s="6" t="s">
        <v>81</v>
      </c>
    </row>
    <row r="23" spans="2:18" x14ac:dyDescent="0.3">
      <c r="B23" t="s">
        <v>100</v>
      </c>
      <c r="C23" s="6">
        <v>4</v>
      </c>
      <c r="D23" s="11">
        <v>2</v>
      </c>
      <c r="F23" s="6" t="s">
        <v>81</v>
      </c>
      <c r="G23" s="6" t="s">
        <v>81</v>
      </c>
      <c r="H23" s="6" t="s">
        <v>80</v>
      </c>
      <c r="I23" s="6" t="s">
        <v>81</v>
      </c>
      <c r="K23" s="6" t="s">
        <v>80</v>
      </c>
      <c r="L23" s="6" t="s">
        <v>81</v>
      </c>
      <c r="M23" s="6" t="s">
        <v>81</v>
      </c>
      <c r="N23" s="6" t="s">
        <v>80</v>
      </c>
      <c r="O23" s="6" t="s">
        <v>81</v>
      </c>
      <c r="P23" s="6" t="s">
        <v>81</v>
      </c>
      <c r="Q23" s="6" t="s">
        <v>81</v>
      </c>
      <c r="R23" s="6" t="s">
        <v>81</v>
      </c>
    </row>
    <row r="24" spans="2:18" x14ac:dyDescent="0.3"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x14ac:dyDescent="0.3">
      <c r="B25" s="8" t="s">
        <v>99</v>
      </c>
      <c r="D25" s="11"/>
    </row>
    <row r="26" spans="2:18" x14ac:dyDescent="0.3">
      <c r="B26" t="s">
        <v>98</v>
      </c>
      <c r="C26" s="6">
        <v>2</v>
      </c>
      <c r="D26" s="11">
        <v>1</v>
      </c>
      <c r="E26" s="6" t="s">
        <v>81</v>
      </c>
      <c r="F26" s="6" t="s">
        <v>81</v>
      </c>
      <c r="G26" s="6" t="s">
        <v>81</v>
      </c>
      <c r="H26" s="6" t="s">
        <v>81</v>
      </c>
      <c r="I26" s="6" t="s">
        <v>81</v>
      </c>
      <c r="J26" s="6" t="s">
        <v>81</v>
      </c>
      <c r="K26" s="6" t="s">
        <v>81</v>
      </c>
      <c r="L26" s="6" t="s">
        <v>80</v>
      </c>
      <c r="M26" s="6" t="s">
        <v>81</v>
      </c>
      <c r="N26" s="6" t="s">
        <v>81</v>
      </c>
      <c r="O26" s="6" t="s">
        <v>81</v>
      </c>
      <c r="P26" s="6" t="s">
        <v>80</v>
      </c>
      <c r="Q26" s="6" t="s">
        <v>81</v>
      </c>
      <c r="R26" s="6" t="s">
        <v>81</v>
      </c>
    </row>
    <row r="27" spans="2:18" x14ac:dyDescent="0.3">
      <c r="B27" t="s">
        <v>97</v>
      </c>
      <c r="C27" s="6">
        <v>4</v>
      </c>
      <c r="D27" s="11">
        <v>2</v>
      </c>
      <c r="E27" s="6" t="s">
        <v>81</v>
      </c>
      <c r="F27" s="6" t="s">
        <v>81</v>
      </c>
      <c r="G27" s="6" t="s">
        <v>81</v>
      </c>
      <c r="H27" s="6" t="s">
        <v>80</v>
      </c>
      <c r="I27" s="6" t="s">
        <v>81</v>
      </c>
      <c r="J27" s="6" t="s">
        <v>81</v>
      </c>
      <c r="K27" s="6" t="s">
        <v>81</v>
      </c>
      <c r="L27" s="6" t="s">
        <v>80</v>
      </c>
      <c r="M27" s="6" t="s">
        <v>81</v>
      </c>
      <c r="N27" s="6" t="s">
        <v>81</v>
      </c>
      <c r="O27" s="6" t="s">
        <v>81</v>
      </c>
      <c r="P27" s="6" t="s">
        <v>81</v>
      </c>
      <c r="Q27" s="6" t="s">
        <v>81</v>
      </c>
      <c r="R27" s="6" t="s">
        <v>81</v>
      </c>
    </row>
    <row r="28" spans="2:18" x14ac:dyDescent="0.3">
      <c r="B28" t="s">
        <v>96</v>
      </c>
      <c r="C28" s="6">
        <v>2</v>
      </c>
      <c r="D28" s="11">
        <v>1</v>
      </c>
      <c r="E28" s="6" t="s">
        <v>81</v>
      </c>
      <c r="F28" s="6" t="s">
        <v>81</v>
      </c>
      <c r="G28" s="6" t="s">
        <v>81</v>
      </c>
      <c r="H28" s="6" t="s">
        <v>81</v>
      </c>
      <c r="I28" s="6" t="s">
        <v>81</v>
      </c>
      <c r="J28" s="6" t="s">
        <v>80</v>
      </c>
      <c r="K28" s="6" t="s">
        <v>81</v>
      </c>
      <c r="L28" s="6" t="s">
        <v>81</v>
      </c>
      <c r="M28" s="6" t="s">
        <v>81</v>
      </c>
      <c r="N28" s="6" t="s">
        <v>81</v>
      </c>
      <c r="O28" s="6" t="s">
        <v>81</v>
      </c>
      <c r="P28" s="6" t="s">
        <v>81</v>
      </c>
      <c r="Q28" s="6" t="s">
        <v>81</v>
      </c>
      <c r="R28" s="6" t="s">
        <v>81</v>
      </c>
    </row>
    <row r="29" spans="2:18" x14ac:dyDescent="0.3">
      <c r="B29" t="s">
        <v>95</v>
      </c>
      <c r="C29" s="6">
        <v>2</v>
      </c>
      <c r="D29" s="11">
        <v>1</v>
      </c>
      <c r="E29" s="6" t="s">
        <v>81</v>
      </c>
      <c r="F29" s="6" t="s">
        <v>81</v>
      </c>
      <c r="G29" s="6" t="s">
        <v>81</v>
      </c>
      <c r="H29" s="6" t="s">
        <v>81</v>
      </c>
      <c r="I29" s="6" t="s">
        <v>81</v>
      </c>
      <c r="J29" s="6" t="s">
        <v>80</v>
      </c>
      <c r="K29" s="6" t="s">
        <v>81</v>
      </c>
      <c r="M29" s="6" t="s">
        <v>81</v>
      </c>
      <c r="N29" s="6" t="s">
        <v>81</v>
      </c>
      <c r="O29" s="6" t="s">
        <v>81</v>
      </c>
      <c r="P29" s="6" t="s">
        <v>81</v>
      </c>
      <c r="Q29" s="6" t="s">
        <v>81</v>
      </c>
      <c r="R29" s="6" t="s">
        <v>81</v>
      </c>
    </row>
    <row r="30" spans="2:18" x14ac:dyDescent="0.3">
      <c r="B30" t="s">
        <v>94</v>
      </c>
      <c r="C30" s="6">
        <v>2</v>
      </c>
      <c r="D30" s="11">
        <v>1</v>
      </c>
      <c r="E30" s="6" t="s">
        <v>80</v>
      </c>
      <c r="G30" s="6" t="s">
        <v>81</v>
      </c>
      <c r="H30" s="6" t="s">
        <v>81</v>
      </c>
      <c r="I30" s="6" t="s">
        <v>81</v>
      </c>
      <c r="K30" s="6" t="s">
        <v>81</v>
      </c>
      <c r="L30" s="6" t="s">
        <v>80</v>
      </c>
      <c r="M30" s="6" t="s">
        <v>81</v>
      </c>
      <c r="N30" s="6" t="s">
        <v>81</v>
      </c>
      <c r="O30" s="6" t="s">
        <v>81</v>
      </c>
      <c r="P30" s="6" t="s">
        <v>80</v>
      </c>
      <c r="Q30" s="6" t="s">
        <v>81</v>
      </c>
      <c r="R30" s="6" t="s">
        <v>81</v>
      </c>
    </row>
    <row r="31" spans="2:18" x14ac:dyDescent="0.3">
      <c r="B31" t="s">
        <v>93</v>
      </c>
      <c r="C31" s="6">
        <v>2</v>
      </c>
      <c r="D31" s="11">
        <v>1</v>
      </c>
      <c r="I31" s="6" t="s">
        <v>81</v>
      </c>
      <c r="M31" s="6" t="s">
        <v>81</v>
      </c>
      <c r="N31" s="6" t="s">
        <v>81</v>
      </c>
      <c r="P31" s="6" t="s">
        <v>81</v>
      </c>
    </row>
    <row r="32" spans="2:18" x14ac:dyDescent="0.3">
      <c r="B32" t="s">
        <v>92</v>
      </c>
      <c r="C32" s="6">
        <v>2</v>
      </c>
      <c r="D32" s="11">
        <v>1</v>
      </c>
      <c r="E32" s="6" t="s">
        <v>81</v>
      </c>
      <c r="F32" s="6" t="s">
        <v>81</v>
      </c>
      <c r="G32" s="6" t="s">
        <v>81</v>
      </c>
      <c r="H32" s="6" t="s">
        <v>81</v>
      </c>
      <c r="I32" s="6" t="s">
        <v>81</v>
      </c>
      <c r="K32" s="6" t="s">
        <v>81</v>
      </c>
      <c r="L32" s="6" t="s">
        <v>81</v>
      </c>
      <c r="M32" s="6" t="s">
        <v>81</v>
      </c>
      <c r="O32" s="6" t="s">
        <v>81</v>
      </c>
      <c r="Q32" s="6" t="s">
        <v>81</v>
      </c>
    </row>
    <row r="33" spans="2:18" x14ac:dyDescent="0.3">
      <c r="B33" t="s">
        <v>91</v>
      </c>
      <c r="C33" s="6">
        <v>2</v>
      </c>
      <c r="D33" s="11">
        <v>1</v>
      </c>
      <c r="E33" s="6" t="s">
        <v>81</v>
      </c>
      <c r="F33" s="6" t="s">
        <v>81</v>
      </c>
      <c r="G33" s="6" t="s">
        <v>81</v>
      </c>
      <c r="H33" s="6" t="s">
        <v>81</v>
      </c>
      <c r="K33" s="6" t="s">
        <v>81</v>
      </c>
      <c r="M33" s="6" t="s">
        <v>81</v>
      </c>
      <c r="N33" s="6" t="s">
        <v>81</v>
      </c>
      <c r="O33" s="6" t="s">
        <v>80</v>
      </c>
      <c r="P33" s="6" t="s">
        <v>80</v>
      </c>
      <c r="Q33" s="6" t="s">
        <v>81</v>
      </c>
      <c r="R33" s="6" t="s">
        <v>81</v>
      </c>
    </row>
    <row r="34" spans="2:18" x14ac:dyDescent="0.3">
      <c r="B34" t="s">
        <v>90</v>
      </c>
      <c r="C34" s="6">
        <v>2</v>
      </c>
      <c r="D34" s="11">
        <v>1</v>
      </c>
      <c r="E34" s="6" t="s">
        <v>81</v>
      </c>
      <c r="F34" s="6" t="s">
        <v>81</v>
      </c>
      <c r="G34" s="6" t="s">
        <v>81</v>
      </c>
      <c r="H34" s="6" t="s">
        <v>81</v>
      </c>
      <c r="I34" s="6" t="s">
        <v>81</v>
      </c>
      <c r="K34" s="6" t="s">
        <v>81</v>
      </c>
      <c r="L34" s="6" t="s">
        <v>81</v>
      </c>
      <c r="M34" s="6" t="s">
        <v>80</v>
      </c>
      <c r="N34" s="6" t="s">
        <v>81</v>
      </c>
      <c r="O34" s="6" t="s">
        <v>81</v>
      </c>
      <c r="P34" s="6" t="s">
        <v>81</v>
      </c>
      <c r="Q34" s="6" t="s">
        <v>81</v>
      </c>
      <c r="R34" s="6" t="s">
        <v>81</v>
      </c>
    </row>
    <row r="35" spans="2:18" x14ac:dyDescent="0.3">
      <c r="B35" t="s">
        <v>89</v>
      </c>
      <c r="C35" s="6">
        <v>3</v>
      </c>
      <c r="D35" s="11">
        <v>1</v>
      </c>
      <c r="E35" s="6" t="s">
        <v>80</v>
      </c>
      <c r="F35" s="6" t="s">
        <v>81</v>
      </c>
      <c r="G35" s="6" t="s">
        <v>81</v>
      </c>
      <c r="H35" s="6" t="s">
        <v>81</v>
      </c>
      <c r="I35" s="6" t="s">
        <v>81</v>
      </c>
      <c r="J35" s="6" t="s">
        <v>81</v>
      </c>
      <c r="K35" s="6" t="s">
        <v>81</v>
      </c>
      <c r="M35" s="6" t="s">
        <v>80</v>
      </c>
      <c r="N35" s="6" t="s">
        <v>81</v>
      </c>
      <c r="O35" s="6" t="s">
        <v>81</v>
      </c>
      <c r="P35" s="6" t="s">
        <v>80</v>
      </c>
      <c r="Q35" s="6" t="s">
        <v>80</v>
      </c>
      <c r="R35" s="6" t="s">
        <v>80</v>
      </c>
    </row>
    <row r="36" spans="2:18" x14ac:dyDescent="0.3">
      <c r="B36" t="s">
        <v>88</v>
      </c>
      <c r="C36" s="6">
        <v>3</v>
      </c>
      <c r="D36" s="11">
        <v>2</v>
      </c>
      <c r="E36" s="6" t="s">
        <v>81</v>
      </c>
      <c r="F36" s="6" t="s">
        <v>81</v>
      </c>
      <c r="G36" s="6" t="s">
        <v>81</v>
      </c>
      <c r="H36" s="6" t="s">
        <v>81</v>
      </c>
      <c r="K36" s="6" t="s">
        <v>81</v>
      </c>
      <c r="M36" s="6" t="s">
        <v>81</v>
      </c>
      <c r="N36" s="6" t="s">
        <v>81</v>
      </c>
      <c r="O36" s="6" t="s">
        <v>81</v>
      </c>
      <c r="P36" s="6" t="s">
        <v>81</v>
      </c>
      <c r="Q36" s="6" t="s">
        <v>81</v>
      </c>
      <c r="R36" s="6" t="s">
        <v>81</v>
      </c>
    </row>
    <row r="37" spans="2:18" x14ac:dyDescent="0.3">
      <c r="B37" t="s">
        <v>87</v>
      </c>
      <c r="C37" s="6">
        <v>2</v>
      </c>
      <c r="D37" s="11">
        <v>1</v>
      </c>
      <c r="G37" s="6" t="s">
        <v>81</v>
      </c>
      <c r="H37" s="6" t="s">
        <v>81</v>
      </c>
      <c r="K37" s="6" t="s">
        <v>81</v>
      </c>
      <c r="M37" s="6" t="s">
        <v>81</v>
      </c>
      <c r="N37" s="6" t="s">
        <v>81</v>
      </c>
      <c r="O37" s="6" t="s">
        <v>81</v>
      </c>
      <c r="Q37" s="6" t="s">
        <v>81</v>
      </c>
      <c r="R37" s="6" t="s">
        <v>81</v>
      </c>
    </row>
    <row r="38" spans="2:18" x14ac:dyDescent="0.3">
      <c r="B38" t="s">
        <v>86</v>
      </c>
      <c r="C38" s="6">
        <v>2</v>
      </c>
      <c r="D38" s="11">
        <v>1</v>
      </c>
      <c r="E38" s="6" t="s">
        <v>81</v>
      </c>
      <c r="F38" s="6" t="s">
        <v>81</v>
      </c>
      <c r="G38" s="6" t="s">
        <v>81</v>
      </c>
      <c r="H38" s="6" t="s">
        <v>81</v>
      </c>
      <c r="J38" s="6" t="s">
        <v>81</v>
      </c>
      <c r="K38" s="6" t="s">
        <v>81</v>
      </c>
      <c r="M38" s="6" t="s">
        <v>81</v>
      </c>
      <c r="N38" s="6" t="s">
        <v>81</v>
      </c>
      <c r="O38" s="6" t="s">
        <v>81</v>
      </c>
      <c r="Q38" s="6" t="s">
        <v>81</v>
      </c>
      <c r="R38" s="6" t="s">
        <v>81</v>
      </c>
    </row>
    <row r="39" spans="2:18" x14ac:dyDescent="0.3">
      <c r="B39" t="s">
        <v>85</v>
      </c>
      <c r="C39" s="6">
        <v>3</v>
      </c>
      <c r="D39" s="11">
        <v>1</v>
      </c>
      <c r="E39" s="6" t="s">
        <v>81</v>
      </c>
      <c r="F39" s="6" t="s">
        <v>81</v>
      </c>
      <c r="G39" s="6" t="s">
        <v>81</v>
      </c>
      <c r="H39" s="6" t="s">
        <v>81</v>
      </c>
      <c r="I39" s="6" t="s">
        <v>80</v>
      </c>
      <c r="K39" s="6" t="s">
        <v>81</v>
      </c>
      <c r="L39" s="6" t="s">
        <v>80</v>
      </c>
      <c r="M39" s="6" t="s">
        <v>81</v>
      </c>
      <c r="N39" s="6" t="s">
        <v>81</v>
      </c>
      <c r="O39" s="6" t="s">
        <v>81</v>
      </c>
      <c r="P39" s="6" t="s">
        <v>80</v>
      </c>
      <c r="Q39" s="6" t="s">
        <v>81</v>
      </c>
      <c r="R39" s="6" t="s">
        <v>81</v>
      </c>
    </row>
    <row r="40" spans="2:18" x14ac:dyDescent="0.3">
      <c r="B40" t="s">
        <v>84</v>
      </c>
      <c r="C40" s="6">
        <v>2</v>
      </c>
      <c r="D40" s="11">
        <v>1</v>
      </c>
      <c r="E40" s="6" t="s">
        <v>80</v>
      </c>
      <c r="F40" s="6" t="s">
        <v>81</v>
      </c>
      <c r="G40" s="6" t="s">
        <v>81</v>
      </c>
      <c r="H40" s="6" t="s">
        <v>81</v>
      </c>
      <c r="I40" s="6" t="s">
        <v>81</v>
      </c>
      <c r="J40" s="6" t="s">
        <v>81</v>
      </c>
      <c r="K40" s="6" t="s">
        <v>81</v>
      </c>
      <c r="L40" s="6" t="s">
        <v>80</v>
      </c>
      <c r="M40" s="6" t="s">
        <v>81</v>
      </c>
      <c r="N40" s="6" t="s">
        <v>80</v>
      </c>
      <c r="O40" s="6" t="s">
        <v>81</v>
      </c>
      <c r="Q40" s="6" t="s">
        <v>81</v>
      </c>
      <c r="R40" s="6" t="s">
        <v>80</v>
      </c>
    </row>
    <row r="41" spans="2:18" x14ac:dyDescent="0.3">
      <c r="B41" t="s">
        <v>83</v>
      </c>
      <c r="C41" s="6">
        <v>5</v>
      </c>
      <c r="D41" s="11">
        <v>3</v>
      </c>
      <c r="G41" s="6" t="s">
        <v>80</v>
      </c>
      <c r="H41" s="6" t="s">
        <v>80</v>
      </c>
      <c r="I41" s="6" t="s">
        <v>80</v>
      </c>
      <c r="J41" s="6" t="s">
        <v>80</v>
      </c>
      <c r="N41" s="6" t="s">
        <v>81</v>
      </c>
      <c r="O41" s="6" t="s">
        <v>81</v>
      </c>
      <c r="Q41" s="6" t="s">
        <v>81</v>
      </c>
      <c r="R41" s="6" t="s">
        <v>81</v>
      </c>
    </row>
    <row r="42" spans="2:18" x14ac:dyDescent="0.3">
      <c r="B42" t="s">
        <v>82</v>
      </c>
      <c r="C42" s="6">
        <v>4</v>
      </c>
      <c r="D42" s="11">
        <v>2</v>
      </c>
      <c r="E42" s="6" t="s">
        <v>81</v>
      </c>
      <c r="F42" s="6" t="s">
        <v>80</v>
      </c>
      <c r="H42" s="6" t="s">
        <v>80</v>
      </c>
      <c r="I42" s="6" t="s">
        <v>80</v>
      </c>
      <c r="K42" s="6" t="s">
        <v>80</v>
      </c>
      <c r="M42" s="6" t="s">
        <v>80</v>
      </c>
      <c r="N42" s="6" t="s">
        <v>81</v>
      </c>
      <c r="O42" s="6" t="s">
        <v>81</v>
      </c>
      <c r="P42" s="6" t="s">
        <v>80</v>
      </c>
      <c r="Q42" s="6" t="s">
        <v>80</v>
      </c>
      <c r="R42" s="6" t="s">
        <v>80</v>
      </c>
    </row>
    <row r="43" spans="2:18" x14ac:dyDescent="0.3"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5" spans="2:18" x14ac:dyDescent="0.3">
      <c r="B45" s="8" t="s">
        <v>79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</sheetData>
  <mergeCells count="1">
    <mergeCell ref="T4:W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CE4E-64FB-47C7-907E-E5BA3E763D03}">
  <dimension ref="B2:L30"/>
  <sheetViews>
    <sheetView workbookViewId="0">
      <selection activeCell="H7" sqref="H7:L10"/>
    </sheetView>
  </sheetViews>
  <sheetFormatPr defaultColWidth="8.77734375" defaultRowHeight="14.4" x14ac:dyDescent="0.3"/>
  <cols>
    <col min="1" max="1" width="4.44140625" customWidth="1"/>
    <col min="2" max="2" width="10" bestFit="1" customWidth="1"/>
    <col min="3" max="3" width="9.33203125" bestFit="1" customWidth="1"/>
    <col min="4" max="4" width="9.6640625" bestFit="1" customWidth="1"/>
    <col min="5" max="5" width="8.109375" bestFit="1" customWidth="1"/>
    <col min="6" max="6" width="9.109375" bestFit="1" customWidth="1"/>
    <col min="7" max="7" width="9.109375" customWidth="1"/>
    <col min="8" max="8" width="10.44140625" customWidth="1"/>
    <col min="9" max="9" width="10.77734375" bestFit="1" customWidth="1"/>
    <col min="10" max="10" width="12.5546875" bestFit="1" customWidth="1"/>
    <col min="11" max="12" width="10.44140625" customWidth="1"/>
  </cols>
  <sheetData>
    <row r="2" spans="2:12" x14ac:dyDescent="0.3">
      <c r="B2" t="s">
        <v>78</v>
      </c>
      <c r="C2" t="s">
        <v>77</v>
      </c>
      <c r="D2" t="s">
        <v>62</v>
      </c>
      <c r="E2" t="s">
        <v>76</v>
      </c>
      <c r="F2" t="s">
        <v>75</v>
      </c>
      <c r="H2" t="s">
        <v>74</v>
      </c>
      <c r="I2" t="s">
        <v>61</v>
      </c>
      <c r="J2" t="s">
        <v>73</v>
      </c>
      <c r="K2" t="s">
        <v>72</v>
      </c>
    </row>
    <row r="3" spans="2:12" x14ac:dyDescent="0.3">
      <c r="B3" t="s">
        <v>71</v>
      </c>
      <c r="C3" t="s">
        <v>70</v>
      </c>
      <c r="D3" t="s">
        <v>18</v>
      </c>
      <c r="E3">
        <v>38</v>
      </c>
      <c r="F3" t="str">
        <f>IF(E3&gt;=50,"Da","Ne")</f>
        <v>Ne</v>
      </c>
      <c r="H3" t="s">
        <v>10</v>
      </c>
      <c r="I3">
        <f>COUNTIF(Rezultati[Skupina],Skupine[[#This Row],[Test]])</f>
        <v>9</v>
      </c>
      <c r="J3" s="3">
        <f>AVERAGEIF($D$3:$D$30,H3,$E$3:$E$30)</f>
        <v>58.222222222222221</v>
      </c>
      <c r="K3">
        <v>66.84</v>
      </c>
    </row>
    <row r="4" spans="2:12" x14ac:dyDescent="0.3">
      <c r="B4" t="s">
        <v>69</v>
      </c>
      <c r="C4" t="s">
        <v>68</v>
      </c>
      <c r="D4" t="s">
        <v>18</v>
      </c>
      <c r="E4">
        <v>39</v>
      </c>
      <c r="F4" t="str">
        <f>IF(E4&gt;=50,"Da","Ne")</f>
        <v>Ne</v>
      </c>
      <c r="H4" t="s">
        <v>18</v>
      </c>
      <c r="I4">
        <f>COUNTIF(Rezultati[Skupina],Skupine[[#This Row],[Test]])</f>
        <v>12</v>
      </c>
      <c r="J4" s="3">
        <f>AVERAGEIF($D$3:$D$30,H4,$E$3:$E$30)</f>
        <v>66.5</v>
      </c>
      <c r="K4">
        <v>52.35</v>
      </c>
    </row>
    <row r="5" spans="2:12" x14ac:dyDescent="0.3">
      <c r="B5" t="s">
        <v>66</v>
      </c>
      <c r="C5" t="s">
        <v>67</v>
      </c>
      <c r="D5" t="s">
        <v>18</v>
      </c>
      <c r="E5">
        <v>36</v>
      </c>
      <c r="F5" t="str">
        <f>IF(E5&gt;=50,"Da","Ne")</f>
        <v>Ne</v>
      </c>
      <c r="H5" t="s">
        <v>13</v>
      </c>
      <c r="I5">
        <f>COUNTIF(Rezultati[Skupina],Skupine[[#This Row],[Test]])</f>
        <v>7</v>
      </c>
      <c r="J5" s="3">
        <f>AVERAGEIF($D$3:$D$30,H5,$E$3:$E$30)</f>
        <v>47.714285714285715</v>
      </c>
      <c r="K5">
        <v>49.66</v>
      </c>
    </row>
    <row r="6" spans="2:12" x14ac:dyDescent="0.3">
      <c r="B6" t="s">
        <v>66</v>
      </c>
      <c r="C6" t="s">
        <v>65</v>
      </c>
      <c r="D6" t="s">
        <v>10</v>
      </c>
      <c r="E6">
        <v>93</v>
      </c>
      <c r="F6" t="str">
        <f>IF(E6&gt;=50,"Da","Ne")</f>
        <v>Da</v>
      </c>
    </row>
    <row r="7" spans="2:12" x14ac:dyDescent="0.3">
      <c r="B7" t="s">
        <v>64</v>
      </c>
      <c r="C7" t="s">
        <v>63</v>
      </c>
      <c r="D7" t="s">
        <v>10</v>
      </c>
      <c r="E7">
        <v>77</v>
      </c>
      <c r="F7" t="str">
        <f>IF(E7&gt;=50,"Da","Ne")</f>
        <v>Da</v>
      </c>
      <c r="H7" t="s">
        <v>62</v>
      </c>
      <c r="I7" t="s">
        <v>61</v>
      </c>
      <c r="J7" t="s">
        <v>60</v>
      </c>
      <c r="K7" t="s">
        <v>59</v>
      </c>
      <c r="L7" t="s">
        <v>58</v>
      </c>
    </row>
    <row r="8" spans="2:12" x14ac:dyDescent="0.3">
      <c r="B8" t="s">
        <v>57</v>
      </c>
      <c r="C8" t="s">
        <v>56</v>
      </c>
      <c r="D8" t="s">
        <v>18</v>
      </c>
      <c r="E8">
        <v>100</v>
      </c>
      <c r="F8" t="str">
        <f>IF(E8&gt;=50,"Da","Ne")</f>
        <v>Da</v>
      </c>
      <c r="H8" t="s">
        <v>10</v>
      </c>
      <c r="I8">
        <f>COUNTIF(Rezultati[Skupina],Table6[[#This Row],[Skupina]])</f>
        <v>9</v>
      </c>
      <c r="J8" s="3">
        <f>AVERAGEIF($D$3:$D$30,H8,$E$3:$E$30)</f>
        <v>58.222222222222221</v>
      </c>
      <c r="K8">
        <f>_xlfn.MAXIFS(Rezultati[Točke],Rezultati[Skupina],Table6[[#This Row],[Skupina]])</f>
        <v>94</v>
      </c>
      <c r="L8">
        <f>_xlfn.MINIFS(Rezultati[Točke],Rezultati[Skupina],Table6[[#This Row],[Skupina]])</f>
        <v>34</v>
      </c>
    </row>
    <row r="9" spans="2:12" x14ac:dyDescent="0.3">
      <c r="B9" t="s">
        <v>55</v>
      </c>
      <c r="C9" t="s">
        <v>54</v>
      </c>
      <c r="D9" t="s">
        <v>10</v>
      </c>
      <c r="E9">
        <v>94</v>
      </c>
      <c r="F9" t="str">
        <f>IF(E9&gt;=50,"Da","Ne")</f>
        <v>Da</v>
      </c>
      <c r="H9" t="s">
        <v>18</v>
      </c>
      <c r="I9">
        <f>COUNTIF(Rezultati[Skupina],Table6[[#This Row],[Skupina]])</f>
        <v>12</v>
      </c>
      <c r="J9" s="3">
        <f>AVERAGEIF($D$3:$D$30,H9,$E$3:$E$30)</f>
        <v>66.5</v>
      </c>
      <c r="K9">
        <f>_xlfn.MAXIFS(Rezultati[Točke],Rezultati[Skupina],Table6[[#This Row],[Skupina]])</f>
        <v>100</v>
      </c>
      <c r="L9">
        <f>_xlfn.MINIFS(Rezultati[Točke],Rezultati[Skupina],Table6[[#This Row],[Skupina]])</f>
        <v>36</v>
      </c>
    </row>
    <row r="10" spans="2:12" x14ac:dyDescent="0.3">
      <c r="B10" t="s">
        <v>53</v>
      </c>
      <c r="C10" t="s">
        <v>52</v>
      </c>
      <c r="D10" t="s">
        <v>13</v>
      </c>
      <c r="E10">
        <v>26</v>
      </c>
      <c r="F10" t="str">
        <f>IF(E10&gt;=50,"Da","Ne")</f>
        <v>Ne</v>
      </c>
      <c r="H10" t="s">
        <v>13</v>
      </c>
      <c r="I10">
        <f>COUNTIF(Rezultati[Skupina],Table6[[#This Row],[Skupina]])</f>
        <v>7</v>
      </c>
      <c r="J10" s="3">
        <f>AVERAGEIF($D$3:$D$30,H10,$E$3:$E$30)</f>
        <v>47.714285714285715</v>
      </c>
      <c r="K10">
        <f>_xlfn.MAXIFS(Rezultati[Točke],Rezultati[Skupina],Table6[[#This Row],[Skupina]])</f>
        <v>76</v>
      </c>
      <c r="L10">
        <f>_xlfn.MINIFS(Rezultati[Točke],Rezultati[Skupina],Table6[[#This Row],[Skupina]])</f>
        <v>26</v>
      </c>
    </row>
    <row r="11" spans="2:12" x14ac:dyDescent="0.3">
      <c r="B11" t="s">
        <v>51</v>
      </c>
      <c r="C11" t="s">
        <v>50</v>
      </c>
      <c r="D11" t="s">
        <v>18</v>
      </c>
      <c r="E11">
        <v>44</v>
      </c>
      <c r="F11" t="str">
        <f>IF(E11&gt;=50,"Da","Ne")</f>
        <v>Ne</v>
      </c>
    </row>
    <row r="12" spans="2:12" x14ac:dyDescent="0.3">
      <c r="B12" t="s">
        <v>49</v>
      </c>
      <c r="C12" t="s">
        <v>48</v>
      </c>
      <c r="D12" t="s">
        <v>13</v>
      </c>
      <c r="E12">
        <v>34</v>
      </c>
      <c r="F12" t="str">
        <f>IF(E12&gt;=50,"Da","Ne")</f>
        <v>Ne</v>
      </c>
    </row>
    <row r="13" spans="2:12" x14ac:dyDescent="0.3">
      <c r="B13" t="s">
        <v>47</v>
      </c>
      <c r="C13" t="s">
        <v>46</v>
      </c>
      <c r="D13" t="s">
        <v>18</v>
      </c>
      <c r="E13">
        <v>86</v>
      </c>
      <c r="F13" t="str">
        <f>IF(E13&gt;=50,"Da","Ne")</f>
        <v>Da</v>
      </c>
    </row>
    <row r="14" spans="2:12" x14ac:dyDescent="0.3">
      <c r="B14" t="s">
        <v>45</v>
      </c>
      <c r="C14" t="s">
        <v>44</v>
      </c>
      <c r="D14" t="s">
        <v>18</v>
      </c>
      <c r="E14">
        <v>90</v>
      </c>
      <c r="F14" t="str">
        <f>IF(E14&gt;=50,"Da","Ne")</f>
        <v>Da</v>
      </c>
    </row>
    <row r="15" spans="2:12" x14ac:dyDescent="0.3">
      <c r="B15" t="s">
        <v>43</v>
      </c>
      <c r="C15" t="s">
        <v>42</v>
      </c>
      <c r="D15" t="s">
        <v>18</v>
      </c>
      <c r="E15">
        <v>67</v>
      </c>
      <c r="F15" t="str">
        <f>IF(E15&gt;=50,"Da","Ne")</f>
        <v>Da</v>
      </c>
    </row>
    <row r="16" spans="2:12" x14ac:dyDescent="0.3">
      <c r="B16" t="s">
        <v>41</v>
      </c>
      <c r="C16" t="s">
        <v>40</v>
      </c>
      <c r="D16" t="s">
        <v>10</v>
      </c>
      <c r="E16">
        <v>42</v>
      </c>
      <c r="F16" t="str">
        <f>IF(E16&gt;=50,"Da","Ne")</f>
        <v>Ne</v>
      </c>
    </row>
    <row r="17" spans="2:6" x14ac:dyDescent="0.3">
      <c r="B17" t="s">
        <v>39</v>
      </c>
      <c r="C17" t="s">
        <v>38</v>
      </c>
      <c r="D17" t="s">
        <v>13</v>
      </c>
      <c r="E17">
        <v>44</v>
      </c>
      <c r="F17" t="str">
        <f>IF(E17&gt;=50,"Da","Ne")</f>
        <v>Ne</v>
      </c>
    </row>
    <row r="18" spans="2:6" x14ac:dyDescent="0.3">
      <c r="B18" t="s">
        <v>37</v>
      </c>
      <c r="C18" t="s">
        <v>36</v>
      </c>
      <c r="D18" t="s">
        <v>18</v>
      </c>
      <c r="E18">
        <v>64</v>
      </c>
      <c r="F18" t="str">
        <f>IF(E18&gt;=50,"Da","Ne")</f>
        <v>Da</v>
      </c>
    </row>
    <row r="19" spans="2:6" x14ac:dyDescent="0.3">
      <c r="B19" t="s">
        <v>35</v>
      </c>
      <c r="C19" t="s">
        <v>34</v>
      </c>
      <c r="D19" t="s">
        <v>13</v>
      </c>
      <c r="E19">
        <v>30</v>
      </c>
      <c r="F19" t="str">
        <f>IF(E19&gt;=50,"Da","Ne")</f>
        <v>Ne</v>
      </c>
    </row>
    <row r="20" spans="2:6" x14ac:dyDescent="0.3">
      <c r="B20" t="s">
        <v>33</v>
      </c>
      <c r="C20" t="s">
        <v>14</v>
      </c>
      <c r="D20" t="s">
        <v>10</v>
      </c>
      <c r="E20">
        <v>57</v>
      </c>
      <c r="F20" t="str">
        <f>IF(E20&gt;=50,"Da","Ne")</f>
        <v>Da</v>
      </c>
    </row>
    <row r="21" spans="2:6" x14ac:dyDescent="0.3">
      <c r="B21" t="s">
        <v>32</v>
      </c>
      <c r="C21" t="s">
        <v>31</v>
      </c>
      <c r="D21" t="s">
        <v>10</v>
      </c>
      <c r="E21">
        <v>43</v>
      </c>
      <c r="F21" t="str">
        <f>IF(E21&gt;=50,"Da","Ne")</f>
        <v>Ne</v>
      </c>
    </row>
    <row r="22" spans="2:6" x14ac:dyDescent="0.3">
      <c r="B22" t="s">
        <v>30</v>
      </c>
      <c r="C22" t="s">
        <v>29</v>
      </c>
      <c r="D22" t="s">
        <v>10</v>
      </c>
      <c r="E22">
        <v>38</v>
      </c>
      <c r="F22" t="str">
        <f>IF(E22&gt;=50,"Da","Ne")</f>
        <v>Ne</v>
      </c>
    </row>
    <row r="23" spans="2:6" x14ac:dyDescent="0.3">
      <c r="B23" t="s">
        <v>28</v>
      </c>
      <c r="C23" t="s">
        <v>27</v>
      </c>
      <c r="D23" t="s">
        <v>18</v>
      </c>
      <c r="E23">
        <v>85</v>
      </c>
      <c r="F23" t="str">
        <f>IF(E23&gt;=50,"Da","Ne")</f>
        <v>Da</v>
      </c>
    </row>
    <row r="24" spans="2:6" x14ac:dyDescent="0.3">
      <c r="B24" t="s">
        <v>26</v>
      </c>
      <c r="C24" t="s">
        <v>25</v>
      </c>
      <c r="D24" t="s">
        <v>13</v>
      </c>
      <c r="E24">
        <v>76</v>
      </c>
      <c r="F24" t="str">
        <f>IF(E24&gt;=50,"Da","Ne")</f>
        <v>Da</v>
      </c>
    </row>
    <row r="25" spans="2:6" x14ac:dyDescent="0.3">
      <c r="B25" t="s">
        <v>24</v>
      </c>
      <c r="C25" t="s">
        <v>23</v>
      </c>
      <c r="D25" t="s">
        <v>10</v>
      </c>
      <c r="E25">
        <v>34</v>
      </c>
      <c r="F25" t="str">
        <f>IF(E25&gt;=50,"Da","Ne")</f>
        <v>Ne</v>
      </c>
    </row>
    <row r="26" spans="2:6" x14ac:dyDescent="0.3">
      <c r="B26" t="s">
        <v>22</v>
      </c>
      <c r="C26" t="s">
        <v>21</v>
      </c>
      <c r="D26" t="s">
        <v>18</v>
      </c>
      <c r="E26">
        <v>79</v>
      </c>
      <c r="F26" t="str">
        <f>IF(E26&gt;=50,"Da","Ne")</f>
        <v>Da</v>
      </c>
    </row>
    <row r="27" spans="2:6" x14ac:dyDescent="0.3">
      <c r="B27" t="s">
        <v>20</v>
      </c>
      <c r="C27" t="s">
        <v>19</v>
      </c>
      <c r="D27" t="s">
        <v>18</v>
      </c>
      <c r="E27">
        <v>70</v>
      </c>
      <c r="F27" t="str">
        <f>IF(E27&gt;=50,"Da","Ne")</f>
        <v>Da</v>
      </c>
    </row>
    <row r="28" spans="2:6" x14ac:dyDescent="0.3">
      <c r="B28" t="s">
        <v>17</v>
      </c>
      <c r="C28" t="s">
        <v>16</v>
      </c>
      <c r="D28" t="s">
        <v>13</v>
      </c>
      <c r="E28">
        <v>66</v>
      </c>
      <c r="F28" t="str">
        <f>IF(E28&gt;=50,"Da","Ne")</f>
        <v>Da</v>
      </c>
    </row>
    <row r="29" spans="2:6" x14ac:dyDescent="0.3">
      <c r="B29" t="s">
        <v>15</v>
      </c>
      <c r="C29" t="s">
        <v>14</v>
      </c>
      <c r="D29" t="s">
        <v>13</v>
      </c>
      <c r="E29">
        <v>58</v>
      </c>
      <c r="F29" t="str">
        <f>IF(E29&gt;=50,"Da","Ne")</f>
        <v>Da</v>
      </c>
    </row>
    <row r="30" spans="2:6" x14ac:dyDescent="0.3">
      <c r="B30" t="s">
        <v>12</v>
      </c>
      <c r="C30" t="s">
        <v>11</v>
      </c>
      <c r="D30" t="s">
        <v>10</v>
      </c>
      <c r="E30">
        <v>46</v>
      </c>
      <c r="F30" t="str">
        <f>IF(E30&gt;=50,"Da","Ne")</f>
        <v>Ne</v>
      </c>
    </row>
  </sheetData>
  <conditionalFormatting sqref="B3:C30 E3:E30">
    <cfRule type="expression" dxfId="1" priority="1">
      <formula>$E3&lt;50</formula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2D7D3-3902-A54A-97D2-DC6D0F0B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Poraba</vt:lpstr>
      <vt:lpstr>smucanje</vt:lpstr>
      <vt:lpstr>Točkovanje</vt:lpstr>
      <vt:lpstr>Rezultati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Jovanovič, Tian</cp:lastModifiedBy>
  <dcterms:created xsi:type="dcterms:W3CDTF">2007-10-01T06:54:22Z</dcterms:created>
  <dcterms:modified xsi:type="dcterms:W3CDTF">2024-12-03T17:36:23Z</dcterms:modified>
</cp:coreProperties>
</file>