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4093BE50-7831-45C5-9041-75CD4BD97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H11" i="4" s="1"/>
  <c r="F12" i="4"/>
  <c r="H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4" i="4"/>
  <c r="G4" i="4" s="1"/>
  <c r="H7" i="4" l="1"/>
  <c r="G11" i="4"/>
  <c r="H6" i="4"/>
  <c r="H14" i="4"/>
  <c r="H15" i="4"/>
  <c r="G12" i="4"/>
  <c r="H8" i="4"/>
  <c r="H17" i="4"/>
  <c r="H10" i="4"/>
  <c r="H18" i="4"/>
  <c r="H19" i="4"/>
  <c r="H20" i="4"/>
  <c r="H16" i="4"/>
  <c r="H9" i="4"/>
  <c r="H4" i="4"/>
  <c r="H5" i="4"/>
  <c r="H13" i="4"/>
  <c r="H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<sst xmlns="http://schemas.openxmlformats.org/spreadsheetml/2006/main" count="20" uniqueCount="20">
  <si>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</si>
  <si>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</si>
  <si>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</si>
  <si>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</si>
  <si>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</si>
  <si>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</si>
  <si>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</si>
  <si>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</si>
  <si>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</si>
  <si>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</si>
  <si>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</si>
  <si>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</si>
  <si>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</si>
  <si>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</si>
  <si>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</si>
  <si>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</si>
  <si>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Meseci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</si>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</sst>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\ &quot;€/l&quot;"/>
    <numFmt numFmtId="165" formatCode="d/mm/yy"/>
    <numFmt numFmtId="166" formatCode="d\.m\.yy;@"/>
    <numFmt numFmtId="168" formatCode="_-* #,##0.00\ [$€-424]_-;\-* #,##0.00\ [$€-424]_-;_-* &quot;-&quot;??\ [$€-424]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9.9"/>
      <color rgb="FF616161"/>
      <name val="Arial"/>
      <family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8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Normal 2" xfId="1" xr:uid="{41BAAD12-756A-44E1-BAB7-A2715DA073C6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6" formatCode="d\.m\.yy;@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5.777169328707" createdVersion="8" refreshedVersion="8" minRefreshableVersion="3" recordCount="20" xr:uid="{BCD447B2-827F-4F84-9EFA-27C727AF00A4}">
  <cacheSource type="worksheet">
    <worksheetSource name="realna_poraba_cupra__2"/>
  </cacheSource>
  <cacheFields count="9">
    <cacheField name="Datum" numFmtId="0">
      <sharedItems containsNonDate="0" containsDate="1" containsString="0" containsBlank="1" minDate="2023-05-05T00:00:00" maxDate="2023-10-15T00:00:00" count="20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  <m/>
      </sharedItems>
      <fieldGroup par="8"/>
    </cacheField>
    <cacheField name="Litri" numFmtId="2">
      <sharedItems containsString="0" containsBlank="1" containsNumber="1" minValue="34.04" maxValue="43.1"/>
    </cacheField>
    <cacheField name="Plačano" numFmtId="0">
      <sharedItems containsString="0" containsBlank="1" containsNumber="1" minValue="47.043279999999996" maxValue="64.097279999999998"/>
    </cacheField>
    <cacheField name="Števec" numFmtId="0">
      <sharedItems containsString="0" containsBlank="1" containsNumber="1" containsInteger="1" minValue="41907" maxValue="52176"/>
    </cacheField>
    <cacheField name="Prevoženo" numFmtId="0">
      <sharedItems containsString="0" containsBlank="1" containsNumber="1" containsInteger="1" minValue="446" maxValue="683" count="19">
        <m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Blank="1" containsMixedTypes="1" containsNumber="1" minValue="6.3103953147877023" maxValue="8.1008968609865484" count="20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  <m/>
      </sharedItems>
    </cacheField>
    <cacheField name="Prikaz" numFmtId="0">
      <sharedItems containsString="0" containsBlank="1" containsNumber="1" minValue="0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/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/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  <r>
    <x v="19"/>
    <m/>
    <m/>
    <m/>
    <x v="0"/>
    <x v="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37674-8B2B-4E90-82DF-A4508ED6CEC6}" name="PivotTable1" cacheId="5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i">
  <location ref="B23:H26" firstHeaderRow="1" firstDataRow="2" firstDataCol="1"/>
  <pivotFields count="9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1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x="19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8" baseItem="5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1"/>
    <tableColumn id="2" xr3:uid="{6DC2697C-FCB3-8A47-945B-8CD05834AA8C}" uniqueName="2" name="Litri" queryTableFieldId="2" dataDxfId="10"/>
    <tableColumn id="3" xr3:uid="{19DBC541-3ADF-4E48-8786-6E42DA219788}" uniqueName="3" name="Plačano" queryTableFieldId="3" dataDxfId="9"/>
    <tableColumn id="4" xr3:uid="{3238A9AD-2FC0-0E49-9EE3-7019C05B366B}" uniqueName="4" name="Števec" queryTableFieldId="4" dataDxfId="8"/>
    <tableColumn id="5" xr3:uid="{E0B5480D-9C8F-CA4C-941D-AE9FDE0CDFDC}" uniqueName="5" name="Prevoženo" queryTableFieldId="5" dataDxfId="7"/>
    <tableColumn id="6" xr3:uid="{1DEAFC6B-8470-6742-BAB3-957B7429D133}" uniqueName="6" name="Poraba" queryTableFieldId="6" dataDxfId="6"/>
    <tableColumn id="11" xr3:uid="{911769A8-5CFE-8245-A64B-38797D90A3B5}" uniqueName="11" name="Prikaz" queryTableFieldId="11" dataDxfId="5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4" tableBorderDxfId="3" totalsRowBorderDxfId="2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"/>
    <tableColumn id="2" xr3:uid="{079EA12A-47EB-F54A-8E37-30D8BCE75150}" name="Benci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zoomScale="85" zoomScaleNormal="120" workbookViewId="0">
      <selection activeCell="B27" sqref="B27"/>
    </sheetView>
  </sheetViews>
  <sheetFormatPr defaultColWidth="11.5546875" defaultRowHeight="14.4" x14ac:dyDescent="0.3"/>
  <cols>
    <col min="1" max="1" width="3.77734375" customWidth="1"/>
    <col min="2" max="2" width="16.21875" bestFit="1" customWidth="1"/>
    <col min="3" max="3" width="9.6640625" bestFit="1" customWidth="1"/>
    <col min="4" max="4" width="10.5546875" bestFit="1" customWidth="1"/>
    <col min="5" max="5" width="9.44140625" bestFit="1" customWidth="1"/>
    <col min="6" max="6" width="12.88671875" bestFit="1" customWidth="1"/>
    <col min="7" max="7" width="9.88671875" bestFit="1" customWidth="1"/>
    <col min="8" max="8" width="8.88671875" bestFit="1" customWidth="1"/>
    <col min="9" max="9" width="3.33203125" customWidth="1"/>
    <col min="10" max="10" width="10.21875" bestFit="1" customWidth="1"/>
    <col min="11" max="11" width="8.44140625" bestFit="1" customWidth="1"/>
    <col min="13" max="13" width="15.88671875" bestFit="1" customWidth="1"/>
    <col min="14" max="14" width="16.44140625" bestFit="1" customWidth="1"/>
    <col min="15" max="19" width="5.109375" bestFit="1" customWidth="1"/>
    <col min="20" max="20" width="11.44140625" bestFit="1" customWidth="1"/>
    <col min="21" max="24" width="17.21875" bestFit="1" customWidth="1"/>
    <col min="25" max="25" width="22.5546875" bestFit="1" customWidth="1"/>
    <col min="26" max="26" width="20.88671875" bestFit="1" customWidth="1"/>
  </cols>
  <sheetData>
    <row r="2" spans="2:11" x14ac:dyDescent="0.3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3">
      <c r="B3" s="7">
        <v>45051</v>
      </c>
      <c r="C3" s="3">
        <v>41.17</v>
      </c>
      <c r="D3" s="10">
        <f>INDEX(Table3[],MATCH(realna_poraba_cupra__2[[#This Row],[Datum]],Table3[Veljavnost],1),2)*C3</f>
        <v>58.296720000000001</v>
      </c>
      <c r="E3" s="2">
        <v>41907</v>
      </c>
      <c r="G3" t="s">
        <v>4</v>
      </c>
      <c r="J3" s="7">
        <v>44930</v>
      </c>
      <c r="K3" s="4">
        <v>1.276</v>
      </c>
    </row>
    <row r="4" spans="2:11" x14ac:dyDescent="0.3">
      <c r="B4" s="7">
        <v>45059</v>
      </c>
      <c r="C4" s="3">
        <v>43.02</v>
      </c>
      <c r="D4" s="10">
        <f>INDEX(Table3[],MATCH(realna_poraba_cupra__2[[#This Row],[Datum]],Table3[Veljavnost],1),2)*C4</f>
        <v>59.797800000000002</v>
      </c>
      <c r="E4" s="2">
        <v>42521</v>
      </c>
      <c r="F4" s="2">
        <f>realna_poraba_cupra__2[[#This Row],[Števec]]-E3</f>
        <v>614</v>
      </c>
      <c r="G4" s="3">
        <f>100*(realna_poraba_cupra__2[[#This Row],[Litri]]/realna_poraba_cupra__2[[#This Row],[Prevoženo]])</f>
        <v>7.006514657980456</v>
      </c>
      <c r="H4" s="3">
        <f>100*(realna_poraba_cupra__2[[#This Row],[Litri]]/realna_poraba_cupra__2[[#This Row],[Prevoženo]])</f>
        <v>7.006514657980456</v>
      </c>
      <c r="J4" s="7">
        <v>44943</v>
      </c>
      <c r="K4" s="4">
        <v>1.288</v>
      </c>
    </row>
    <row r="5" spans="2:11" x14ac:dyDescent="0.3">
      <c r="B5" s="7">
        <v>45068</v>
      </c>
      <c r="C5" s="3">
        <v>41.67</v>
      </c>
      <c r="D5" s="10">
        <f>INDEX(Table3[],MATCH(realna_poraba_cupra__2[[#This Row],[Datum]],Table3[Veljavnost],1),2)*C5</f>
        <v>57.921299999999995</v>
      </c>
      <c r="E5" s="2">
        <v>43181</v>
      </c>
      <c r="F5" s="2">
        <f>realna_poraba_cupra__2[[#This Row],[Števec]]-E4</f>
        <v>660</v>
      </c>
      <c r="G5" s="3">
        <f>100*(realna_poraba_cupra__2[[#This Row],[Litri]]/realna_poraba_cupra__2[[#This Row],[Prevoženo]])</f>
        <v>6.3136363636363644</v>
      </c>
      <c r="H5" s="3">
        <f>100*(realna_poraba_cupra__2[[#This Row],[Litri]]/realna_poraba_cupra__2[[#This Row],[Prevoženo]])</f>
        <v>6.3136363636363644</v>
      </c>
      <c r="J5" s="7">
        <v>44957</v>
      </c>
      <c r="K5" s="4">
        <v>1.355</v>
      </c>
    </row>
    <row r="6" spans="2:11" x14ac:dyDescent="0.3">
      <c r="B6" s="7">
        <v>45073</v>
      </c>
      <c r="C6" s="3">
        <v>34.04</v>
      </c>
      <c r="D6" s="10">
        <f>INDEX(Table3[],MATCH(realna_poraba_cupra__2[[#This Row],[Datum]],Table3[Veljavnost],1),2)*C6</f>
        <v>47.043279999999996</v>
      </c>
      <c r="E6" s="2">
        <v>43696</v>
      </c>
      <c r="F6" s="2">
        <f>realna_poraba_cupra__2[[#This Row],[Števec]]-E5</f>
        <v>515</v>
      </c>
      <c r="G6" s="3">
        <f>100*(realna_poraba_cupra__2[[#This Row],[Litri]]/realna_poraba_cupra__2[[#This Row],[Prevoženo]])</f>
        <v>6.6097087378640769</v>
      </c>
      <c r="H6" s="3">
        <f>100*(realna_poraba_cupra__2[[#This Row],[Litri]]/realna_poraba_cupra__2[[#This Row],[Prevoženo]])</f>
        <v>6.6097087378640769</v>
      </c>
      <c r="J6" s="7">
        <v>44971</v>
      </c>
      <c r="K6" s="4">
        <v>1.355</v>
      </c>
    </row>
    <row r="7" spans="2:11" x14ac:dyDescent="0.3">
      <c r="B7" s="7">
        <v>45085</v>
      </c>
      <c r="C7" s="3">
        <v>42.42</v>
      </c>
      <c r="D7" s="10">
        <f>INDEX(Table3[],MATCH(realna_poraba_cupra__2[[#This Row],[Datum]],Table3[Veljavnost],1),2)*C7</f>
        <v>59.897039999999997</v>
      </c>
      <c r="E7" s="2">
        <v>44314</v>
      </c>
      <c r="F7" s="2">
        <f>realna_poraba_cupra__2[[#This Row],[Števec]]-E6</f>
        <v>618</v>
      </c>
      <c r="G7" s="3">
        <f>100*(realna_poraba_cupra__2[[#This Row],[Litri]]/realna_poraba_cupra__2[[#This Row],[Prevoženo]])</f>
        <v>6.8640776699029127</v>
      </c>
      <c r="H7" s="3">
        <f>100*(realna_poraba_cupra__2[[#This Row],[Litri]]/realna_poraba_cupra__2[[#This Row],[Prevoženo]])</f>
        <v>6.8640776699029127</v>
      </c>
      <c r="J7" s="7">
        <v>44985</v>
      </c>
      <c r="K7" s="4">
        <v>1.359</v>
      </c>
    </row>
    <row r="8" spans="2:11" x14ac:dyDescent="0.3">
      <c r="B8" s="7">
        <v>45093</v>
      </c>
      <c r="C8" s="3">
        <v>43.1</v>
      </c>
      <c r="D8" s="10">
        <f>INDEX(Table3[],MATCH(realna_poraba_cupra__2[[#This Row],[Datum]],Table3[Veljavnost],1),2)*C8</f>
        <v>60.857199999999999</v>
      </c>
      <c r="E8" s="2">
        <v>44997</v>
      </c>
      <c r="F8" s="2">
        <f>realna_poraba_cupra__2[[#This Row],[Števec]]-E7</f>
        <v>683</v>
      </c>
      <c r="G8" s="3">
        <f>100*(realna_poraba_cupra__2[[#This Row],[Litri]]/realna_poraba_cupra__2[[#This Row],[Prevoženo]])</f>
        <v>6.3103953147877023</v>
      </c>
      <c r="H8" s="3">
        <f>100*(realna_poraba_cupra__2[[#This Row],[Litri]]/realna_poraba_cupra__2[[#This Row],[Prevoženo]])</f>
        <v>6.3103953147877023</v>
      </c>
      <c r="J8" s="7">
        <v>44999</v>
      </c>
      <c r="K8" s="4">
        <v>1.3740000000000001</v>
      </c>
    </row>
    <row r="9" spans="2:11" x14ac:dyDescent="0.3">
      <c r="B9" s="7">
        <v>45099</v>
      </c>
      <c r="C9" s="3">
        <v>38.18</v>
      </c>
      <c r="D9" s="10">
        <f>INDEX(Table3[],MATCH(realna_poraba_cupra__2[[#This Row],[Datum]],Table3[Veljavnost],1),2)*C9</f>
        <v>54.368319999999997</v>
      </c>
      <c r="E9" s="2">
        <v>45546</v>
      </c>
      <c r="F9" s="2">
        <f>realna_poraba_cupra__2[[#This Row],[Števec]]-E8</f>
        <v>549</v>
      </c>
      <c r="G9" s="3">
        <f>100*(realna_poraba_cupra__2[[#This Row],[Litri]]/realna_poraba_cupra__2[[#This Row],[Prevoženo]])</f>
        <v>6.9544626593806917</v>
      </c>
      <c r="H9" s="3">
        <f>100*(realna_poraba_cupra__2[[#This Row],[Litri]]/realna_poraba_cupra__2[[#This Row],[Prevoženo]])</f>
        <v>6.9544626593806917</v>
      </c>
      <c r="J9" s="7">
        <v>45013</v>
      </c>
      <c r="K9" s="4">
        <v>1.3740000000000001</v>
      </c>
    </row>
    <row r="10" spans="2:11" x14ac:dyDescent="0.3">
      <c r="B10" s="7">
        <v>45113</v>
      </c>
      <c r="C10" s="3">
        <v>40.659999999999997</v>
      </c>
      <c r="D10" s="10">
        <f>INDEX(Table3[],MATCH(realna_poraba_cupra__2[[#This Row],[Datum]],Table3[Veljavnost],1),2)*C10</f>
        <v>58.713039999999992</v>
      </c>
      <c r="E10" s="2">
        <v>46126</v>
      </c>
      <c r="F10" s="2">
        <f>realna_poraba_cupra__2[[#This Row],[Števec]]-E9</f>
        <v>580</v>
      </c>
      <c r="G10" s="3">
        <f>100*(realna_poraba_cupra__2[[#This Row],[Litri]]/realna_poraba_cupra__2[[#This Row],[Prevoženo]])</f>
        <v>7.0103448275862066</v>
      </c>
      <c r="H10" s="3">
        <f>100*(realna_poraba_cupra__2[[#This Row],[Litri]]/realna_poraba_cupra__2[[#This Row],[Prevoženo]])</f>
        <v>7.0103448275862066</v>
      </c>
      <c r="J10" s="7">
        <v>45028</v>
      </c>
      <c r="K10" s="4">
        <v>1.4159999999999999</v>
      </c>
    </row>
    <row r="11" spans="2:11" x14ac:dyDescent="0.3">
      <c r="B11" s="7">
        <v>45122</v>
      </c>
      <c r="C11" s="3">
        <v>39.17</v>
      </c>
      <c r="D11" s="10">
        <f>INDEX(Table3[],MATCH(realna_poraba_cupra__2[[#This Row],[Datum]],Table3[Veljavnost],1),2)*C11</f>
        <v>56.561480000000003</v>
      </c>
      <c r="E11" s="2">
        <v>46687</v>
      </c>
      <c r="F11" s="2">
        <f>realna_poraba_cupra__2[[#This Row],[Števec]]-E10</f>
        <v>561</v>
      </c>
      <c r="G11" s="3">
        <f>100*(realna_poraba_cupra__2[[#This Row],[Litri]]/realna_poraba_cupra__2[[#This Row],[Prevoženo]])</f>
        <v>6.9821746880570412</v>
      </c>
      <c r="H11" s="3">
        <f>100*(realna_poraba_cupra__2[[#This Row],[Litri]]/realna_poraba_cupra__2[[#This Row],[Prevoženo]])</f>
        <v>6.9821746880570412</v>
      </c>
      <c r="J11" s="7">
        <v>45041</v>
      </c>
      <c r="K11" s="4">
        <v>1.4159999999999999</v>
      </c>
    </row>
    <row r="12" spans="2:11" x14ac:dyDescent="0.3">
      <c r="B12" s="7">
        <v>45129</v>
      </c>
      <c r="C12" s="3">
        <v>40.29</v>
      </c>
      <c r="D12" s="10">
        <f>INDEX(Table3[],MATCH(realna_poraba_cupra__2[[#This Row],[Datum]],Table3[Veljavnost],1),2)*C12</f>
        <v>58.662239999999997</v>
      </c>
      <c r="E12" s="2">
        <v>47250</v>
      </c>
      <c r="F12" s="2">
        <f>realna_poraba_cupra__2[[#This Row],[Števec]]-E11</f>
        <v>563</v>
      </c>
      <c r="G12" s="3">
        <f>100*(realna_poraba_cupra__2[[#This Row],[Litri]]/realna_poraba_cupra__2[[#This Row],[Prevoženo]])</f>
        <v>7.1563055062166967</v>
      </c>
      <c r="H12" s="3">
        <f>100*(realna_poraba_cupra__2[[#This Row],[Litri]]/realna_poraba_cupra__2[[#This Row],[Prevoženo]])</f>
        <v>7.1563055062166967</v>
      </c>
      <c r="J12" s="7">
        <v>45055</v>
      </c>
      <c r="K12" s="4">
        <v>1.39</v>
      </c>
    </row>
    <row r="13" spans="2:11" x14ac:dyDescent="0.3">
      <c r="B13" s="7">
        <v>45138</v>
      </c>
      <c r="C13" s="3">
        <v>41.01</v>
      </c>
      <c r="D13" s="10">
        <f>INDEX(Table3[],MATCH(realna_poraba_cupra__2[[#This Row],[Datum]],Table3[Veljavnost],1),2)*C13</f>
        <v>59.710559999999994</v>
      </c>
      <c r="E13" s="2">
        <v>47867</v>
      </c>
      <c r="F13" s="2">
        <f>realna_poraba_cupra__2[[#This Row],[Števec]]-E12</f>
        <v>617</v>
      </c>
      <c r="G13" s="3">
        <f>100*(realna_poraba_cupra__2[[#This Row],[Litri]]/realna_poraba_cupra__2[[#This Row],[Prevoženo]])</f>
        <v>6.6466774716369521</v>
      </c>
      <c r="H13" s="3">
        <f>100*(realna_poraba_cupra__2[[#This Row],[Litri]]/realna_poraba_cupra__2[[#This Row],[Prevoženo]])</f>
        <v>6.6466774716369521</v>
      </c>
      <c r="J13" s="7">
        <v>45069</v>
      </c>
      <c r="K13" s="4">
        <v>1.3819999999999999</v>
      </c>
    </row>
    <row r="14" spans="2:11" x14ac:dyDescent="0.3">
      <c r="B14" s="7">
        <v>45151</v>
      </c>
      <c r="C14" s="3">
        <v>37.18</v>
      </c>
      <c r="D14" s="10">
        <f>INDEX(Table3[],MATCH(realna_poraba_cupra__2[[#This Row],[Datum]],Table3[Veljavnost],1),2)*C14</f>
        <v>56.178979999999996</v>
      </c>
      <c r="E14" s="2">
        <v>48407</v>
      </c>
      <c r="F14" s="2">
        <f>realna_poraba_cupra__2[[#This Row],[Števec]]-E13</f>
        <v>540</v>
      </c>
      <c r="G14" s="3">
        <f>100*(realna_poraba_cupra__2[[#This Row],[Litri]]/realna_poraba_cupra__2[[#This Row],[Prevoženo]])</f>
        <v>6.8851851851851844</v>
      </c>
      <c r="H14" s="3">
        <f>100*(realna_poraba_cupra__2[[#This Row],[Litri]]/realna_poraba_cupra__2[[#This Row],[Prevoženo]])</f>
        <v>6.8851851851851844</v>
      </c>
      <c r="J14" s="7">
        <v>45083</v>
      </c>
      <c r="K14" s="4">
        <v>1.4119999999999999</v>
      </c>
    </row>
    <row r="15" spans="2:11" x14ac:dyDescent="0.3">
      <c r="B15" s="7">
        <v>45163</v>
      </c>
      <c r="C15" s="3">
        <v>41.46</v>
      </c>
      <c r="D15" s="10">
        <f>INDEX(Table3[],MATCH(realna_poraba_cupra__2[[#This Row],[Datum]],Table3[Veljavnost],1),2)*C15</f>
        <v>62.646059999999999</v>
      </c>
      <c r="E15" s="2">
        <v>49005</v>
      </c>
      <c r="F15" s="2">
        <f>realna_poraba_cupra__2[[#This Row],[Števec]]-E14</f>
        <v>598</v>
      </c>
      <c r="G15" s="3">
        <f>100*(realna_poraba_cupra__2[[#This Row],[Litri]]/realna_poraba_cupra__2[[#This Row],[Prevoženo]])</f>
        <v>6.9331103678929766</v>
      </c>
      <c r="H15" s="3">
        <f>100*(realna_poraba_cupra__2[[#This Row],[Litri]]/realna_poraba_cupra__2[[#This Row],[Prevoženo]])</f>
        <v>6.9331103678929766</v>
      </c>
      <c r="J15" s="7">
        <v>45097</v>
      </c>
      <c r="K15" s="4">
        <v>1.4239999999999999</v>
      </c>
    </row>
    <row r="16" spans="2:11" x14ac:dyDescent="0.3">
      <c r="B16" s="7">
        <v>45175</v>
      </c>
      <c r="C16" s="3">
        <v>35.97</v>
      </c>
      <c r="D16" s="10">
        <f>INDEX(Table3[],MATCH(realna_poraba_cupra__2[[#This Row],[Datum]],Table3[Veljavnost],1),2)*C16</f>
        <v>55.537680000000002</v>
      </c>
      <c r="E16" s="2">
        <v>49480</v>
      </c>
      <c r="F16" s="2">
        <f>realna_poraba_cupra__2[[#This Row],[Števec]]-E15</f>
        <v>475</v>
      </c>
      <c r="G16" s="3">
        <f>100*(realna_poraba_cupra__2[[#This Row],[Litri]]/realna_poraba_cupra__2[[#This Row],[Prevoženo]])</f>
        <v>7.5726315789473686</v>
      </c>
      <c r="H16" s="3">
        <f>100*(realna_poraba_cupra__2[[#This Row],[Litri]]/realna_poraba_cupra__2[[#This Row],[Prevoženo]])</f>
        <v>7.5726315789473686</v>
      </c>
      <c r="J16" s="7">
        <v>45111</v>
      </c>
      <c r="K16" s="4">
        <v>1.444</v>
      </c>
    </row>
    <row r="17" spans="2:11" x14ac:dyDescent="0.3">
      <c r="B17" s="7">
        <v>45184</v>
      </c>
      <c r="C17" s="3">
        <v>38.74</v>
      </c>
      <c r="D17" s="10">
        <f>INDEX(Table3[],MATCH(realna_poraba_cupra__2[[#This Row],[Datum]],Table3[Veljavnost],1),2)*C17</f>
        <v>60.085740000000001</v>
      </c>
      <c r="E17" s="2">
        <v>50012</v>
      </c>
      <c r="F17" s="2">
        <f>realna_poraba_cupra__2[[#This Row],[Števec]]-E16</f>
        <v>532</v>
      </c>
      <c r="G17" s="3">
        <f>100*(realna_poraba_cupra__2[[#This Row],[Litri]]/realna_poraba_cupra__2[[#This Row],[Prevoženo]])</f>
        <v>7.2819548872180455</v>
      </c>
      <c r="H17" s="3">
        <f>100*(realna_poraba_cupra__2[[#This Row],[Litri]]/realna_poraba_cupra__2[[#This Row],[Prevoženo]])</f>
        <v>7.2819548872180455</v>
      </c>
      <c r="J17" s="7">
        <v>45125</v>
      </c>
      <c r="K17" s="4">
        <v>1.456</v>
      </c>
    </row>
    <row r="18" spans="2:11" x14ac:dyDescent="0.3">
      <c r="B18" s="7">
        <v>45191</v>
      </c>
      <c r="C18" s="3">
        <v>36.130000000000003</v>
      </c>
      <c r="D18" s="10">
        <f>INDEX(Table3[],MATCH(realna_poraba_cupra__2[[#This Row],[Datum]],Table3[Veljavnost],1),2)*C18</f>
        <v>56.03763</v>
      </c>
      <c r="E18" s="2">
        <v>50458</v>
      </c>
      <c r="F18" s="2">
        <f>realna_poraba_cupra__2[[#This Row],[Števec]]-E17</f>
        <v>446</v>
      </c>
      <c r="G18" s="3">
        <f>100*(realna_poraba_cupra__2[[#This Row],[Litri]]/realna_poraba_cupra__2[[#This Row],[Prevoženo]])</f>
        <v>8.1008968609865484</v>
      </c>
      <c r="H18" s="3">
        <f>100*(realna_poraba_cupra__2[[#This Row],[Litri]]/realna_poraba_cupra__2[[#This Row],[Prevoženo]])</f>
        <v>8.1008968609865484</v>
      </c>
      <c r="J18" s="7">
        <v>45139</v>
      </c>
      <c r="K18" s="4">
        <v>1.5109999999999999</v>
      </c>
    </row>
    <row r="19" spans="2:11" x14ac:dyDescent="0.3">
      <c r="B19" s="7">
        <v>45198</v>
      </c>
      <c r="C19" s="3">
        <v>38.51</v>
      </c>
      <c r="D19" s="10">
        <f>INDEX(Table3[],MATCH(realna_poraba_cupra__2[[#This Row],[Datum]],Table3[Veljavnost],1),2)*C19</f>
        <v>61.153880000000001</v>
      </c>
      <c r="E19" s="2">
        <v>50991</v>
      </c>
      <c r="F19" s="2">
        <f>realna_poraba_cupra__2[[#This Row],[Števec]]-E18</f>
        <v>533</v>
      </c>
      <c r="G19" s="3">
        <f>100*(realna_poraba_cupra__2[[#This Row],[Litri]]/realna_poraba_cupra__2[[#This Row],[Prevoženo]])</f>
        <v>7.2251407129455911</v>
      </c>
      <c r="H19" s="3">
        <f>100*(realna_poraba_cupra__2[[#This Row],[Litri]]/realna_poraba_cupra__2[[#This Row],[Prevoženo]])</f>
        <v>7.2251407129455911</v>
      </c>
      <c r="J19" s="7">
        <v>45155</v>
      </c>
      <c r="K19" s="4">
        <v>1.5109999999999999</v>
      </c>
    </row>
    <row r="20" spans="2:11" x14ac:dyDescent="0.3">
      <c r="B20" s="7">
        <v>45205</v>
      </c>
      <c r="C20" s="3">
        <v>38.840000000000003</v>
      </c>
      <c r="D20" s="10">
        <f>INDEX(Table3[],MATCH(realna_poraba_cupra__2[[#This Row],[Datum]],Table3[Veljavnost],1),2)*C20</f>
        <v>61.677920000000007</v>
      </c>
      <c r="E20" s="2">
        <v>51593</v>
      </c>
      <c r="F20" s="2">
        <f>realna_poraba_cupra__2[[#This Row],[Števec]]-E19</f>
        <v>602</v>
      </c>
      <c r="G20" s="3">
        <f>100*(realna_poraba_cupra__2[[#This Row],[Litri]]/realna_poraba_cupra__2[[#This Row],[Prevoženo]])</f>
        <v>6.4518272425249172</v>
      </c>
      <c r="H20" s="3">
        <f>100*(realna_poraba_cupra__2[[#This Row],[Litri]]/realna_poraba_cupra__2[[#This Row],[Prevoženo]])</f>
        <v>6.4518272425249172</v>
      </c>
      <c r="J20" s="7">
        <v>45167</v>
      </c>
      <c r="K20" s="4">
        <v>1.544</v>
      </c>
    </row>
    <row r="21" spans="2:11" x14ac:dyDescent="0.3">
      <c r="B21" s="7">
        <v>45213</v>
      </c>
      <c r="C21" s="3">
        <v>41.73</v>
      </c>
      <c r="D21" s="10">
        <f>INDEX(Table3[],MATCH(realna_poraba_cupra__2[[#This Row],[Datum]],Table3[Veljavnost],1),2)*C21</f>
        <v>64.097279999999998</v>
      </c>
      <c r="E21" s="2">
        <v>52176</v>
      </c>
      <c r="F21" s="2">
        <f>realna_poraba_cupra__2[[#This Row],[Števec]]-E20</f>
        <v>583</v>
      </c>
      <c r="G21" s="3">
        <f>100*(realna_poraba_cupra__2[[#This Row],[Litri]]/realna_poraba_cupra__2[[#This Row],[Prevoženo]])</f>
        <v>7.1578044596912509</v>
      </c>
      <c r="H21" s="3">
        <f>100*(realna_poraba_cupra__2[[#This Row],[Litri]]/realna_poraba_cupra__2[[#This Row],[Prevoženo]])</f>
        <v>7.1578044596912509</v>
      </c>
      <c r="J21" s="7">
        <v>45181</v>
      </c>
      <c r="K21" s="4">
        <v>1.5509999999999999</v>
      </c>
    </row>
    <row r="22" spans="2:11" x14ac:dyDescent="0.3">
      <c r="B22" s="6"/>
      <c r="C22" s="3"/>
      <c r="D22" s="1"/>
      <c r="E22" s="8"/>
      <c r="F22" s="8"/>
      <c r="G22" s="8"/>
      <c r="H22" s="9"/>
      <c r="J22" s="7">
        <v>45195</v>
      </c>
      <c r="K22" s="4">
        <v>1.5880000000000001</v>
      </c>
    </row>
    <row r="23" spans="2:11" x14ac:dyDescent="0.3">
      <c r="C23" s="11" t="s">
        <v>16</v>
      </c>
      <c r="J23" s="7">
        <v>45209</v>
      </c>
      <c r="K23" s="4">
        <v>1.536</v>
      </c>
    </row>
    <row r="24" spans="2:11" x14ac:dyDescent="0.3">
      <c r="B24" s="11" t="s">
        <v>17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7">
        <v>45223</v>
      </c>
      <c r="K24" s="4">
        <v>1.536</v>
      </c>
    </row>
    <row r="25" spans="2:11" x14ac:dyDescent="0.3">
      <c r="B25" s="12" t="s">
        <v>18</v>
      </c>
      <c r="C25" s="8">
        <v>1789</v>
      </c>
      <c r="D25" s="8">
        <v>1850</v>
      </c>
      <c r="E25" s="8">
        <v>2321</v>
      </c>
      <c r="F25" s="8">
        <v>1138</v>
      </c>
      <c r="G25" s="8">
        <v>1986</v>
      </c>
      <c r="H25" s="8">
        <v>1185</v>
      </c>
      <c r="J25" s="7">
        <v>45237</v>
      </c>
      <c r="K25" s="4">
        <v>1.534</v>
      </c>
    </row>
    <row r="26" spans="2:11" x14ac:dyDescent="0.3">
      <c r="B26" s="12" t="s">
        <v>19</v>
      </c>
      <c r="C26" s="3">
        <v>6.643286586493633</v>
      </c>
      <c r="D26" s="3">
        <v>6.7096452146904353</v>
      </c>
      <c r="E26" s="3">
        <v>6.9488756233742244</v>
      </c>
      <c r="F26" s="3">
        <v>6.909147776539081</v>
      </c>
      <c r="G26" s="3">
        <v>7.5451560100243888</v>
      </c>
      <c r="H26" s="3">
        <v>6.8048158511080841</v>
      </c>
    </row>
    <row r="27" spans="2:11" x14ac:dyDescent="0.3">
      <c r="E27" s="5"/>
    </row>
    <row r="28" spans="2:11" x14ac:dyDescent="0.3">
      <c r="E28" s="5"/>
    </row>
    <row r="29" spans="2:11" x14ac:dyDescent="0.3"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{A9B001BB-1D0C-43B4-B49E-C2EDEDA47AE5}</x14:id>
        </ext>
      </extLst>
    </cfRule>
  </conditionalFormatting>
  <pageMargins left="0.7" right="0.7" top="0.75" bottom="0.75" header="0.3" footer="0.3"/>
  <ignoredErrors>
    <ignoredError sqref="H4:H21" calculatedColumn="1"/>
  </ignoredErrors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B001BB-1D0C-43B4-B49E-C2EDEDA47AE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Jovanovič, Tian</cp:lastModifiedBy>
  <dcterms:created xsi:type="dcterms:W3CDTF">2007-10-01T06:54:22Z</dcterms:created>
  <dcterms:modified xsi:type="dcterms:W3CDTF">2024-12-09T17:46:35Z</dcterms:modified>
</cp:coreProperties>
</file>