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nj\Documents\FMF\rp\racunalniski-praktikum\10-razpredelnice\"/>
    </mc:Choice>
  </mc:AlternateContent>
  <xr:revisionPtr revIDLastSave="0" documentId="13_ncr:1_{F5EBC772-6135-4AE4-82CA-CAD9A0BF48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zultati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3" i="1"/>
  <c r="L4" i="1"/>
  <c r="L5" i="1"/>
  <c r="J3" i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<sst xmlns="http://schemas.openxmlformats.org/spreadsheetml/2006/main" count="107" uniqueCount="73">
  <si>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</si>
  <si>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</si>
  <si>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</si>
  <si>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</si>
  <si>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</si>
  <si>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</si>
  <si>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</si>
  <si>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</si>
  <si>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</si>
  <si>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</si>
  <si>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</si>
  <si>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</si>
  <si>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</si>
  <si>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</si>
  <si>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</si>
  <si>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</si>
  <si>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</si>
  <si>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</si>
  <si>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</si>
  <si>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</si>
  <si>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</si>
  <si>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</si>
  <si>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</si>
  <si>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</si>
  <si>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</si>
  <si>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</si>
  <si>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</si>
  <si>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</si>
  <si>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</si>
  <si>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</si>
  <si>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</si>
  <si>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</si>
  <si>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</si>
  <si>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</si>
  <si>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</si>
  <si>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</si>
  <si>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</si>
  <si>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</si>
  <si>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</si>
  <si>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</si>
  <si>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</si>
  <si>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</si>
  <si>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</si>
  <si>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</si>
  <si>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</si>
  <si>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</si>
  <si>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</si>
  <si>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</si>
  <si>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</si>
  <si>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</si>
  <si>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</si>
  <si>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</si>
  <si>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</si>
  <si>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</si>
  <si>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</si>
  <si>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</si>
  <si>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</si>
  <si>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</si>
  <si>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</si>
  <si>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</si>
  <si>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</si>
  <si>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</si>
  <si>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</si>
  <si>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</si>
  <si>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</si>
  <si>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</si>
  <si>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</si>
  <si>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</si>
  <si>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</si>
  <si>
    <t>Grand Total</t>
  </si>
  <si>
    <t>Udeležbaa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</si>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</sst>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898-B954-1FDF60F738DB}"/>
            </c:ext>
          </c:extLst>
        </c:ser>
        <c:ser>
          <c:idx val="1"/>
          <c:order val="1"/>
          <c:tx>
            <c:v>2021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7-4898-B954-1FDF60F7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43903"/>
        <c:axId val="471248223"/>
      </c:barChart>
      <c:catAx>
        <c:axId val="47124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248223"/>
        <c:crosses val="autoZero"/>
        <c:auto val="1"/>
        <c:lblAlgn val="ctr"/>
        <c:lblOffset val="100"/>
        <c:noMultiLvlLbl val="0"/>
      </c:catAx>
      <c:valAx>
        <c:axId val="471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712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b="1"/>
              <a:t>Velikosti</a:t>
            </a:r>
            <a:r>
              <a:rPr lang="sl-SI" b="1" baseline="0"/>
              <a:t>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13977774054838"/>
          <c:y val="0.23859288107345114"/>
          <c:w val="0.71291003518177254"/>
          <c:h val="0.5522598822015498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958-4DBA-B990-4507006344C3}"/>
              </c:ext>
            </c:extLst>
          </c:dPt>
          <c:dPt>
            <c:idx val="1"/>
            <c:bubble3D val="0"/>
            <c:explosion val="3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F2-4E99-B658-6A1870F45A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58-4DBA-B990-4507006344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4E99-B658-6A1870F45A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22</xdr:row>
      <xdr:rowOff>163830</xdr:rowOff>
    </xdr:from>
    <xdr:to>
      <xdr:col>11</xdr:col>
      <xdr:colOff>830580</xdr:colOff>
      <xdr:row>34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705D89-3F3C-CE16-9455-F27899958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13</xdr:row>
      <xdr:rowOff>53340</xdr:rowOff>
    </xdr:from>
    <xdr:to>
      <xdr:col>11</xdr:col>
      <xdr:colOff>822960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2DB25-5A42-6112-C243-9123D9DF1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j" refreshedDate="45635.739114467593" createdVersion="8" refreshedVersion="8" minRefreshableVersion="3" recordCount="3" xr:uid="{1E0092B5-E8CF-446A-AB24-11009864353A}">
  <cacheSource type="worksheet">
    <worksheetSource name="Skupine"/>
  </cacheSource>
  <cacheFields count="6">
    <cacheField name="Test" numFmtId="0">
      <sharedItems count="3">
        <s v="A"/>
        <s v="B"/>
        <s v="C"/>
      </sharedItems>
    </cacheField>
    <cacheField name="Udeležba" numFmtId="0">
      <sharedItems containsSemiMixedTypes="0" containsString="0" containsNumber="1" containsInteger="1" minValue="7" maxValue="12" count="3">
        <n v="9"/>
        <n v="12"/>
        <n v="7"/>
      </sharedItems>
    </cacheField>
    <cacheField name="2022" numFmtId="2">
      <sharedItems containsSemiMixedTypes="0" containsString="0" containsNumber="1" minValue="47.714285714285715" maxValue="66.5" count="3">
        <n v="58.222222222222221"/>
        <n v="66.5"/>
        <n v="47.714285714285715"/>
      </sharedItems>
    </cacheField>
    <cacheField name="2021" numFmtId="0">
      <sharedItems containsSemiMixedTypes="0" containsString="0" containsNumber="1" minValue="49.66" maxValue="66.84"/>
    </cacheField>
    <cacheField name="Maksimum" numFmtId="0">
      <sharedItems containsSemiMixedTypes="0" containsString="0" containsNumber="1" containsInteger="1" minValue="76" maxValue="100"/>
    </cacheField>
    <cacheField name="Minimum" numFmtId="0">
      <sharedItems containsSemiMixedTypes="0" containsString="0" containsNumber="1" containsInteger="1" minValue="26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n v="66.84"/>
    <n v="94"/>
    <n v="34"/>
  </r>
  <r>
    <x v="1"/>
    <x v="1"/>
    <x v="1"/>
    <n v="52.35"/>
    <n v="100"/>
    <n v="36"/>
  </r>
  <r>
    <x v="2"/>
    <x v="2"/>
    <x v="2"/>
    <n v="49.66"/>
    <n v="76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F9FF0-A605-44C5-95A5-36940363641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kupina">
  <location ref="H9:L13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numFmtId="2" showAll="0">
      <items count="4">
        <item x="2"/>
        <item x="0"/>
        <item x="1"/>
        <item t="default"/>
      </items>
    </pivotField>
    <pivotField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a" fld="1" baseField="0" baseItem="0"/>
    <dataField name="Povprečje" fld="2" baseField="0" baseItem="0" numFmtId="2"/>
    <dataField name="Max" fld="4" baseField="0" baseItem="0"/>
    <dataField name="Mi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5">
      <calculatedColumnFormula>IF(E3&gt;=50,"Da","Ne")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M5" totalsRowShown="0">
  <autoFilter ref="H2:M5" xr:uid="{BAD53C94-4DD0-B043-8002-9273766F5DC7}"/>
  <tableColumns count="6">
    <tableColumn id="1" xr3:uid="{26F1C940-A3E1-AA4A-B91A-EA859D7A62AD}" name="Test"/>
    <tableColumn id="2" xr3:uid="{EA7356A2-0D38-5D42-A1AC-E30DC5D5C796}" name="Udeležba" dataDxfId="4">
      <calculatedColumnFormula>COUNTIF(Rezultati[Skupina],Skupine[[#This Row],[Test]])</calculatedColumnFormula>
    </tableColumn>
    <tableColumn id="3" xr3:uid="{49F9352C-9597-4E44-8122-AF1CE6CE856F}" name="2022" dataDxfId="3">
      <calculatedColumnFormula>AVERAGEIF($D$3:$D$30,H3,$E$3:$E$30)</calculatedColumnFormula>
    </tableColumn>
    <tableColumn id="4" xr3:uid="{B0EFA30B-7FCE-C547-8EC0-FF89353D2666}" name="2021"/>
    <tableColumn id="5" xr3:uid="{C4D5F10E-4E3E-463C-B480-D50345BF301A}" name="Maksimum" dataDxfId="2">
      <calculatedColumnFormula>_xlfn.MAXIFS(Rezultati[Točke],Rezultati[Skupina],Skupine[[#This Row],[Test]])</calculatedColumnFormula>
    </tableColumn>
    <tableColumn id="6" xr3:uid="{72310091-65F0-4CF0-92F5-F07C7032C668}" name="Minimum" dataDxfId="1">
      <calculatedColumnFormula>_xlfn.MINIFS(Rezultati[Točke],Rezultati[Skupina],Skupine[[#This Row],[Test]])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tabSelected="1" workbookViewId="0">
      <selection activeCell="Q19" sqref="Q19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.77734375" bestFit="1" customWidth="1"/>
    <col min="9" max="9" width="12.109375" customWidth="1"/>
    <col min="10" max="10" width="15.6640625" customWidth="1"/>
    <col min="11" max="11" width="10.109375" customWidth="1"/>
    <col min="12" max="12" width="12.6640625" bestFit="1" customWidth="1"/>
  </cols>
  <sheetData>
    <row r="2" spans="2:1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  <c r="L2" t="s">
        <v>67</v>
      </c>
      <c r="M2" t="s">
        <v>68</v>
      </c>
    </row>
    <row r="3" spans="2:18" x14ac:dyDescent="0.3">
      <c r="B3" t="s">
        <v>62</v>
      </c>
      <c r="C3" t="s">
        <v>63</v>
      </c>
      <c r="D3" t="s">
        <v>12</v>
      </c>
      <c r="E3">
        <v>38</v>
      </c>
      <c r="F3" t="str">
        <f t="shared" ref="F3:F30" si="0">IF(E3&gt;=50,"Da","Ne")</f>
        <v>Ne</v>
      </c>
      <c r="H3" t="s">
        <v>9</v>
      </c>
      <c r="I3">
        <f>COUNTIF(Rezultati[Skupina],Skupine[[#This Row],[Test]])</f>
        <v>9</v>
      </c>
      <c r="J3" s="1">
        <f t="shared" ref="J3:J5" si="1">AVERAGEIF($D$3:$D$30,H3,$E$3:$E$30)</f>
        <v>58.222222222222221</v>
      </c>
      <c r="K3">
        <v>66.84</v>
      </c>
      <c r="L3">
        <f>_xlfn.MAXIFS(Rezultati[Točke],Rezultati[Skupina],Skupine[[#This Row],[Test]])</f>
        <v>94</v>
      </c>
      <c r="M3">
        <f>_xlfn.MINIFS(Rezultati[Točke],Rezultati[Skupina],Skupine[[#This Row],[Test]])</f>
        <v>34</v>
      </c>
    </row>
    <row r="4" spans="2:18" x14ac:dyDescent="0.3">
      <c r="B4" t="s">
        <v>34</v>
      </c>
      <c r="C4" t="s">
        <v>35</v>
      </c>
      <c r="D4" t="s">
        <v>12</v>
      </c>
      <c r="E4">
        <v>39</v>
      </c>
      <c r="F4" t="str">
        <f t="shared" si="0"/>
        <v>Ne</v>
      </c>
      <c r="H4" t="s">
        <v>12</v>
      </c>
      <c r="I4">
        <f>COUNTIF(Rezultati[Skupina],Skupine[[#This Row],[Test]])</f>
        <v>12</v>
      </c>
      <c r="J4" s="1">
        <f t="shared" si="1"/>
        <v>66.5</v>
      </c>
      <c r="K4">
        <v>52.35</v>
      </c>
      <c r="L4">
        <f>_xlfn.MAXIFS(Rezultati[Točke],Rezultati[Skupina],Skupine[[#This Row],[Test]])</f>
        <v>100</v>
      </c>
      <c r="M4">
        <f>_xlfn.MINIFS(Rezultati[Točke],Rezultati[Skupina],Skupine[[#This Row],[Test]])</f>
        <v>36</v>
      </c>
    </row>
    <row r="5" spans="2:18" x14ac:dyDescent="0.3">
      <c r="B5" t="s">
        <v>7</v>
      </c>
      <c r="C5" t="s">
        <v>36</v>
      </c>
      <c r="D5" t="s">
        <v>12</v>
      </c>
      <c r="E5">
        <v>36</v>
      </c>
      <c r="F5" t="str">
        <f t="shared" si="0"/>
        <v>Ne</v>
      </c>
      <c r="H5" t="s">
        <v>15</v>
      </c>
      <c r="I5">
        <f>COUNTIF(Rezultati[Skupina],Skupine[[#This Row],[Test]])</f>
        <v>7</v>
      </c>
      <c r="J5" s="1">
        <f t="shared" si="1"/>
        <v>47.714285714285715</v>
      </c>
      <c r="K5">
        <v>49.66</v>
      </c>
      <c r="L5">
        <f>_xlfn.MAXIFS(Rezultati[Točke],Rezultati[Skupina],Skupine[[#This Row],[Test]])</f>
        <v>76</v>
      </c>
      <c r="M5">
        <f>_xlfn.MINIFS(Rezultati[Točke],Rezultati[Skupina],Skupine[[#This Row],[Test]])</f>
        <v>26</v>
      </c>
    </row>
    <row r="6" spans="2:18" x14ac:dyDescent="0.3">
      <c r="B6" t="s">
        <v>7</v>
      </c>
      <c r="C6" t="s">
        <v>8</v>
      </c>
      <c r="D6" t="s">
        <v>9</v>
      </c>
      <c r="E6">
        <v>93</v>
      </c>
      <c r="F6" t="str">
        <f t="shared" si="0"/>
        <v>Da</v>
      </c>
    </row>
    <row r="7" spans="2:18" x14ac:dyDescent="0.3">
      <c r="B7" t="s">
        <v>37</v>
      </c>
      <c r="C7" t="s">
        <v>38</v>
      </c>
      <c r="D7" t="s">
        <v>9</v>
      </c>
      <c r="E7">
        <v>77</v>
      </c>
      <c r="F7" t="str">
        <f t="shared" si="0"/>
        <v>Da</v>
      </c>
    </row>
    <row r="8" spans="2:18" x14ac:dyDescent="0.3">
      <c r="B8" t="s">
        <v>39</v>
      </c>
      <c r="C8" t="s">
        <v>40</v>
      </c>
      <c r="D8" t="s">
        <v>12</v>
      </c>
      <c r="E8">
        <v>100</v>
      </c>
      <c r="F8" t="str">
        <f t="shared" si="0"/>
        <v>Da</v>
      </c>
      <c r="J8" s="1"/>
      <c r="R8" s="1"/>
    </row>
    <row r="9" spans="2:18" x14ac:dyDescent="0.3">
      <c r="B9" t="s">
        <v>10</v>
      </c>
      <c r="C9" t="s">
        <v>11</v>
      </c>
      <c r="D9" t="s">
        <v>9</v>
      </c>
      <c r="E9">
        <v>94</v>
      </c>
      <c r="F9" t="str">
        <f t="shared" si="0"/>
        <v>Da</v>
      </c>
      <c r="H9" s="2" t="s">
        <v>2</v>
      </c>
      <c r="I9" t="s">
        <v>70</v>
      </c>
      <c r="J9" t="s">
        <v>66</v>
      </c>
      <c r="K9" t="s">
        <v>71</v>
      </c>
      <c r="L9" t="s">
        <v>72</v>
      </c>
      <c r="R9" s="1"/>
    </row>
    <row r="10" spans="2:18" x14ac:dyDescent="0.3">
      <c r="B10" t="s">
        <v>41</v>
      </c>
      <c r="C10" t="s">
        <v>42</v>
      </c>
      <c r="D10" t="s">
        <v>15</v>
      </c>
      <c r="E10">
        <v>26</v>
      </c>
      <c r="F10" t="str">
        <f t="shared" si="0"/>
        <v>Ne</v>
      </c>
      <c r="H10" s="3" t="s">
        <v>9</v>
      </c>
      <c r="I10">
        <v>9</v>
      </c>
      <c r="J10" s="1">
        <v>58.222222222222221</v>
      </c>
      <c r="K10">
        <v>94</v>
      </c>
      <c r="L10">
        <v>34</v>
      </c>
      <c r="R10" s="1"/>
    </row>
    <row r="11" spans="2:18" x14ac:dyDescent="0.3">
      <c r="B11" t="s">
        <v>13</v>
      </c>
      <c r="C11" t="s">
        <v>14</v>
      </c>
      <c r="D11" t="s">
        <v>12</v>
      </c>
      <c r="E11">
        <v>44</v>
      </c>
      <c r="F11" t="str">
        <f t="shared" si="0"/>
        <v>Ne</v>
      </c>
      <c r="H11" s="3" t="s">
        <v>12</v>
      </c>
      <c r="I11">
        <v>12</v>
      </c>
      <c r="J11" s="1">
        <v>66.5</v>
      </c>
      <c r="K11">
        <v>100</v>
      </c>
      <c r="L11">
        <v>36</v>
      </c>
    </row>
    <row r="12" spans="2:18" x14ac:dyDescent="0.3">
      <c r="B12" t="s">
        <v>16</v>
      </c>
      <c r="C12" t="s">
        <v>17</v>
      </c>
      <c r="D12" t="s">
        <v>15</v>
      </c>
      <c r="E12">
        <v>34</v>
      </c>
      <c r="F12" t="str">
        <f t="shared" si="0"/>
        <v>Ne</v>
      </c>
      <c r="H12" s="3" t="s">
        <v>15</v>
      </c>
      <c r="I12">
        <v>7</v>
      </c>
      <c r="J12" s="1">
        <v>47.714285714285715</v>
      </c>
      <c r="K12">
        <v>76</v>
      </c>
      <c r="L12">
        <v>26</v>
      </c>
    </row>
    <row r="13" spans="2:18" x14ac:dyDescent="0.3">
      <c r="B13" t="s">
        <v>43</v>
      </c>
      <c r="C13" t="s">
        <v>44</v>
      </c>
      <c r="D13" t="s">
        <v>12</v>
      </c>
      <c r="E13">
        <v>86</v>
      </c>
      <c r="F13" t="str">
        <f t="shared" si="0"/>
        <v>Da</v>
      </c>
      <c r="H13" s="3" t="s">
        <v>69</v>
      </c>
      <c r="I13">
        <v>28</v>
      </c>
      <c r="J13" s="1">
        <v>172.43650793650795</v>
      </c>
      <c r="K13">
        <v>270</v>
      </c>
      <c r="L13">
        <v>96</v>
      </c>
    </row>
    <row r="14" spans="2:18" x14ac:dyDescent="0.3">
      <c r="B14" t="s">
        <v>45</v>
      </c>
      <c r="C14" t="s">
        <v>46</v>
      </c>
      <c r="D14" t="s">
        <v>12</v>
      </c>
      <c r="E14">
        <v>90</v>
      </c>
      <c r="F14" t="str">
        <f t="shared" si="0"/>
        <v>Da</v>
      </c>
    </row>
    <row r="15" spans="2:18" x14ac:dyDescent="0.3">
      <c r="B15" t="s">
        <v>18</v>
      </c>
      <c r="C15" t="s">
        <v>19</v>
      </c>
      <c r="D15" t="s">
        <v>12</v>
      </c>
      <c r="E15">
        <v>67</v>
      </c>
      <c r="F15" t="str">
        <f t="shared" si="0"/>
        <v>Da</v>
      </c>
    </row>
    <row r="16" spans="2:18" x14ac:dyDescent="0.3">
      <c r="B16" t="s">
        <v>20</v>
      </c>
      <c r="C16" t="s">
        <v>21</v>
      </c>
      <c r="D16" t="s">
        <v>9</v>
      </c>
      <c r="E16">
        <v>42</v>
      </c>
      <c r="F16" t="str">
        <f t="shared" si="0"/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 t="shared" si="0"/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 t="shared" si="0"/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 t="shared" si="0"/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 t="shared" si="0"/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 t="shared" si="0"/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 t="shared" si="0"/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 t="shared" si="0"/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 t="shared" si="0"/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 t="shared" si="0"/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 t="shared" si="0"/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 t="shared" si="0"/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 t="shared" si="0"/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 t="shared" si="0"/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 t="shared" si="0"/>
        <v>Ne</v>
      </c>
    </row>
  </sheetData>
  <conditionalFormatting sqref="B3:C30 E3:E30">
    <cfRule type="expression" dxfId="0" priority="1">
      <formula>$E3&lt;50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Jovanovič, Tian</cp:lastModifiedBy>
  <dcterms:created xsi:type="dcterms:W3CDTF">2007-11-10T02:36:44Z</dcterms:created>
  <dcterms:modified xsi:type="dcterms:W3CDTF">2024-12-13T09:11:46Z</dcterms:modified>
</cp:coreProperties>
</file>