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a_\Documents\MathEconomy\Lab3\"/>
    </mc:Choice>
  </mc:AlternateContent>
  <xr:revisionPtr revIDLastSave="0" documentId="13_ncr:1_{0F7C08F4-EC6C-4292-9C4F-F7441CA8577C}" xr6:coauthVersionLast="46" xr6:coauthVersionMax="46" xr10:uidLastSave="{00000000-0000-0000-0000-000000000000}"/>
  <bookViews>
    <workbookView xWindow="-110" yWindow="-110" windowWidth="19420" windowHeight="10420" xr2:uid="{C5D120E7-2E08-4AA3-BDB4-1F4084A70511}"/>
  </bookViews>
  <sheets>
    <sheet name="LinModel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2" i="2"/>
  <c r="K21" i="2"/>
  <c r="Q17" i="2" s="1"/>
  <c r="K20" i="2"/>
  <c r="P16" i="2" s="1"/>
  <c r="M15" i="2"/>
  <c r="N15" i="2"/>
  <c r="O15" i="2"/>
  <c r="P15" i="2"/>
  <c r="Q15" i="2"/>
  <c r="L15" i="2"/>
  <c r="L10" i="2" a="1"/>
  <c r="Q14" i="2" s="1"/>
  <c r="L7" i="2" a="1"/>
  <c r="N7" i="2" s="1"/>
  <c r="P17" i="2" l="1"/>
  <c r="O16" i="2"/>
  <c r="N16" i="2"/>
  <c r="M16" i="2"/>
  <c r="L16" i="2"/>
  <c r="O17" i="2"/>
  <c r="L17" i="2"/>
  <c r="N17" i="2"/>
  <c r="M17" i="2"/>
  <c r="Q16" i="2"/>
  <c r="M11" i="2"/>
  <c r="O12" i="2"/>
  <c r="Q13" i="2"/>
  <c r="L14" i="2"/>
  <c r="M14" i="2"/>
  <c r="O7" i="2"/>
  <c r="L12" i="2"/>
  <c r="N13" i="2"/>
  <c r="P7" i="2"/>
  <c r="Q10" i="2"/>
  <c r="M12" i="2"/>
  <c r="O13" i="2"/>
  <c r="Q7" i="2"/>
  <c r="L11" i="2"/>
  <c r="N12" i="2"/>
  <c r="P13" i="2"/>
  <c r="N14" i="2"/>
  <c r="L10" i="2"/>
  <c r="N11" i="2"/>
  <c r="P12" i="2"/>
  <c r="L7" i="2"/>
  <c r="M10" i="2"/>
  <c r="O11" i="2"/>
  <c r="Q12" i="2"/>
  <c r="M7" i="2"/>
  <c r="N10" i="2"/>
  <c r="P11" i="2"/>
  <c r="L13" i="2"/>
  <c r="O10" i="2"/>
  <c r="Q11" i="2"/>
  <c r="M13" i="2"/>
  <c r="O14" i="2"/>
  <c r="P10" i="2"/>
  <c r="P14" i="2"/>
  <c r="J54" i="2" l="1"/>
</calcChain>
</file>

<file path=xl/sharedStrings.xml><?xml version="1.0" encoding="utf-8"?>
<sst xmlns="http://schemas.openxmlformats.org/spreadsheetml/2006/main" count="70" uniqueCount="58">
  <si>
    <t>X1(runs)</t>
  </si>
  <si>
    <t>X2(doubles)</t>
  </si>
  <si>
    <t>X3(triples)</t>
  </si>
  <si>
    <t>X4(home runs)</t>
  </si>
  <si>
    <t>X5(strike outs)</t>
  </si>
  <si>
    <t>Y</t>
  </si>
  <si>
    <t>b5</t>
  </si>
  <si>
    <t>b4</t>
  </si>
  <si>
    <t>b3</t>
  </si>
  <si>
    <t>b2</t>
  </si>
  <si>
    <t>b1</t>
  </si>
  <si>
    <t>b0</t>
  </si>
  <si>
    <t>R^2 =</t>
  </si>
  <si>
    <t>The following data (Y, X2, X3, X4, X5, X6) are by player.</t>
  </si>
  <si>
    <t>X1 = batting average</t>
  </si>
  <si>
    <t>X2 = runs scored/times at bat</t>
  </si>
  <si>
    <t>X3 = doubles/times at bat</t>
  </si>
  <si>
    <t>X4 = triples/times at bat</t>
  </si>
  <si>
    <t>X5 = home runs/times at bat</t>
  </si>
  <si>
    <t>X6 = strike outs/times at bat</t>
  </si>
  <si>
    <r>
      <t>Batting Average</t>
    </r>
    <r>
      <rPr>
        <sz val="11"/>
        <color theme="1"/>
        <rFont val="Calibri"/>
        <family val="2"/>
        <charset val="204"/>
        <scheme val="minor"/>
      </rPr>
      <t xml:space="preserve"> - статистичний показник, що відображає ефективність нападника (середній відсоток вибивання хітів).</t>
    </r>
  </si>
  <si>
    <r>
      <t>Ран</t>
    </r>
    <r>
      <rPr>
        <sz val="11"/>
        <color theme="1"/>
        <rFont val="Calibri"/>
        <family val="2"/>
        <charset val="204"/>
        <scheme val="minor"/>
      </rPr>
      <t xml:space="preserve"> - бал в бейсболі. Якщо нападник пробіжить всі бази і повернеться додому, то йому присвоять один ран.</t>
    </r>
  </si>
  <si>
    <r>
      <t>Дабл</t>
    </r>
    <r>
      <rPr>
        <sz val="11"/>
        <color theme="1"/>
        <rFont val="Calibri"/>
        <family val="2"/>
        <charset val="204"/>
        <scheme val="minor"/>
      </rPr>
      <t>— удар, в результаті якого нападник переміщується на другу базу.</t>
    </r>
  </si>
  <si>
    <r>
      <t>Тріпл</t>
    </r>
    <r>
      <rPr>
        <sz val="11"/>
        <color theme="1"/>
        <rFont val="Calibri"/>
        <family val="2"/>
        <charset val="204"/>
        <scheme val="minor"/>
      </rPr>
      <t xml:space="preserve"> - удар, при якому нападник може досягти третьої бази. Для команди краще тріпла може бути лише хоум-ран.</t>
    </r>
  </si>
  <si>
    <r>
      <t>Хоум ран</t>
    </r>
    <r>
      <rPr>
        <sz val="11"/>
        <color theme="1"/>
        <rFont val="Calibri"/>
        <family val="2"/>
        <charset val="204"/>
        <scheme val="minor"/>
      </rPr>
      <t xml:space="preserve"> - це дуже вдале відбиття м’яча, після якого м’яч покидає межі поля над фейр-територією.</t>
    </r>
  </si>
  <si>
    <r>
      <t>Страйк-аут</t>
    </r>
    <r>
      <rPr>
        <sz val="11"/>
        <color theme="1"/>
        <rFont val="Calibri"/>
        <family val="2"/>
        <charset val="204"/>
        <scheme val="minor"/>
      </rPr>
      <t>— ситуація, коли нападник вибуває з гри, отримавши три страйки (промахи).</t>
    </r>
  </si>
  <si>
    <t>Висновок:</t>
  </si>
  <si>
    <r>
      <t>Використовуючи багатофакторну лінійну регресію дослідили наскільки ефективність нападника (</t>
    </r>
    <r>
      <rPr>
        <b/>
        <sz val="11"/>
        <color theme="1"/>
        <rFont val="Calibri"/>
        <family val="2"/>
        <charset val="204"/>
        <scheme val="minor"/>
      </rPr>
      <t>Batting Average</t>
    </r>
    <r>
      <rPr>
        <sz val="11"/>
        <color theme="1"/>
        <rFont val="Calibri"/>
        <family val="2"/>
        <charset val="204"/>
        <scheme val="minor"/>
      </rPr>
      <t xml:space="preserve"> - залежна змінна) </t>
    </r>
  </si>
  <si>
    <r>
      <t>залежить від усіх незалежних змінних (</t>
    </r>
    <r>
      <rPr>
        <b/>
        <sz val="11"/>
        <color theme="1"/>
        <rFont val="Calibri"/>
        <family val="2"/>
        <charset val="204"/>
        <scheme val="minor"/>
      </rPr>
      <t>Ран, Дабл, Тріпл, Хоум Ран, Страйк-аут</t>
    </r>
    <r>
      <rPr>
        <sz val="11"/>
        <color theme="1"/>
        <rFont val="Calibri"/>
        <family val="2"/>
        <charset val="204"/>
        <scheme val="minor"/>
      </rPr>
      <t>).</t>
    </r>
  </si>
  <si>
    <t>Для багатофакторної моделі отримали R^2 = 0,86, що є хорошим результатом, бо фактори досить непогано описують Y.</t>
  </si>
  <si>
    <t>Виявилося, що найкраща модель за R^2 (0,68) – це лінійна модель,</t>
  </si>
  <si>
    <t xml:space="preserve"> яка залежить від x1 (зароблені runs), як і припускалося. </t>
  </si>
  <si>
    <t>Від показника home runs ефективність майже не залежить (R^2 = 0,11), що здивувало.</t>
  </si>
  <si>
    <t>Щоб підрахунки за матрицями видавали правильні результати,</t>
  </si>
  <si>
    <t>додали стовпчик з одиницями.</t>
  </si>
  <si>
    <t>Отримали таку модель y = 0,18+0,44*X1+0,99*x2+0,62*x3+0,27*x4-0,28*x5.</t>
  </si>
  <si>
    <t>Прогноз.</t>
  </si>
  <si>
    <t>Візьмемо довільний вектор (x1,x2,x3,x4,x5) : (0.233, 0.036, 0.03,0.07, 0.095) та порахуємо для нього Y^.</t>
  </si>
  <si>
    <t xml:space="preserve">Y^ = </t>
  </si>
  <si>
    <t>Це і буде нашим прогнозом.</t>
  </si>
  <si>
    <t>t=</t>
  </si>
  <si>
    <t>F_кр=</t>
  </si>
  <si>
    <t>t_кр=</t>
  </si>
  <si>
    <t>t_b_i=</t>
  </si>
  <si>
    <t>F=</t>
  </si>
  <si>
    <t>SE(b)=</t>
  </si>
  <si>
    <t>df</t>
  </si>
  <si>
    <t>(b5-0)/SE(b5)</t>
  </si>
  <si>
    <t>Загальна кількість данних:</t>
  </si>
  <si>
    <t>(n)</t>
  </si>
  <si>
    <t>F&lt;F_кр</t>
  </si>
  <si>
    <t>H_0</t>
  </si>
  <si>
    <t>b_i+</t>
  </si>
  <si>
    <t>b_i-</t>
  </si>
  <si>
    <t>alfa</t>
  </si>
  <si>
    <t>Довірчі</t>
  </si>
  <si>
    <t>інтервали</t>
  </si>
  <si>
    <t>Y^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</si>
</sst>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1" fillId="4" borderId="1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1451-3E84-43CF-B4E1-D570CA75B28A}">
  <dimension ref="A1:R55"/>
  <sheetViews>
    <sheetView tabSelected="1" topLeftCell="A41" workbookViewId="0">
      <selection activeCell="D27" sqref="D27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57</v>
      </c>
    </row>
    <row r="2" spans="1:18" x14ac:dyDescent="0.35">
      <c r="A2" s="3">
        <v>0.14399999999999999</v>
      </c>
      <c r="B2" s="3">
        <v>4.9000000000000002E-2</v>
      </c>
      <c r="C2" s="3">
        <v>1.2E-2</v>
      </c>
      <c r="D2" s="3">
        <v>1.2999999999999999E-2</v>
      </c>
      <c r="E2" s="3">
        <v>8.5999999999999993E-2</v>
      </c>
      <c r="F2" s="4">
        <v>0.28299999999999997</v>
      </c>
      <c r="G2" s="4">
        <f>$Q$7+$P$7*A2+$O$7*B2+$N$7*C2+$M$7*D2+$L$7*E2</f>
        <v>0.28258477774049207</v>
      </c>
    </row>
    <row r="3" spans="1:18" x14ac:dyDescent="0.35">
      <c r="A3" s="3">
        <v>0.125</v>
      </c>
      <c r="B3" s="3">
        <v>3.9E-2</v>
      </c>
      <c r="C3" s="3">
        <v>1.2999999999999999E-2</v>
      </c>
      <c r="D3" s="3">
        <v>2E-3</v>
      </c>
      <c r="E3" s="3">
        <v>6.2E-2</v>
      </c>
      <c r="F3" s="4">
        <v>0.27600000000000002</v>
      </c>
      <c r="G3" s="4">
        <f t="shared" ref="G3:G46" si="0">$Q$7+$P$7*A3+$O$7*B3+$N$7*C3+$M$7*D3+$L$7*E3</f>
        <v>0.26862874057685748</v>
      </c>
    </row>
    <row r="4" spans="1:18" x14ac:dyDescent="0.35">
      <c r="A4" s="3">
        <v>0.14099999999999999</v>
      </c>
      <c r="B4" s="3">
        <v>4.4999999999999998E-2</v>
      </c>
      <c r="C4" s="3">
        <v>2.1000000000000001E-2</v>
      </c>
      <c r="D4" s="3">
        <v>1.2999999999999999E-2</v>
      </c>
      <c r="E4" s="3">
        <v>7.3999999999999996E-2</v>
      </c>
      <c r="F4" s="4">
        <v>0.28100000000000003</v>
      </c>
      <c r="G4" s="4">
        <f t="shared" si="0"/>
        <v>0.28629026872577196</v>
      </c>
      <c r="K4" s="7" t="s">
        <v>49</v>
      </c>
      <c r="L4" s="12" t="s">
        <v>48</v>
      </c>
      <c r="O4" s="7">
        <v>45</v>
      </c>
    </row>
    <row r="5" spans="1:18" x14ac:dyDescent="0.35">
      <c r="A5" s="3">
        <v>0.189</v>
      </c>
      <c r="B5" s="3">
        <v>4.2999999999999997E-2</v>
      </c>
      <c r="C5" s="3">
        <v>1E-3</v>
      </c>
      <c r="D5" s="3">
        <v>0.03</v>
      </c>
      <c r="E5" s="3">
        <v>3.2000000000000001E-2</v>
      </c>
      <c r="F5" s="4">
        <v>0.32800000000000001</v>
      </c>
      <c r="G5" s="4">
        <f t="shared" si="0"/>
        <v>0.3099221022470206</v>
      </c>
    </row>
    <row r="6" spans="1:18" x14ac:dyDescent="0.35">
      <c r="A6" s="3">
        <v>0.161</v>
      </c>
      <c r="B6" s="3">
        <v>4.3999999999999997E-2</v>
      </c>
      <c r="C6" s="3">
        <v>1.0999999999999999E-2</v>
      </c>
      <c r="D6" s="3">
        <v>7.0000000000000007E-2</v>
      </c>
      <c r="E6" s="3">
        <v>7.5999999999999998E-2</v>
      </c>
      <c r="F6" s="4">
        <v>0.28999999999999998</v>
      </c>
      <c r="G6" s="4">
        <f t="shared" si="0"/>
        <v>0.30305086273217902</v>
      </c>
      <c r="L6" s="5" t="s">
        <v>6</v>
      </c>
      <c r="M6" s="5" t="s">
        <v>7</v>
      </c>
      <c r="N6" s="5" t="s">
        <v>8</v>
      </c>
      <c r="O6" s="5" t="s">
        <v>9</v>
      </c>
      <c r="P6" s="5" t="s">
        <v>10</v>
      </c>
      <c r="Q6" s="5" t="s">
        <v>11</v>
      </c>
    </row>
    <row r="7" spans="1:18" x14ac:dyDescent="0.35">
      <c r="A7" s="3">
        <v>0.186</v>
      </c>
      <c r="B7" s="3">
        <v>4.7E-2</v>
      </c>
      <c r="C7" s="3">
        <v>1.7999999999999999E-2</v>
      </c>
      <c r="D7" s="3">
        <v>0.05</v>
      </c>
      <c r="E7" s="3">
        <v>7.0000000000000001E-3</v>
      </c>
      <c r="F7" s="4">
        <v>0.29599999999999999</v>
      </c>
      <c r="G7" s="4">
        <f t="shared" si="0"/>
        <v>0.33570168435761066</v>
      </c>
      <c r="L7" s="3">
        <f t="array" ref="L7:Q7">LINEST(F2:F46,A2:E46,1,0)</f>
        <v>-0.28455993869870527</v>
      </c>
      <c r="M7" s="3">
        <v>0.2737376600873187</v>
      </c>
      <c r="N7" s="3">
        <v>0.62160319922479201</v>
      </c>
      <c r="O7" s="3">
        <v>0.99090414083529343</v>
      </c>
      <c r="P7" s="3">
        <v>0.44668016959552215</v>
      </c>
      <c r="Q7" s="3">
        <v>0.18316285717406355</v>
      </c>
    </row>
    <row r="8" spans="1:18" x14ac:dyDescent="0.35">
      <c r="A8" s="3">
        <v>0.106</v>
      </c>
      <c r="B8" s="3">
        <v>3.5999999999999997E-2</v>
      </c>
      <c r="C8" s="3">
        <v>8.0000000000000002E-3</v>
      </c>
      <c r="D8" s="3">
        <v>1.2E-2</v>
      </c>
      <c r="E8" s="3">
        <v>9.5000000000000001E-2</v>
      </c>
      <c r="F8" s="4">
        <v>0.248</v>
      </c>
      <c r="G8" s="4">
        <f t="shared" si="0"/>
        <v>0.24740798755972865</v>
      </c>
    </row>
    <row r="9" spans="1:18" x14ac:dyDescent="0.35">
      <c r="A9" s="3">
        <v>0.11700000000000001</v>
      </c>
      <c r="B9" s="3">
        <v>0.03</v>
      </c>
      <c r="C9" s="3">
        <v>6.0000000000000001E-3</v>
      </c>
      <c r="D9" s="3">
        <v>3.0000000000000001E-3</v>
      </c>
      <c r="E9" s="3">
        <v>0.14499999999999999</v>
      </c>
      <c r="F9" s="4">
        <v>0.22800000000000001</v>
      </c>
      <c r="G9" s="4">
        <f t="shared" si="0"/>
        <v>0.22844120230609688</v>
      </c>
      <c r="L9" s="5" t="s">
        <v>6</v>
      </c>
      <c r="M9" s="5" t="s">
        <v>7</v>
      </c>
      <c r="N9" s="5" t="s">
        <v>8</v>
      </c>
      <c r="O9" s="5" t="s">
        <v>9</v>
      </c>
      <c r="P9" s="5" t="s">
        <v>10</v>
      </c>
      <c r="Q9" s="5" t="s">
        <v>11</v>
      </c>
    </row>
    <row r="10" spans="1:18" x14ac:dyDescent="0.35">
      <c r="A10" s="3">
        <v>0.17399999999999999</v>
      </c>
      <c r="B10" s="3">
        <v>0.05</v>
      </c>
      <c r="C10" s="3">
        <v>8.0000000000000002E-3</v>
      </c>
      <c r="D10" s="3">
        <v>6.0999999999999999E-2</v>
      </c>
      <c r="E10" s="3">
        <v>0.112</v>
      </c>
      <c r="F10" s="4">
        <v>0.30499999999999999</v>
      </c>
      <c r="G10" s="4">
        <f t="shared" si="0"/>
        <v>0.30023052345031892</v>
      </c>
      <c r="L10" s="3">
        <f t="array" ref="L10:Q14">LINEST(F2:F46,A2:E46,1,1)</f>
        <v>-0.28455993869870527</v>
      </c>
      <c r="M10" s="3">
        <v>0.2737376600873187</v>
      </c>
      <c r="N10" s="3">
        <v>0.62160319922479201</v>
      </c>
      <c r="O10" s="3">
        <v>0.99090414083529343</v>
      </c>
      <c r="P10" s="3">
        <v>0.44668016959552215</v>
      </c>
      <c r="Q10" s="3">
        <v>0.18316285717406355</v>
      </c>
    </row>
    <row r="11" spans="1:18" x14ac:dyDescent="0.35">
      <c r="A11" s="3">
        <v>9.4E-2</v>
      </c>
      <c r="B11" s="3">
        <v>4.1000000000000002E-2</v>
      </c>
      <c r="C11" s="3">
        <v>5.0000000000000001E-3</v>
      </c>
      <c r="D11" s="3">
        <v>1.4E-2</v>
      </c>
      <c r="E11" s="3">
        <v>0.124</v>
      </c>
      <c r="F11" s="4">
        <v>0.254</v>
      </c>
      <c r="G11" s="4">
        <f t="shared" si="0"/>
        <v>0.23743277372899663</v>
      </c>
      <c r="K11" s="7" t="s">
        <v>45</v>
      </c>
      <c r="L11" s="3">
        <v>5.1771021582138373E-2</v>
      </c>
      <c r="M11" s="3">
        <v>0.16934575307460392</v>
      </c>
      <c r="N11" s="3">
        <v>0.5807018268542935</v>
      </c>
      <c r="O11" s="3">
        <v>0.31308660168481695</v>
      </c>
      <c r="P11" s="3">
        <v>0.10963473297871731</v>
      </c>
      <c r="Q11" s="3">
        <v>1.7141255120040607E-2</v>
      </c>
    </row>
    <row r="12" spans="1:18" x14ac:dyDescent="0.35">
      <c r="A12" s="3">
        <v>0.14699999999999999</v>
      </c>
      <c r="B12" s="3">
        <v>4.7E-2</v>
      </c>
      <c r="C12" s="3">
        <v>1.2E-2</v>
      </c>
      <c r="D12" s="3">
        <v>8.9999999999999993E-3</v>
      </c>
      <c r="E12" s="3">
        <v>0.111</v>
      </c>
      <c r="F12" s="4">
        <v>0.26900000000000002</v>
      </c>
      <c r="G12" s="4">
        <f t="shared" si="0"/>
        <v>0.27373406085979118</v>
      </c>
      <c r="K12" s="7" t="s">
        <v>12</v>
      </c>
      <c r="L12" s="6">
        <v>0.86012710932374914</v>
      </c>
      <c r="M12" s="3">
        <v>1.7479614063229537E-2</v>
      </c>
      <c r="N12" s="3" t="e">
        <v>#N/A</v>
      </c>
      <c r="O12" s="3" t="e">
        <v>#N/A</v>
      </c>
      <c r="P12" s="3" t="e">
        <v>#N/A</v>
      </c>
      <c r="Q12" s="3" t="e">
        <v>#N/A</v>
      </c>
    </row>
    <row r="13" spans="1:18" x14ac:dyDescent="0.35">
      <c r="A13" s="3">
        <v>0.14099999999999999</v>
      </c>
      <c r="B13" s="3">
        <v>5.8000000000000003E-2</v>
      </c>
      <c r="C13" s="3">
        <v>0.01</v>
      </c>
      <c r="D13" s="3">
        <v>1.0999999999999999E-2</v>
      </c>
      <c r="E13" s="3">
        <v>7.0000000000000007E-2</v>
      </c>
      <c r="F13" s="4">
        <v>0.3</v>
      </c>
      <c r="G13" s="4">
        <f t="shared" si="0"/>
        <v>0.29292515179977824</v>
      </c>
      <c r="K13" s="7" t="s">
        <v>44</v>
      </c>
      <c r="L13" s="3">
        <v>47.964916005445573</v>
      </c>
      <c r="M13" s="3">
        <v>39</v>
      </c>
      <c r="N13" s="3" t="e">
        <v>#N/A</v>
      </c>
      <c r="O13" s="3" t="e">
        <v>#N/A</v>
      </c>
      <c r="P13" s="3" t="e">
        <v>#N/A</v>
      </c>
      <c r="Q13" s="3" t="e">
        <v>#N/A</v>
      </c>
      <c r="R13" s="7" t="s">
        <v>46</v>
      </c>
    </row>
    <row r="14" spans="1:18" x14ac:dyDescent="0.35">
      <c r="A14" s="3">
        <v>0.13500000000000001</v>
      </c>
      <c r="B14" s="3">
        <v>4.1000000000000002E-2</v>
      </c>
      <c r="C14" s="3">
        <v>8.9999999999999993E-3</v>
      </c>
      <c r="D14" s="3">
        <v>5.0000000000000001E-3</v>
      </c>
      <c r="E14" s="3">
        <v>6.5000000000000002E-2</v>
      </c>
      <c r="F14" s="4">
        <v>0.307</v>
      </c>
      <c r="G14" s="4">
        <f t="shared" si="0"/>
        <v>0.2725584709217499</v>
      </c>
      <c r="L14" s="3">
        <v>7.3275260595821373E-2</v>
      </c>
      <c r="M14" s="3">
        <v>1.191593940417862E-2</v>
      </c>
      <c r="N14" s="3" t="e">
        <v>#N/A</v>
      </c>
      <c r="O14" s="3" t="e">
        <v>#N/A</v>
      </c>
      <c r="P14" s="3" t="e">
        <v>#N/A</v>
      </c>
      <c r="Q14" s="3" t="e">
        <v>#N/A</v>
      </c>
    </row>
    <row r="15" spans="1:18" x14ac:dyDescent="0.35">
      <c r="A15" s="3">
        <v>0.1</v>
      </c>
      <c r="B15" s="3">
        <v>3.6999999999999998E-2</v>
      </c>
      <c r="C15" s="3">
        <v>3.0000000000000001E-3</v>
      </c>
      <c r="D15" s="3">
        <v>4.0000000000000001E-3</v>
      </c>
      <c r="E15" s="3">
        <v>0.13800000000000001</v>
      </c>
      <c r="F15" s="4">
        <v>0.214</v>
      </c>
      <c r="G15" s="4">
        <f t="shared" si="0"/>
        <v>0.2281848160421239</v>
      </c>
      <c r="K15" s="7" t="s">
        <v>43</v>
      </c>
      <c r="L15" s="13">
        <f>L10/L11</f>
        <v>-5.4965100166553773</v>
      </c>
      <c r="M15" s="14">
        <f t="shared" ref="M15:Q15" si="1">M10/M11</f>
        <v>1.6164424269129782</v>
      </c>
      <c r="N15" s="14">
        <f t="shared" si="1"/>
        <v>1.0704343786759969</v>
      </c>
      <c r="O15" s="13">
        <f t="shared" si="1"/>
        <v>3.1649522384635058</v>
      </c>
      <c r="P15" s="13">
        <f t="shared" si="1"/>
        <v>4.0742578328916377</v>
      </c>
      <c r="Q15" s="13">
        <f t="shared" si="1"/>
        <v>10.68549857588431</v>
      </c>
    </row>
    <row r="16" spans="1:18" x14ac:dyDescent="0.35">
      <c r="A16" s="3">
        <v>0.189</v>
      </c>
      <c r="B16" s="3">
        <v>5.8000000000000003E-2</v>
      </c>
      <c r="C16" s="3">
        <v>1.4E-2</v>
      </c>
      <c r="D16" s="3">
        <v>1.0999999999999999E-2</v>
      </c>
      <c r="E16" s="3">
        <v>3.2000000000000001E-2</v>
      </c>
      <c r="F16" s="4">
        <v>0.32900000000000001</v>
      </c>
      <c r="G16" s="4">
        <f t="shared" si="0"/>
        <v>0.32766549040781334</v>
      </c>
      <c r="J16" s="17" t="s">
        <v>55</v>
      </c>
      <c r="K16" s="16" t="s">
        <v>52</v>
      </c>
      <c r="L16" s="15">
        <f>L10+$K$20*L11</f>
        <v>-0.17984316342348688</v>
      </c>
      <c r="M16" s="15">
        <f t="shared" ref="M16:Q16" si="2">M10+$K$20*M11</f>
        <v>0.61627177717810722</v>
      </c>
      <c r="N16" s="15">
        <f t="shared" si="2"/>
        <v>1.79618351165173</v>
      </c>
      <c r="O16" s="15">
        <f t="shared" si="2"/>
        <v>1.6241815672483382</v>
      </c>
      <c r="P16" s="15">
        <f t="shared" si="2"/>
        <v>0.66843734851222836</v>
      </c>
      <c r="Q16" s="15">
        <f t="shared" si="2"/>
        <v>0.2178343182634033</v>
      </c>
    </row>
    <row r="17" spans="1:17" x14ac:dyDescent="0.35">
      <c r="A17" s="3">
        <v>0.14899999999999999</v>
      </c>
      <c r="B17" s="3">
        <v>0.05</v>
      </c>
      <c r="C17" s="3">
        <v>1.2E-2</v>
      </c>
      <c r="D17" s="3">
        <v>0.05</v>
      </c>
      <c r="E17" s="3">
        <v>0.06</v>
      </c>
      <c r="F17" s="4">
        <v>0.31</v>
      </c>
      <c r="G17" s="4">
        <f t="shared" si="0"/>
        <v>0.30333593455870217</v>
      </c>
      <c r="J17" s="17" t="s">
        <v>56</v>
      </c>
      <c r="K17" s="16" t="s">
        <v>53</v>
      </c>
      <c r="L17" s="15">
        <f>L10-$K$21*L11</f>
        <v>-0.41170079655294112</v>
      </c>
      <c r="M17" s="15">
        <f t="shared" ref="M17:P17" si="3">M10-$K$21*M11</f>
        <v>-0.14214681856289818</v>
      </c>
      <c r="N17" s="15">
        <f t="shared" si="3"/>
        <v>-0.80450210384787091</v>
      </c>
      <c r="O17" s="15">
        <f t="shared" si="3"/>
        <v>0.22201649086454878</v>
      </c>
      <c r="P17" s="15">
        <f t="shared" si="3"/>
        <v>0.17743583993865197</v>
      </c>
      <c r="Q17" s="15">
        <f>Q10-$K$21*Q11</f>
        <v>0.14106683870545797</v>
      </c>
    </row>
    <row r="18" spans="1:17" x14ac:dyDescent="0.35">
      <c r="A18" s="3">
        <v>0.11899999999999999</v>
      </c>
      <c r="B18" s="3">
        <v>0.04</v>
      </c>
      <c r="C18" s="3">
        <v>8.0000000000000002E-3</v>
      </c>
      <c r="D18" s="3">
        <v>4.9000000000000002E-2</v>
      </c>
      <c r="E18" s="3">
        <v>0.23300000000000001</v>
      </c>
      <c r="F18" s="4">
        <v>0.252</v>
      </c>
      <c r="G18" s="4">
        <f t="shared" si="0"/>
        <v>0.22803746821062104</v>
      </c>
    </row>
    <row r="19" spans="1:17" x14ac:dyDescent="0.35">
      <c r="A19" s="3">
        <v>0.158</v>
      </c>
      <c r="B19" s="3">
        <v>3.7999999999999999E-2</v>
      </c>
      <c r="C19" s="3">
        <v>1.2999999999999999E-2</v>
      </c>
      <c r="D19" s="3">
        <v>3.0000000000000001E-3</v>
      </c>
      <c r="E19" s="3">
        <v>6.8000000000000005E-2</v>
      </c>
      <c r="F19" s="4">
        <v>0.308</v>
      </c>
      <c r="G19" s="4">
        <f t="shared" si="0"/>
        <v>0.28094466006056951</v>
      </c>
      <c r="J19" s="7" t="s">
        <v>54</v>
      </c>
    </row>
    <row r="20" spans="1:17" x14ac:dyDescent="0.35">
      <c r="A20" s="3">
        <v>0.25900000000000001</v>
      </c>
      <c r="B20" s="3">
        <v>0.06</v>
      </c>
      <c r="C20" s="3">
        <v>1.6E-2</v>
      </c>
      <c r="D20" s="3">
        <v>8.5000000000000006E-2</v>
      </c>
      <c r="E20" s="3">
        <v>0.158</v>
      </c>
      <c r="F20" s="4">
        <v>0.34200000000000003</v>
      </c>
      <c r="G20" s="4">
        <f t="shared" si="0"/>
        <v>0.34656015153004471</v>
      </c>
      <c r="J20" s="7" t="s">
        <v>42</v>
      </c>
      <c r="K20">
        <f>TINV(0.05,M13)</f>
        <v>2.0226909200367595</v>
      </c>
    </row>
    <row r="21" spans="1:17" x14ac:dyDescent="0.35">
      <c r="A21" s="3">
        <v>0.193</v>
      </c>
      <c r="B21" s="3">
        <v>6.6000000000000003E-2</v>
      </c>
      <c r="C21" s="3">
        <v>2.1000000000000001E-2</v>
      </c>
      <c r="D21" s="3">
        <v>3.6999999999999998E-2</v>
      </c>
      <c r="E21" s="3">
        <v>8.3000000000000004E-2</v>
      </c>
      <c r="F21" s="4">
        <v>0.35799999999999998</v>
      </c>
      <c r="G21" s="4">
        <f t="shared" si="0"/>
        <v>0.3343352888960876</v>
      </c>
      <c r="J21" s="7" t="s">
        <v>41</v>
      </c>
      <c r="K21">
        <f>_xlfn.F.INV(0.95, 5, M13)</f>
        <v>2.4558305779714611</v>
      </c>
      <c r="M21" s="7" t="s">
        <v>50</v>
      </c>
      <c r="N21" t="s">
        <v>51</v>
      </c>
    </row>
    <row r="22" spans="1:17" x14ac:dyDescent="0.35">
      <c r="A22" s="3">
        <v>0.155</v>
      </c>
      <c r="B22" s="3">
        <v>5.0999999999999997E-2</v>
      </c>
      <c r="C22" s="3">
        <v>0.02</v>
      </c>
      <c r="D22" s="3">
        <v>1.2E-2</v>
      </c>
      <c r="E22" s="3">
        <v>0.04</v>
      </c>
      <c r="F22" s="4">
        <v>0.34</v>
      </c>
      <c r="G22" s="4">
        <f t="shared" si="0"/>
        <v>0.30726891300156495</v>
      </c>
      <c r="J22" s="7" t="s">
        <v>40</v>
      </c>
      <c r="K22" t="s">
        <v>47</v>
      </c>
    </row>
    <row r="23" spans="1:17" x14ac:dyDescent="0.35">
      <c r="A23" s="3">
        <v>0.19700000000000001</v>
      </c>
      <c r="B23" s="3">
        <v>5.1999999999999998E-2</v>
      </c>
      <c r="C23" s="3">
        <v>8.0000000000000002E-3</v>
      </c>
      <c r="D23" s="3">
        <v>5.3999999999999999E-2</v>
      </c>
      <c r="E23" s="3">
        <v>9.5000000000000001E-2</v>
      </c>
      <c r="F23" s="4">
        <v>0.30399999999999999</v>
      </c>
      <c r="G23" s="4">
        <f t="shared" si="0"/>
        <v>0.31540733096995321</v>
      </c>
    </row>
    <row r="24" spans="1:17" x14ac:dyDescent="0.35">
      <c r="A24" s="3">
        <v>0.13300000000000001</v>
      </c>
      <c r="B24" s="3">
        <v>3.6999999999999998E-2</v>
      </c>
      <c r="C24" s="3">
        <v>3.0000000000000001E-3</v>
      </c>
      <c r="D24" s="3">
        <v>4.2999999999999997E-2</v>
      </c>
      <c r="E24" s="3">
        <v>0.13500000000000001</v>
      </c>
      <c r="F24" s="4">
        <v>0.248</v>
      </c>
      <c r="G24" s="4">
        <f t="shared" si="0"/>
        <v>0.25445471019827764</v>
      </c>
    </row>
    <row r="25" spans="1:17" x14ac:dyDescent="0.35">
      <c r="A25" s="3">
        <v>0.19600000000000001</v>
      </c>
      <c r="B25" s="3">
        <v>6.3E-2</v>
      </c>
      <c r="C25" s="3">
        <v>2.5999999999999999E-2</v>
      </c>
      <c r="D25" s="3">
        <v>0.01</v>
      </c>
      <c r="E25" s="3">
        <v>3.1E-2</v>
      </c>
      <c r="F25" s="4">
        <v>0.36699999999999999</v>
      </c>
      <c r="G25" s="4">
        <f t="shared" si="0"/>
        <v>0.34321683296846733</v>
      </c>
    </row>
    <row r="26" spans="1:17" x14ac:dyDescent="0.35">
      <c r="A26" s="3">
        <v>0.20599999999999999</v>
      </c>
      <c r="B26" s="3">
        <v>5.3999999999999999E-2</v>
      </c>
      <c r="C26" s="3">
        <v>2.7E-2</v>
      </c>
      <c r="D26" s="3">
        <v>0.01</v>
      </c>
      <c r="E26" s="3">
        <v>4.8000000000000001E-2</v>
      </c>
      <c r="F26" s="4">
        <v>0.32500000000000001</v>
      </c>
      <c r="G26" s="4">
        <f t="shared" si="0"/>
        <v>0.33454958163825166</v>
      </c>
      <c r="I26" t="s">
        <v>13</v>
      </c>
    </row>
    <row r="27" spans="1:17" x14ac:dyDescent="0.35">
      <c r="A27" s="3">
        <v>0.11</v>
      </c>
      <c r="B27" s="3">
        <v>2.5000000000000001E-2</v>
      </c>
      <c r="C27" s="3">
        <v>6.0000000000000001E-3</v>
      </c>
      <c r="D27" s="3">
        <v>0</v>
      </c>
      <c r="E27" s="3">
        <v>6.0999999999999999E-2</v>
      </c>
      <c r="F27" s="4">
        <v>0.24399999999999999</v>
      </c>
      <c r="G27" s="4">
        <f t="shared" si="0"/>
        <v>0.24344174228518109</v>
      </c>
      <c r="I27" t="s">
        <v>14</v>
      </c>
      <c r="J27" s="8"/>
    </row>
    <row r="28" spans="1:17" x14ac:dyDescent="0.35">
      <c r="A28" s="3">
        <v>9.6000000000000002E-2</v>
      </c>
      <c r="B28" s="3">
        <v>4.3999999999999997E-2</v>
      </c>
      <c r="C28" s="3">
        <v>3.0000000000000001E-3</v>
      </c>
      <c r="D28" s="3">
        <v>2.1999999999999999E-2</v>
      </c>
      <c r="E28" s="3">
        <v>0.151</v>
      </c>
      <c r="F28" s="4">
        <v>0.245</v>
      </c>
      <c r="G28" s="4">
        <f t="shared" si="0"/>
        <v>0.23456242302807748</v>
      </c>
      <c r="I28" t="s">
        <v>15</v>
      </c>
    </row>
    <row r="29" spans="1:17" x14ac:dyDescent="0.35">
      <c r="A29" s="3">
        <v>0.193</v>
      </c>
      <c r="B29" s="3">
        <v>6.3E-2</v>
      </c>
      <c r="C29" s="3">
        <v>0.02</v>
      </c>
      <c r="D29" s="3">
        <v>3.6999999999999998E-2</v>
      </c>
      <c r="E29" s="3">
        <v>8.1000000000000003E-2</v>
      </c>
      <c r="F29" s="4">
        <v>0.318</v>
      </c>
      <c r="G29" s="4">
        <f t="shared" si="0"/>
        <v>0.33131009315175436</v>
      </c>
      <c r="I29" t="s">
        <v>16</v>
      </c>
    </row>
    <row r="30" spans="1:17" x14ac:dyDescent="0.35">
      <c r="A30" s="3">
        <v>0.154</v>
      </c>
      <c r="B30" s="3">
        <v>4.4999999999999998E-2</v>
      </c>
      <c r="C30" s="3">
        <v>8.0000000000000002E-3</v>
      </c>
      <c r="D30" s="3">
        <v>0</v>
      </c>
      <c r="E30" s="3">
        <v>0.252</v>
      </c>
      <c r="F30" s="4">
        <v>0.20699999999999999</v>
      </c>
      <c r="G30" s="4">
        <f t="shared" si="0"/>
        <v>0.2298060106710868</v>
      </c>
      <c r="I30" t="s">
        <v>17</v>
      </c>
    </row>
    <row r="31" spans="1:17" x14ac:dyDescent="0.35">
      <c r="A31" s="3">
        <v>0.20399999999999999</v>
      </c>
      <c r="B31" s="3">
        <v>5.2999999999999999E-2</v>
      </c>
      <c r="C31" s="3">
        <v>1.7000000000000001E-2</v>
      </c>
      <c r="D31" s="3">
        <v>1.2999999999999999E-2</v>
      </c>
      <c r="E31" s="3">
        <v>7.0000000000000007E-2</v>
      </c>
      <c r="F31" s="4">
        <v>0.32</v>
      </c>
      <c r="G31" s="4">
        <f t="shared" si="0"/>
        <v>0.32101017949486788</v>
      </c>
      <c r="I31" t="s">
        <v>18</v>
      </c>
    </row>
    <row r="32" spans="1:17" x14ac:dyDescent="0.35">
      <c r="A32" s="3">
        <v>0.14099999999999999</v>
      </c>
      <c r="B32" s="3">
        <v>4.1000000000000002E-2</v>
      </c>
      <c r="C32" s="3">
        <v>7.0000000000000001E-3</v>
      </c>
      <c r="D32" s="3">
        <v>5.0999999999999997E-2</v>
      </c>
      <c r="E32" s="3">
        <v>0.26400000000000001</v>
      </c>
      <c r="F32" s="4">
        <v>0.24299999999999999</v>
      </c>
      <c r="G32" s="4">
        <f t="shared" si="0"/>
        <v>0.22995985010384778</v>
      </c>
      <c r="I32" t="s">
        <v>19</v>
      </c>
    </row>
    <row r="33" spans="1:9" x14ac:dyDescent="0.35">
      <c r="A33" s="3">
        <v>0.20899999999999999</v>
      </c>
      <c r="B33" s="3">
        <v>5.7000000000000002E-2</v>
      </c>
      <c r="C33" s="3">
        <v>0.03</v>
      </c>
      <c r="D33" s="3">
        <v>1.7000000000000001E-2</v>
      </c>
      <c r="E33" s="3">
        <v>5.8000000000000003E-2</v>
      </c>
      <c r="F33" s="4">
        <v>0.317</v>
      </c>
      <c r="G33" s="4">
        <f t="shared" si="0"/>
        <v>0.33979770840084267</v>
      </c>
    </row>
    <row r="34" spans="1:9" x14ac:dyDescent="0.35">
      <c r="A34" s="3">
        <v>0.1</v>
      </c>
      <c r="B34" s="3">
        <v>2.9000000000000001E-2</v>
      </c>
      <c r="C34" s="3">
        <v>7.0000000000000001E-3</v>
      </c>
      <c r="D34" s="3">
        <v>1.0999999999999999E-2</v>
      </c>
      <c r="E34" s="3">
        <v>0.188</v>
      </c>
      <c r="F34" s="4">
        <v>0.19900000000000001</v>
      </c>
      <c r="G34" s="4">
        <f t="shared" si="0"/>
        <v>0.21043216239801676</v>
      </c>
    </row>
    <row r="35" spans="1:9" x14ac:dyDescent="0.35">
      <c r="A35" s="3">
        <v>0.158</v>
      </c>
      <c r="B35" s="3">
        <v>3.4000000000000002E-2</v>
      </c>
      <c r="C35" s="3">
        <v>1.9E-2</v>
      </c>
      <c r="D35" s="3">
        <v>5.0000000000000001E-3</v>
      </c>
      <c r="E35" s="3">
        <v>1.4E-2</v>
      </c>
      <c r="F35" s="4">
        <v>0.29399999999999998</v>
      </c>
      <c r="G35" s="4">
        <f t="shared" si="0"/>
        <v>0.29662437470248176</v>
      </c>
      <c r="I35" s="9" t="s">
        <v>20</v>
      </c>
    </row>
    <row r="36" spans="1:9" x14ac:dyDescent="0.35">
      <c r="A36" s="3">
        <v>8.6999999999999994E-2</v>
      </c>
      <c r="B36" s="3">
        <v>3.7999999999999999E-2</v>
      </c>
      <c r="C36" s="3">
        <v>6.0000000000000001E-3</v>
      </c>
      <c r="D36" s="3">
        <v>1.4999999999999999E-2</v>
      </c>
      <c r="E36" s="3">
        <v>0.14199999999999999</v>
      </c>
      <c r="F36" s="4">
        <v>0.221</v>
      </c>
      <c r="G36" s="4">
        <f t="shared" si="0"/>
        <v>0.22710656208205754</v>
      </c>
      <c r="I36" s="9" t="s">
        <v>21</v>
      </c>
    </row>
    <row r="37" spans="1:9" x14ac:dyDescent="0.35">
      <c r="A37" s="3">
        <v>0.16300000000000001</v>
      </c>
      <c r="B37" s="3">
        <v>6.8000000000000005E-2</v>
      </c>
      <c r="C37" s="3">
        <v>1.6E-2</v>
      </c>
      <c r="D37" s="3">
        <v>2.1999999999999999E-2</v>
      </c>
      <c r="E37" s="3">
        <v>9.1999999999999998E-2</v>
      </c>
      <c r="F37" s="4">
        <v>0.30099999999999999</v>
      </c>
      <c r="G37" s="4">
        <f t="shared" si="0"/>
        <v>0.31314157174417045</v>
      </c>
      <c r="I37" s="9" t="s">
        <v>22</v>
      </c>
    </row>
    <row r="38" spans="1:9" x14ac:dyDescent="0.35">
      <c r="A38" s="3">
        <v>0.20699999999999999</v>
      </c>
      <c r="B38" s="3">
        <v>4.2000000000000003E-2</v>
      </c>
      <c r="C38" s="3">
        <v>8.9999999999999993E-3</v>
      </c>
      <c r="D38" s="3">
        <v>6.6000000000000003E-2</v>
      </c>
      <c r="E38" s="3">
        <v>0.21099999999999999</v>
      </c>
      <c r="F38" s="4">
        <v>0.29799999999999999</v>
      </c>
      <c r="G38" s="4">
        <f t="shared" si="0"/>
        <v>0.28086259348877829</v>
      </c>
      <c r="I38" s="9" t="s">
        <v>23</v>
      </c>
    </row>
    <row r="39" spans="1:9" x14ac:dyDescent="0.35">
      <c r="A39" s="3">
        <v>0.19700000000000001</v>
      </c>
      <c r="B39" s="3">
        <v>5.1999999999999998E-2</v>
      </c>
      <c r="C39" s="3">
        <v>8.0000000000000002E-3</v>
      </c>
      <c r="D39" s="3">
        <v>5.3999999999999999E-2</v>
      </c>
      <c r="E39" s="3">
        <v>9.5000000000000001E-2</v>
      </c>
      <c r="F39" s="4">
        <v>0.30399999999999999</v>
      </c>
      <c r="G39" s="4">
        <f t="shared" si="0"/>
        <v>0.31540733096995321</v>
      </c>
      <c r="I39" s="9" t="s">
        <v>24</v>
      </c>
    </row>
    <row r="40" spans="1:9" x14ac:dyDescent="0.35">
      <c r="A40" s="3">
        <v>0.16</v>
      </c>
      <c r="B40" s="3">
        <v>4.9000000000000002E-2</v>
      </c>
      <c r="C40" s="3">
        <v>7.0000000000000001E-3</v>
      </c>
      <c r="D40" s="3">
        <v>3.7999999999999999E-2</v>
      </c>
      <c r="E40" s="3">
        <v>0.10100000000000001</v>
      </c>
      <c r="F40" s="4">
        <v>0.29699999999999999</v>
      </c>
      <c r="G40" s="4">
        <f t="shared" si="0"/>
        <v>0.28919868687959893</v>
      </c>
      <c r="I40" s="9" t="s">
        <v>25</v>
      </c>
    </row>
    <row r="41" spans="1:9" x14ac:dyDescent="0.35">
      <c r="A41" s="3">
        <v>6.4000000000000001E-2</v>
      </c>
      <c r="B41" s="3">
        <v>4.3999999999999997E-2</v>
      </c>
      <c r="C41" s="3">
        <v>7.0000000000000001E-3</v>
      </c>
      <c r="D41" s="3">
        <v>2E-3</v>
      </c>
      <c r="E41" s="3">
        <v>0.20499999999999999</v>
      </c>
      <c r="F41" s="4">
        <v>0.188</v>
      </c>
      <c r="G41" s="4">
        <f t="shared" si="0"/>
        <v>0.20191408050644347</v>
      </c>
    </row>
    <row r="42" spans="1:9" x14ac:dyDescent="0.35">
      <c r="A42" s="3">
        <v>0.1</v>
      </c>
      <c r="B42" s="3">
        <v>3.6999999999999998E-2</v>
      </c>
      <c r="C42" s="3">
        <v>3.0000000000000001E-3</v>
      </c>
      <c r="D42" s="3">
        <v>4.0000000000000001E-3</v>
      </c>
      <c r="E42" s="3">
        <v>0.13800000000000001</v>
      </c>
      <c r="F42" s="4">
        <v>0.214</v>
      </c>
      <c r="G42" s="4">
        <f t="shared" si="0"/>
        <v>0.2281848160421239</v>
      </c>
      <c r="I42" s="10" t="s">
        <v>26</v>
      </c>
    </row>
    <row r="43" spans="1:9" x14ac:dyDescent="0.35">
      <c r="A43" s="3">
        <v>8.2000000000000003E-2</v>
      </c>
      <c r="B43" s="3">
        <v>6.0999999999999999E-2</v>
      </c>
      <c r="C43" s="3">
        <v>2E-3</v>
      </c>
      <c r="D43" s="3">
        <v>1.2E-2</v>
      </c>
      <c r="E43" s="3">
        <v>0.14699999999999999</v>
      </c>
      <c r="F43" s="4">
        <v>0.218</v>
      </c>
      <c r="G43" s="4">
        <f t="shared" si="0"/>
        <v>0.24293353100263701</v>
      </c>
      <c r="I43" s="11" t="s">
        <v>27</v>
      </c>
    </row>
    <row r="44" spans="1:9" x14ac:dyDescent="0.35">
      <c r="A44" s="3">
        <v>0.13100000000000001</v>
      </c>
      <c r="B44" s="3">
        <v>4.9000000000000002E-2</v>
      </c>
      <c r="C44" s="3">
        <v>1.2E-2</v>
      </c>
      <c r="D44" s="3">
        <v>2.1000000000000001E-2</v>
      </c>
      <c r="E44" s="3">
        <v>0.13</v>
      </c>
      <c r="F44" s="4">
        <v>0.28399999999999997</v>
      </c>
      <c r="G44" s="4">
        <f t="shared" si="0"/>
        <v>0.26644719951370588</v>
      </c>
      <c r="I44" s="11" t="s">
        <v>28</v>
      </c>
    </row>
    <row r="45" spans="1:9" x14ac:dyDescent="0.35">
      <c r="A45" s="3">
        <v>0.17</v>
      </c>
      <c r="B45" s="3">
        <v>2.5999999999999999E-2</v>
      </c>
      <c r="C45" s="3">
        <v>1.0999999999999999E-2</v>
      </c>
      <c r="D45" s="3">
        <v>2E-3</v>
      </c>
      <c r="E45" s="3">
        <v>0</v>
      </c>
      <c r="F45" s="4">
        <v>0.27</v>
      </c>
      <c r="G45" s="4">
        <f t="shared" si="0"/>
        <v>0.29224710417866734</v>
      </c>
      <c r="I45" s="11" t="s">
        <v>29</v>
      </c>
    </row>
    <row r="46" spans="1:9" x14ac:dyDescent="0.35">
      <c r="A46" s="3">
        <v>0.15</v>
      </c>
      <c r="B46" s="3">
        <v>5.2999999999999999E-2</v>
      </c>
      <c r="C46" s="3">
        <v>5.0000000000000001E-3</v>
      </c>
      <c r="D46" s="3">
        <v>3.9E-2</v>
      </c>
      <c r="E46" s="3">
        <v>0.115</v>
      </c>
      <c r="F46" s="4">
        <v>0.27700000000000002</v>
      </c>
      <c r="G46" s="4">
        <f t="shared" si="0"/>
        <v>0.28374219386684069</v>
      </c>
      <c r="I46" s="11" t="s">
        <v>30</v>
      </c>
    </row>
    <row r="47" spans="1:9" x14ac:dyDescent="0.35">
      <c r="I47" s="11" t="s">
        <v>31</v>
      </c>
    </row>
    <row r="48" spans="1:9" x14ac:dyDescent="0.35">
      <c r="I48" s="11" t="s">
        <v>32</v>
      </c>
    </row>
    <row r="49" spans="9:10" x14ac:dyDescent="0.35">
      <c r="I49" s="11" t="s">
        <v>33</v>
      </c>
    </row>
    <row r="50" spans="9:10" x14ac:dyDescent="0.35">
      <c r="I50" s="11" t="s">
        <v>34</v>
      </c>
    </row>
    <row r="51" spans="9:10" x14ac:dyDescent="0.35">
      <c r="I51" s="11" t="s">
        <v>35</v>
      </c>
    </row>
    <row r="52" spans="9:10" x14ac:dyDescent="0.35">
      <c r="I52" s="10" t="s">
        <v>36</v>
      </c>
    </row>
    <row r="53" spans="9:10" x14ac:dyDescent="0.35">
      <c r="I53" s="11" t="s">
        <v>37</v>
      </c>
    </row>
    <row r="54" spans="9:10" x14ac:dyDescent="0.35">
      <c r="I54" s="9" t="s">
        <v>38</v>
      </c>
      <c r="J54" s="12">
        <f xml:space="preserve"> Q7+P7*0.233+O7*0.036+N7*0.03+M7*0.07+L7*0.095</f>
        <v>0.33368842376636987</v>
      </c>
    </row>
    <row r="55" spans="9:10" x14ac:dyDescent="0.35">
      <c r="I55" s="11" t="s">
        <v>39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C534-A736-494A-9593-FD00C5448D11}">
  <dimension ref="B1:G46"/>
  <sheetViews>
    <sheetView workbookViewId="0">
      <selection activeCell="B1" sqref="B1:G46"/>
    </sheetView>
  </sheetViews>
  <sheetFormatPr defaultRowHeight="14.5" x14ac:dyDescent="0.35"/>
  <sheetData>
    <row r="1" spans="2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2:7" x14ac:dyDescent="0.35">
      <c r="B2" s="3">
        <v>0.14399999999999999</v>
      </c>
      <c r="C2" s="3">
        <v>4.9000000000000002E-2</v>
      </c>
      <c r="D2" s="3">
        <v>1.2E-2</v>
      </c>
      <c r="E2" s="3">
        <v>1.2999999999999999E-2</v>
      </c>
      <c r="F2" s="3">
        <v>8.5999999999999993E-2</v>
      </c>
      <c r="G2" s="4">
        <v>0.28299999999999997</v>
      </c>
    </row>
    <row r="3" spans="2:7" x14ac:dyDescent="0.35">
      <c r="B3" s="3">
        <v>0.125</v>
      </c>
      <c r="C3" s="3">
        <v>3.9E-2</v>
      </c>
      <c r="D3" s="3">
        <v>1.2999999999999999E-2</v>
      </c>
      <c r="E3" s="3">
        <v>2E-3</v>
      </c>
      <c r="F3" s="3">
        <v>6.2E-2</v>
      </c>
      <c r="G3" s="4">
        <v>0.27600000000000002</v>
      </c>
    </row>
    <row r="4" spans="2:7" x14ac:dyDescent="0.35">
      <c r="B4" s="3">
        <v>0.14099999999999999</v>
      </c>
      <c r="C4" s="3">
        <v>4.4999999999999998E-2</v>
      </c>
      <c r="D4" s="3">
        <v>2.1000000000000001E-2</v>
      </c>
      <c r="E4" s="3">
        <v>1.2999999999999999E-2</v>
      </c>
      <c r="F4" s="3">
        <v>7.3999999999999996E-2</v>
      </c>
      <c r="G4" s="4">
        <v>0.28100000000000003</v>
      </c>
    </row>
    <row r="5" spans="2:7" x14ac:dyDescent="0.35">
      <c r="B5" s="3">
        <v>0.189</v>
      </c>
      <c r="C5" s="3">
        <v>4.2999999999999997E-2</v>
      </c>
      <c r="D5" s="3">
        <v>1E-3</v>
      </c>
      <c r="E5" s="3">
        <v>0.03</v>
      </c>
      <c r="F5" s="3">
        <v>3.2000000000000001E-2</v>
      </c>
      <c r="G5" s="4">
        <v>0.32800000000000001</v>
      </c>
    </row>
    <row r="6" spans="2:7" x14ac:dyDescent="0.35">
      <c r="B6" s="3">
        <v>0.161</v>
      </c>
      <c r="C6" s="3">
        <v>4.3999999999999997E-2</v>
      </c>
      <c r="D6" s="3">
        <v>1.0999999999999999E-2</v>
      </c>
      <c r="E6" s="3">
        <v>7.0000000000000007E-2</v>
      </c>
      <c r="F6" s="3">
        <v>7.5999999999999998E-2</v>
      </c>
      <c r="G6" s="4">
        <v>0.28999999999999998</v>
      </c>
    </row>
    <row r="7" spans="2:7" x14ac:dyDescent="0.35">
      <c r="B7" s="3">
        <v>0.186</v>
      </c>
      <c r="C7" s="3">
        <v>4.7E-2</v>
      </c>
      <c r="D7" s="3">
        <v>1.7999999999999999E-2</v>
      </c>
      <c r="E7" s="3">
        <v>0.05</v>
      </c>
      <c r="F7" s="3">
        <v>7.0000000000000001E-3</v>
      </c>
      <c r="G7" s="4">
        <v>0.29599999999999999</v>
      </c>
    </row>
    <row r="8" spans="2:7" x14ac:dyDescent="0.35">
      <c r="B8" s="3">
        <v>0.106</v>
      </c>
      <c r="C8" s="3">
        <v>3.5999999999999997E-2</v>
      </c>
      <c r="D8" s="3">
        <v>8.0000000000000002E-3</v>
      </c>
      <c r="E8" s="3">
        <v>1.2E-2</v>
      </c>
      <c r="F8" s="3">
        <v>9.5000000000000001E-2</v>
      </c>
      <c r="G8" s="4">
        <v>0.248</v>
      </c>
    </row>
    <row r="9" spans="2:7" x14ac:dyDescent="0.35">
      <c r="B9" s="3">
        <v>0.11700000000000001</v>
      </c>
      <c r="C9" s="3">
        <v>0.03</v>
      </c>
      <c r="D9" s="3">
        <v>6.0000000000000001E-3</v>
      </c>
      <c r="E9" s="3">
        <v>3.0000000000000001E-3</v>
      </c>
      <c r="F9" s="3">
        <v>0.14499999999999999</v>
      </c>
      <c r="G9" s="4">
        <v>0.22800000000000001</v>
      </c>
    </row>
    <row r="10" spans="2:7" x14ac:dyDescent="0.35">
      <c r="B10" s="3">
        <v>0.17399999999999999</v>
      </c>
      <c r="C10" s="3">
        <v>0.05</v>
      </c>
      <c r="D10" s="3">
        <v>8.0000000000000002E-3</v>
      </c>
      <c r="E10" s="3">
        <v>6.0999999999999999E-2</v>
      </c>
      <c r="F10" s="3">
        <v>0.112</v>
      </c>
      <c r="G10" s="4">
        <v>0.30499999999999999</v>
      </c>
    </row>
    <row r="11" spans="2:7" x14ac:dyDescent="0.35">
      <c r="B11" s="3">
        <v>9.4E-2</v>
      </c>
      <c r="C11" s="3">
        <v>4.1000000000000002E-2</v>
      </c>
      <c r="D11" s="3">
        <v>5.0000000000000001E-3</v>
      </c>
      <c r="E11" s="3">
        <v>1.4E-2</v>
      </c>
      <c r="F11" s="3">
        <v>0.124</v>
      </c>
      <c r="G11" s="4">
        <v>0.254</v>
      </c>
    </row>
    <row r="12" spans="2:7" x14ac:dyDescent="0.35">
      <c r="B12" s="3">
        <v>0.14699999999999999</v>
      </c>
      <c r="C12" s="3">
        <v>4.7E-2</v>
      </c>
      <c r="D12" s="3">
        <v>1.2E-2</v>
      </c>
      <c r="E12" s="3">
        <v>8.9999999999999993E-3</v>
      </c>
      <c r="F12" s="3">
        <v>0.111</v>
      </c>
      <c r="G12" s="4">
        <v>0.26900000000000002</v>
      </c>
    </row>
    <row r="13" spans="2:7" x14ac:dyDescent="0.35">
      <c r="B13" s="3">
        <v>0.14099999999999999</v>
      </c>
      <c r="C13" s="3">
        <v>5.8000000000000003E-2</v>
      </c>
      <c r="D13" s="3">
        <v>0.01</v>
      </c>
      <c r="E13" s="3">
        <v>1.0999999999999999E-2</v>
      </c>
      <c r="F13" s="3">
        <v>7.0000000000000007E-2</v>
      </c>
      <c r="G13" s="4">
        <v>0.3</v>
      </c>
    </row>
    <row r="14" spans="2:7" x14ac:dyDescent="0.35">
      <c r="B14" s="3">
        <v>0.13500000000000001</v>
      </c>
      <c r="C14" s="3">
        <v>4.1000000000000002E-2</v>
      </c>
      <c r="D14" s="3">
        <v>8.9999999999999993E-3</v>
      </c>
      <c r="E14" s="3">
        <v>5.0000000000000001E-3</v>
      </c>
      <c r="F14" s="3">
        <v>6.5000000000000002E-2</v>
      </c>
      <c r="G14" s="4">
        <v>0.307</v>
      </c>
    </row>
    <row r="15" spans="2:7" x14ac:dyDescent="0.35">
      <c r="B15" s="3">
        <v>0.1</v>
      </c>
      <c r="C15" s="3">
        <v>3.6999999999999998E-2</v>
      </c>
      <c r="D15" s="3">
        <v>3.0000000000000001E-3</v>
      </c>
      <c r="E15" s="3">
        <v>4.0000000000000001E-3</v>
      </c>
      <c r="F15" s="3">
        <v>0.13800000000000001</v>
      </c>
      <c r="G15" s="4">
        <v>0.214</v>
      </c>
    </row>
    <row r="16" spans="2:7" x14ac:dyDescent="0.35">
      <c r="B16" s="3">
        <v>0.189</v>
      </c>
      <c r="C16" s="3">
        <v>5.8000000000000003E-2</v>
      </c>
      <c r="D16" s="3">
        <v>1.4E-2</v>
      </c>
      <c r="E16" s="3">
        <v>1.0999999999999999E-2</v>
      </c>
      <c r="F16" s="3">
        <v>3.2000000000000001E-2</v>
      </c>
      <c r="G16" s="4">
        <v>0.32900000000000001</v>
      </c>
    </row>
    <row r="17" spans="2:7" x14ac:dyDescent="0.35">
      <c r="B17" s="3">
        <v>0.14899999999999999</v>
      </c>
      <c r="C17" s="3">
        <v>0.05</v>
      </c>
      <c r="D17" s="3">
        <v>1.2E-2</v>
      </c>
      <c r="E17" s="3">
        <v>0.05</v>
      </c>
      <c r="F17" s="3">
        <v>0.06</v>
      </c>
      <c r="G17" s="4">
        <v>0.31</v>
      </c>
    </row>
    <row r="18" spans="2:7" x14ac:dyDescent="0.35">
      <c r="B18" s="3">
        <v>0.11899999999999999</v>
      </c>
      <c r="C18" s="3">
        <v>0.04</v>
      </c>
      <c r="D18" s="3">
        <v>8.0000000000000002E-3</v>
      </c>
      <c r="E18" s="3">
        <v>4.9000000000000002E-2</v>
      </c>
      <c r="F18" s="3">
        <v>0.23300000000000001</v>
      </c>
      <c r="G18" s="4">
        <v>0.252</v>
      </c>
    </row>
    <row r="19" spans="2:7" x14ac:dyDescent="0.35">
      <c r="B19" s="3">
        <v>0.158</v>
      </c>
      <c r="C19" s="3">
        <v>3.7999999999999999E-2</v>
      </c>
      <c r="D19" s="3">
        <v>1.2999999999999999E-2</v>
      </c>
      <c r="E19" s="3">
        <v>3.0000000000000001E-3</v>
      </c>
      <c r="F19" s="3">
        <v>6.8000000000000005E-2</v>
      </c>
      <c r="G19" s="4">
        <v>0.308</v>
      </c>
    </row>
    <row r="20" spans="2:7" x14ac:dyDescent="0.35">
      <c r="B20" s="3">
        <v>0.25900000000000001</v>
      </c>
      <c r="C20" s="3">
        <v>0.06</v>
      </c>
      <c r="D20" s="3">
        <v>1.6E-2</v>
      </c>
      <c r="E20" s="3">
        <v>8.5000000000000006E-2</v>
      </c>
      <c r="F20" s="3">
        <v>0.158</v>
      </c>
      <c r="G20" s="4">
        <v>0.34200000000000003</v>
      </c>
    </row>
    <row r="21" spans="2:7" x14ac:dyDescent="0.35">
      <c r="B21" s="3">
        <v>0.193</v>
      </c>
      <c r="C21" s="3">
        <v>6.6000000000000003E-2</v>
      </c>
      <c r="D21" s="3">
        <v>2.1000000000000001E-2</v>
      </c>
      <c r="E21" s="3">
        <v>3.6999999999999998E-2</v>
      </c>
      <c r="F21" s="3">
        <v>8.3000000000000004E-2</v>
      </c>
      <c r="G21" s="4">
        <v>0.35799999999999998</v>
      </c>
    </row>
    <row r="22" spans="2:7" x14ac:dyDescent="0.35">
      <c r="B22" s="3">
        <v>0.155</v>
      </c>
      <c r="C22" s="3">
        <v>5.0999999999999997E-2</v>
      </c>
      <c r="D22" s="3">
        <v>0.02</v>
      </c>
      <c r="E22" s="3">
        <v>1.2E-2</v>
      </c>
      <c r="F22" s="3">
        <v>0.04</v>
      </c>
      <c r="G22" s="4">
        <v>0.34</v>
      </c>
    </row>
    <row r="23" spans="2:7" x14ac:dyDescent="0.35">
      <c r="B23" s="3">
        <v>0.19700000000000001</v>
      </c>
      <c r="C23" s="3">
        <v>5.1999999999999998E-2</v>
      </c>
      <c r="D23" s="3">
        <v>8.0000000000000002E-3</v>
      </c>
      <c r="E23" s="3">
        <v>5.3999999999999999E-2</v>
      </c>
      <c r="F23" s="3">
        <v>9.5000000000000001E-2</v>
      </c>
      <c r="G23" s="4">
        <v>0.30399999999999999</v>
      </c>
    </row>
    <row r="24" spans="2:7" x14ac:dyDescent="0.35">
      <c r="B24" s="3">
        <v>0.13300000000000001</v>
      </c>
      <c r="C24" s="3">
        <v>3.6999999999999998E-2</v>
      </c>
      <c r="D24" s="3">
        <v>3.0000000000000001E-3</v>
      </c>
      <c r="E24" s="3">
        <v>4.2999999999999997E-2</v>
      </c>
      <c r="F24" s="3">
        <v>0.13500000000000001</v>
      </c>
      <c r="G24" s="4">
        <v>0.248</v>
      </c>
    </row>
    <row r="25" spans="2:7" x14ac:dyDescent="0.35">
      <c r="B25" s="3">
        <v>0.19600000000000001</v>
      </c>
      <c r="C25" s="3">
        <v>6.3E-2</v>
      </c>
      <c r="D25" s="3">
        <v>2.5999999999999999E-2</v>
      </c>
      <c r="E25" s="3">
        <v>0.01</v>
      </c>
      <c r="F25" s="3">
        <v>3.1E-2</v>
      </c>
      <c r="G25" s="4">
        <v>0.36699999999999999</v>
      </c>
    </row>
    <row r="26" spans="2:7" x14ac:dyDescent="0.35">
      <c r="B26" s="3">
        <v>0.20599999999999999</v>
      </c>
      <c r="C26" s="3">
        <v>5.3999999999999999E-2</v>
      </c>
      <c r="D26" s="3">
        <v>2.7E-2</v>
      </c>
      <c r="E26" s="3">
        <v>0.01</v>
      </c>
      <c r="F26" s="3">
        <v>4.8000000000000001E-2</v>
      </c>
      <c r="G26" s="4">
        <v>0.32500000000000001</v>
      </c>
    </row>
    <row r="27" spans="2:7" x14ac:dyDescent="0.35">
      <c r="B27" s="3">
        <v>0.11</v>
      </c>
      <c r="C27" s="3">
        <v>2.5000000000000001E-2</v>
      </c>
      <c r="D27" s="3">
        <v>6.0000000000000001E-3</v>
      </c>
      <c r="E27" s="3">
        <v>0</v>
      </c>
      <c r="F27" s="3">
        <v>6.0999999999999999E-2</v>
      </c>
      <c r="G27" s="4">
        <v>0.24399999999999999</v>
      </c>
    </row>
    <row r="28" spans="2:7" x14ac:dyDescent="0.35">
      <c r="B28" s="3">
        <v>9.6000000000000002E-2</v>
      </c>
      <c r="C28" s="3">
        <v>4.3999999999999997E-2</v>
      </c>
      <c r="D28" s="3">
        <v>3.0000000000000001E-3</v>
      </c>
      <c r="E28" s="3">
        <v>2.1999999999999999E-2</v>
      </c>
      <c r="F28" s="3">
        <v>0.151</v>
      </c>
      <c r="G28" s="4">
        <v>0.245</v>
      </c>
    </row>
    <row r="29" spans="2:7" x14ac:dyDescent="0.35">
      <c r="B29" s="3">
        <v>0.193</v>
      </c>
      <c r="C29" s="3">
        <v>6.3E-2</v>
      </c>
      <c r="D29" s="3">
        <v>0.02</v>
      </c>
      <c r="E29" s="3">
        <v>3.6999999999999998E-2</v>
      </c>
      <c r="F29" s="3">
        <v>8.1000000000000003E-2</v>
      </c>
      <c r="G29" s="4">
        <v>0.318</v>
      </c>
    </row>
    <row r="30" spans="2:7" x14ac:dyDescent="0.35">
      <c r="B30" s="3">
        <v>0.154</v>
      </c>
      <c r="C30" s="3">
        <v>4.4999999999999998E-2</v>
      </c>
      <c r="D30" s="3">
        <v>8.0000000000000002E-3</v>
      </c>
      <c r="E30" s="3">
        <v>0</v>
      </c>
      <c r="F30" s="3">
        <v>0.252</v>
      </c>
      <c r="G30" s="4">
        <v>0.20699999999999999</v>
      </c>
    </row>
    <row r="31" spans="2:7" x14ac:dyDescent="0.35">
      <c r="B31" s="3">
        <v>0.20399999999999999</v>
      </c>
      <c r="C31" s="3">
        <v>5.2999999999999999E-2</v>
      </c>
      <c r="D31" s="3">
        <v>1.7000000000000001E-2</v>
      </c>
      <c r="E31" s="3">
        <v>1.2999999999999999E-2</v>
      </c>
      <c r="F31" s="3">
        <v>7.0000000000000007E-2</v>
      </c>
      <c r="G31" s="4">
        <v>0.32</v>
      </c>
    </row>
    <row r="32" spans="2:7" x14ac:dyDescent="0.35">
      <c r="B32" s="3">
        <v>0.14099999999999999</v>
      </c>
      <c r="C32" s="3">
        <v>4.1000000000000002E-2</v>
      </c>
      <c r="D32" s="3">
        <v>7.0000000000000001E-3</v>
      </c>
      <c r="E32" s="3">
        <v>5.0999999999999997E-2</v>
      </c>
      <c r="F32" s="3">
        <v>0.26400000000000001</v>
      </c>
      <c r="G32" s="4">
        <v>0.24299999999999999</v>
      </c>
    </row>
    <row r="33" spans="2:7" x14ac:dyDescent="0.35">
      <c r="B33" s="3">
        <v>0.20899999999999999</v>
      </c>
      <c r="C33" s="3">
        <v>5.7000000000000002E-2</v>
      </c>
      <c r="D33" s="3">
        <v>0.03</v>
      </c>
      <c r="E33" s="3">
        <v>1.7000000000000001E-2</v>
      </c>
      <c r="F33" s="3">
        <v>5.8000000000000003E-2</v>
      </c>
      <c r="G33" s="4">
        <v>0.317</v>
      </c>
    </row>
    <row r="34" spans="2:7" x14ac:dyDescent="0.35">
      <c r="B34" s="3">
        <v>0.1</v>
      </c>
      <c r="C34" s="3">
        <v>2.9000000000000001E-2</v>
      </c>
      <c r="D34" s="3">
        <v>7.0000000000000001E-3</v>
      </c>
      <c r="E34" s="3">
        <v>1.0999999999999999E-2</v>
      </c>
      <c r="F34" s="3">
        <v>0.188</v>
      </c>
      <c r="G34" s="4">
        <v>0.19900000000000001</v>
      </c>
    </row>
    <row r="35" spans="2:7" x14ac:dyDescent="0.35">
      <c r="B35" s="3">
        <v>0.158</v>
      </c>
      <c r="C35" s="3">
        <v>3.4000000000000002E-2</v>
      </c>
      <c r="D35" s="3">
        <v>1.9E-2</v>
      </c>
      <c r="E35" s="3">
        <v>5.0000000000000001E-3</v>
      </c>
      <c r="F35" s="3">
        <v>1.4E-2</v>
      </c>
      <c r="G35" s="4">
        <v>0.29399999999999998</v>
      </c>
    </row>
    <row r="36" spans="2:7" x14ac:dyDescent="0.35">
      <c r="B36" s="3">
        <v>8.6999999999999994E-2</v>
      </c>
      <c r="C36" s="3">
        <v>3.7999999999999999E-2</v>
      </c>
      <c r="D36" s="3">
        <v>6.0000000000000001E-3</v>
      </c>
      <c r="E36" s="3">
        <v>1.4999999999999999E-2</v>
      </c>
      <c r="F36" s="3">
        <v>0.14199999999999999</v>
      </c>
      <c r="G36" s="4">
        <v>0.221</v>
      </c>
    </row>
    <row r="37" spans="2:7" x14ac:dyDescent="0.35">
      <c r="B37" s="3">
        <v>0.16300000000000001</v>
      </c>
      <c r="C37" s="3">
        <v>6.8000000000000005E-2</v>
      </c>
      <c r="D37" s="3">
        <v>1.6E-2</v>
      </c>
      <c r="E37" s="3">
        <v>2.1999999999999999E-2</v>
      </c>
      <c r="F37" s="3">
        <v>9.1999999999999998E-2</v>
      </c>
      <c r="G37" s="4">
        <v>0.30099999999999999</v>
      </c>
    </row>
    <row r="38" spans="2:7" x14ac:dyDescent="0.35">
      <c r="B38" s="3">
        <v>0.20699999999999999</v>
      </c>
      <c r="C38" s="3">
        <v>4.2000000000000003E-2</v>
      </c>
      <c r="D38" s="3">
        <v>8.9999999999999993E-3</v>
      </c>
      <c r="E38" s="3">
        <v>6.6000000000000003E-2</v>
      </c>
      <c r="F38" s="3">
        <v>0.21099999999999999</v>
      </c>
      <c r="G38" s="4">
        <v>0.29799999999999999</v>
      </c>
    </row>
    <row r="39" spans="2:7" x14ac:dyDescent="0.35">
      <c r="B39" s="3">
        <v>0.19700000000000001</v>
      </c>
      <c r="C39" s="3">
        <v>5.1999999999999998E-2</v>
      </c>
      <c r="D39" s="3">
        <v>8.0000000000000002E-3</v>
      </c>
      <c r="E39" s="3">
        <v>5.3999999999999999E-2</v>
      </c>
      <c r="F39" s="3">
        <v>9.5000000000000001E-2</v>
      </c>
      <c r="G39" s="4">
        <v>0.30399999999999999</v>
      </c>
    </row>
    <row r="40" spans="2:7" x14ac:dyDescent="0.35">
      <c r="B40" s="3">
        <v>0.16</v>
      </c>
      <c r="C40" s="3">
        <v>4.9000000000000002E-2</v>
      </c>
      <c r="D40" s="3">
        <v>7.0000000000000001E-3</v>
      </c>
      <c r="E40" s="3">
        <v>3.7999999999999999E-2</v>
      </c>
      <c r="F40" s="3">
        <v>0.10100000000000001</v>
      </c>
      <c r="G40" s="4">
        <v>0.29699999999999999</v>
      </c>
    </row>
    <row r="41" spans="2:7" x14ac:dyDescent="0.35">
      <c r="B41" s="3">
        <v>6.4000000000000001E-2</v>
      </c>
      <c r="C41" s="3">
        <v>4.3999999999999997E-2</v>
      </c>
      <c r="D41" s="3">
        <v>7.0000000000000001E-3</v>
      </c>
      <c r="E41" s="3">
        <v>2E-3</v>
      </c>
      <c r="F41" s="3">
        <v>0.20499999999999999</v>
      </c>
      <c r="G41" s="4">
        <v>0.188</v>
      </c>
    </row>
    <row r="42" spans="2:7" x14ac:dyDescent="0.35">
      <c r="B42" s="3">
        <v>0.1</v>
      </c>
      <c r="C42" s="3">
        <v>3.6999999999999998E-2</v>
      </c>
      <c r="D42" s="3">
        <v>3.0000000000000001E-3</v>
      </c>
      <c r="E42" s="3">
        <v>4.0000000000000001E-3</v>
      </c>
      <c r="F42" s="3">
        <v>0.13800000000000001</v>
      </c>
      <c r="G42" s="4">
        <v>0.214</v>
      </c>
    </row>
    <row r="43" spans="2:7" x14ac:dyDescent="0.35">
      <c r="B43" s="3">
        <v>8.2000000000000003E-2</v>
      </c>
      <c r="C43" s="3">
        <v>6.0999999999999999E-2</v>
      </c>
      <c r="D43" s="3">
        <v>2E-3</v>
      </c>
      <c r="E43" s="3">
        <v>1.2E-2</v>
      </c>
      <c r="F43" s="3">
        <v>0.14699999999999999</v>
      </c>
      <c r="G43" s="4">
        <v>0.218</v>
      </c>
    </row>
    <row r="44" spans="2:7" x14ac:dyDescent="0.35">
      <c r="B44" s="3">
        <v>0.13100000000000001</v>
      </c>
      <c r="C44" s="3">
        <v>4.9000000000000002E-2</v>
      </c>
      <c r="D44" s="3">
        <v>1.2E-2</v>
      </c>
      <c r="E44" s="3">
        <v>2.1000000000000001E-2</v>
      </c>
      <c r="F44" s="3">
        <v>0.13</v>
      </c>
      <c r="G44" s="4">
        <v>0.28399999999999997</v>
      </c>
    </row>
    <row r="45" spans="2:7" x14ac:dyDescent="0.35">
      <c r="B45" s="3">
        <v>0.17</v>
      </c>
      <c r="C45" s="3">
        <v>2.5999999999999999E-2</v>
      </c>
      <c r="D45" s="3">
        <v>1.0999999999999999E-2</v>
      </c>
      <c r="E45" s="3">
        <v>2E-3</v>
      </c>
      <c r="F45" s="3">
        <v>0</v>
      </c>
      <c r="G45" s="4">
        <v>0.27</v>
      </c>
    </row>
    <row r="46" spans="2:7" x14ac:dyDescent="0.35">
      <c r="B46" s="3">
        <v>0.15</v>
      </c>
      <c r="C46" s="3">
        <v>5.2999999999999999E-2</v>
      </c>
      <c r="D46" s="3">
        <v>5.0000000000000001E-3</v>
      </c>
      <c r="E46" s="3">
        <v>3.9E-2</v>
      </c>
      <c r="F46" s="3">
        <v>0.115</v>
      </c>
      <c r="G46" s="4">
        <v>0.27700000000000002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LinModel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Tiana_</dc:creator>
  <cp:lastModifiedBy>Tiana_</cp:lastModifiedBy>
  <dcterms:created xsi:type="dcterms:W3CDTF">2021-02-08T10:28:03Z</dcterms:created>
  <dcterms:modified xsi:type="dcterms:W3CDTF">2021-02-08T18:52:03Z</dcterms:modified>
</cp:coreProperties>
</file>