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omasTemp\Speech\Wei Yao Fan\OpenAI\"/>
    </mc:Choice>
  </mc:AlternateContent>
  <xr:revisionPtr revIDLastSave="0" documentId="13_ncr:1_{244A5593-1884-49E1-9F1D-AE6B10E2C09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peech 1k vs. Open AI paid" sheetId="1" r:id="rId1"/>
    <sheet name="Speech paid vs. Open AI 1k" sheetId="2" r:id="rId2"/>
    <sheet name="Pivot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0" i="2" l="1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B31" i="2" s="1"/>
  <c r="S27" i="2"/>
  <c r="S28" i="2" s="1"/>
  <c r="R27" i="2"/>
  <c r="R28" i="2" s="1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D28" i="2" s="1"/>
  <c r="C27" i="2"/>
  <c r="C28" i="2" s="1"/>
  <c r="B27" i="2"/>
  <c r="S25" i="2"/>
  <c r="S26" i="2" s="1"/>
  <c r="R25" i="2"/>
  <c r="Q25" i="2"/>
  <c r="P25" i="2"/>
  <c r="O25" i="2"/>
  <c r="N25" i="2"/>
  <c r="N26" i="2" s="1"/>
  <c r="M25" i="2"/>
  <c r="L25" i="2"/>
  <c r="K25" i="2"/>
  <c r="K26" i="2" s="1"/>
  <c r="J25" i="2"/>
  <c r="I25" i="2"/>
  <c r="H25" i="2"/>
  <c r="G25" i="2"/>
  <c r="F25" i="2"/>
  <c r="F26" i="2" s="1"/>
  <c r="E25" i="2"/>
  <c r="D25" i="2"/>
  <c r="C25" i="2"/>
  <c r="C26" i="2" s="1"/>
  <c r="B25" i="2"/>
  <c r="S24" i="2"/>
  <c r="R24" i="2"/>
  <c r="Q24" i="2"/>
  <c r="P24" i="2"/>
  <c r="O24" i="2"/>
  <c r="O26" i="2" s="1"/>
  <c r="N24" i="2"/>
  <c r="M24" i="2"/>
  <c r="L24" i="2"/>
  <c r="K24" i="2"/>
  <c r="K28" i="2" s="1"/>
  <c r="J24" i="2"/>
  <c r="J26" i="2" s="1"/>
  <c r="I24" i="2"/>
  <c r="H24" i="2"/>
  <c r="G24" i="2"/>
  <c r="F24" i="2"/>
  <c r="F28" i="2" s="1"/>
  <c r="E24" i="2"/>
  <c r="D24" i="2"/>
  <c r="C24" i="2"/>
  <c r="B24" i="2"/>
  <c r="S18" i="2"/>
  <c r="R18" i="2"/>
  <c r="Q18" i="2"/>
  <c r="P18" i="2"/>
  <c r="P19" i="2" s="1"/>
  <c r="O18" i="2"/>
  <c r="N18" i="2"/>
  <c r="N19" i="2" s="1"/>
  <c r="M18" i="2"/>
  <c r="L18" i="2"/>
  <c r="L19" i="2" s="1"/>
  <c r="K18" i="2"/>
  <c r="J18" i="2"/>
  <c r="I18" i="2"/>
  <c r="H18" i="2"/>
  <c r="G18" i="2"/>
  <c r="F18" i="2"/>
  <c r="E18" i="2"/>
  <c r="D18" i="2"/>
  <c r="C18" i="2"/>
  <c r="B18" i="2"/>
  <c r="F16" i="2"/>
  <c r="S15" i="2"/>
  <c r="S16" i="2" s="1"/>
  <c r="R15" i="2"/>
  <c r="Q15" i="2"/>
  <c r="P15" i="2"/>
  <c r="O15" i="2"/>
  <c r="O16" i="2" s="1"/>
  <c r="N15" i="2"/>
  <c r="M15" i="2"/>
  <c r="L15" i="2"/>
  <c r="K15" i="2"/>
  <c r="J15" i="2"/>
  <c r="I15" i="2"/>
  <c r="H15" i="2"/>
  <c r="G15" i="2"/>
  <c r="G16" i="2" s="1"/>
  <c r="F15" i="2"/>
  <c r="E15" i="2"/>
  <c r="E16" i="2" s="1"/>
  <c r="D15" i="2"/>
  <c r="C15" i="2"/>
  <c r="B15" i="2"/>
  <c r="B16" i="2" s="1"/>
  <c r="S14" i="2"/>
  <c r="S20" i="2" s="1"/>
  <c r="R14" i="2"/>
  <c r="Q14" i="2"/>
  <c r="Q20" i="2" s="1"/>
  <c r="P14" i="2"/>
  <c r="O14" i="2"/>
  <c r="O20" i="2" s="1"/>
  <c r="N14" i="2"/>
  <c r="M14" i="2"/>
  <c r="L14" i="2"/>
  <c r="K14" i="2"/>
  <c r="J14" i="2"/>
  <c r="J16" i="2" s="1"/>
  <c r="I14" i="2"/>
  <c r="I16" i="2" s="1"/>
  <c r="H14" i="2"/>
  <c r="G14" i="2"/>
  <c r="F14" i="2"/>
  <c r="E14" i="2"/>
  <c r="D14" i="2"/>
  <c r="D20" i="2" s="1"/>
  <c r="C14" i="2"/>
  <c r="B14" i="2"/>
  <c r="B20" i="2" s="1"/>
  <c r="S13" i="2"/>
  <c r="S17" i="2" s="1"/>
  <c r="S19" i="2" s="1"/>
  <c r="R13" i="2"/>
  <c r="R17" i="2" s="1"/>
  <c r="Q13" i="2"/>
  <c r="P13" i="2"/>
  <c r="P17" i="2" s="1"/>
  <c r="O13" i="2"/>
  <c r="N13" i="2"/>
  <c r="N17" i="2" s="1"/>
  <c r="M13" i="2"/>
  <c r="M17" i="2" s="1"/>
  <c r="L13" i="2"/>
  <c r="L17" i="2" s="1"/>
  <c r="K13" i="2"/>
  <c r="K17" i="2" s="1"/>
  <c r="J13" i="2"/>
  <c r="J17" i="2" s="1"/>
  <c r="I13" i="2"/>
  <c r="H13" i="2"/>
  <c r="H17" i="2" s="1"/>
  <c r="H19" i="2" s="1"/>
  <c r="G13" i="2"/>
  <c r="G17" i="2" s="1"/>
  <c r="F13" i="2"/>
  <c r="F17" i="2" s="1"/>
  <c r="E13" i="2"/>
  <c r="E17" i="2" s="1"/>
  <c r="D13" i="2"/>
  <c r="C13" i="2"/>
  <c r="C17" i="2" s="1"/>
  <c r="B13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R8" i="2"/>
  <c r="S7" i="2"/>
  <c r="R7" i="2"/>
  <c r="Q7" i="2"/>
  <c r="P7" i="2"/>
  <c r="O7" i="2"/>
  <c r="N7" i="2"/>
  <c r="N8" i="2" s="1"/>
  <c r="M7" i="2"/>
  <c r="M8" i="2" s="1"/>
  <c r="L7" i="2"/>
  <c r="K7" i="2"/>
  <c r="K8" i="2" s="1"/>
  <c r="J7" i="2"/>
  <c r="J8" i="2" s="1"/>
  <c r="I7" i="2"/>
  <c r="H7" i="2"/>
  <c r="G7" i="2"/>
  <c r="F7" i="2"/>
  <c r="E7" i="2"/>
  <c r="D7" i="2"/>
  <c r="C7" i="2"/>
  <c r="C8" i="2" s="1"/>
  <c r="B7" i="2"/>
  <c r="B8" i="2" s="1"/>
  <c r="S6" i="2"/>
  <c r="R6" i="2"/>
  <c r="Q6" i="2"/>
  <c r="P6" i="2"/>
  <c r="P8" i="2" s="1"/>
  <c r="O6" i="2"/>
  <c r="O8" i="2" s="1"/>
  <c r="N6" i="2"/>
  <c r="M6" i="2"/>
  <c r="L6" i="2"/>
  <c r="K6" i="2"/>
  <c r="J6" i="2"/>
  <c r="I6" i="2"/>
  <c r="H6" i="2"/>
  <c r="G6" i="2"/>
  <c r="F6" i="2"/>
  <c r="F8" i="2" s="1"/>
  <c r="E6" i="2"/>
  <c r="D6" i="2"/>
  <c r="C6" i="2"/>
  <c r="B6" i="2"/>
  <c r="N5" i="2"/>
  <c r="F5" i="2"/>
  <c r="S4" i="2"/>
  <c r="S5" i="2" s="1"/>
  <c r="R4" i="2"/>
  <c r="Q4" i="2"/>
  <c r="P4" i="2"/>
  <c r="O4" i="2"/>
  <c r="O5" i="2" s="1"/>
  <c r="N4" i="2"/>
  <c r="M4" i="2"/>
  <c r="M5" i="2" s="1"/>
  <c r="L4" i="2"/>
  <c r="K4" i="2"/>
  <c r="K5" i="2" s="1"/>
  <c r="J4" i="2"/>
  <c r="J5" i="2" s="1"/>
  <c r="I4" i="2"/>
  <c r="H4" i="2"/>
  <c r="G4" i="2"/>
  <c r="F4" i="2"/>
  <c r="E4" i="2"/>
  <c r="E5" i="2" s="1"/>
  <c r="D4" i="2"/>
  <c r="D5" i="2" s="1"/>
  <c r="C4" i="2"/>
  <c r="C5" i="2" s="1"/>
  <c r="B4" i="2"/>
  <c r="S3" i="2"/>
  <c r="R3" i="2"/>
  <c r="R5" i="2" s="1"/>
  <c r="Q3" i="2"/>
  <c r="Q5" i="2" s="1"/>
  <c r="P3" i="2"/>
  <c r="O3" i="2"/>
  <c r="N3" i="2"/>
  <c r="M3" i="2"/>
  <c r="L3" i="2"/>
  <c r="L5" i="2" s="1"/>
  <c r="K3" i="2"/>
  <c r="J3" i="2"/>
  <c r="I3" i="2"/>
  <c r="H3" i="2"/>
  <c r="G3" i="2"/>
  <c r="F3" i="2"/>
  <c r="E3" i="2"/>
  <c r="D3" i="2"/>
  <c r="C3" i="2"/>
  <c r="B3" i="2"/>
  <c r="B5" i="2" s="1"/>
  <c r="S1" i="2" a="1"/>
  <c r="S1" i="2" s="1"/>
  <c r="R1" i="2" a="1"/>
  <c r="R1" i="2" s="1"/>
  <c r="Q1" i="2" a="1"/>
  <c r="Q1" i="2" s="1"/>
  <c r="P1" i="2" a="1"/>
  <c r="P1" i="2" s="1"/>
  <c r="O1" i="2" a="1"/>
  <c r="O1" i="2" s="1"/>
  <c r="N1" i="2" a="1"/>
  <c r="N1" i="2" s="1"/>
  <c r="M1" i="2" a="1"/>
  <c r="M1" i="2" s="1"/>
  <c r="L1" i="2" a="1"/>
  <c r="L1" i="2" s="1"/>
  <c r="L22" i="2" s="1"/>
  <c r="K1" i="2" a="1"/>
  <c r="K1" i="2" s="1"/>
  <c r="J1" i="2" a="1"/>
  <c r="J1" i="2" s="1"/>
  <c r="I1" i="2" a="1"/>
  <c r="I1" i="2" s="1"/>
  <c r="H1" i="2" a="1"/>
  <c r="H1" i="2" s="1"/>
  <c r="G1" i="2" a="1"/>
  <c r="G1" i="2" s="1"/>
  <c r="F1" i="2" a="1"/>
  <c r="F1" i="2" s="1"/>
  <c r="E1" i="2" a="1"/>
  <c r="E1" i="2" s="1"/>
  <c r="D1" i="2" a="1"/>
  <c r="D1" i="2" s="1"/>
  <c r="C1" i="2" a="1"/>
  <c r="C1" i="2" s="1"/>
  <c r="B1" i="2" a="1"/>
  <c r="B1" i="2" s="1"/>
  <c r="P31" i="1"/>
  <c r="O31" i="1"/>
  <c r="S30" i="1"/>
  <c r="S31" i="1" s="1"/>
  <c r="R30" i="1"/>
  <c r="Q30" i="1"/>
  <c r="P30" i="1"/>
  <c r="O30" i="1"/>
  <c r="N30" i="1"/>
  <c r="N31" i="1" s="1"/>
  <c r="M30" i="1"/>
  <c r="M31" i="1" s="1"/>
  <c r="L30" i="1"/>
  <c r="K30" i="1"/>
  <c r="J30" i="1"/>
  <c r="J31" i="1" s="1"/>
  <c r="I30" i="1"/>
  <c r="I31" i="1" s="1"/>
  <c r="H30" i="1"/>
  <c r="H31" i="1" s="1"/>
  <c r="G30" i="1"/>
  <c r="G31" i="1" s="1"/>
  <c r="F30" i="1"/>
  <c r="E30" i="1"/>
  <c r="D30" i="1"/>
  <c r="C30" i="1"/>
  <c r="C31" i="1" s="1"/>
  <c r="B30" i="1"/>
  <c r="S27" i="1"/>
  <c r="S28" i="1" s="1"/>
  <c r="R27" i="1"/>
  <c r="R28" i="1" s="1"/>
  <c r="Q27" i="1"/>
  <c r="Q28" i="1" s="1"/>
  <c r="P27" i="1"/>
  <c r="P28" i="1" s="1"/>
  <c r="O27" i="1"/>
  <c r="O28" i="1" s="1"/>
  <c r="N27" i="1"/>
  <c r="M27" i="1"/>
  <c r="L27" i="1"/>
  <c r="K27" i="1"/>
  <c r="J27" i="1"/>
  <c r="I27" i="1"/>
  <c r="H27" i="1"/>
  <c r="G27" i="1"/>
  <c r="F27" i="1"/>
  <c r="F28" i="1" s="1"/>
  <c r="E27" i="1"/>
  <c r="E28" i="1" s="1"/>
  <c r="D27" i="1"/>
  <c r="D28" i="1" s="1"/>
  <c r="C27" i="1"/>
  <c r="C28" i="1" s="1"/>
  <c r="B27" i="1"/>
  <c r="B28" i="1" s="1"/>
  <c r="P26" i="1"/>
  <c r="O26" i="1"/>
  <c r="S25" i="1"/>
  <c r="R25" i="1"/>
  <c r="R26" i="1" s="1"/>
  <c r="Q25" i="1"/>
  <c r="Q26" i="1" s="1"/>
  <c r="P25" i="1"/>
  <c r="O25" i="1"/>
  <c r="N25" i="1"/>
  <c r="M25" i="1"/>
  <c r="L25" i="1"/>
  <c r="L26" i="1" s="1"/>
  <c r="K25" i="1"/>
  <c r="J25" i="1"/>
  <c r="I25" i="1"/>
  <c r="H25" i="1"/>
  <c r="H26" i="1" s="1"/>
  <c r="G25" i="1"/>
  <c r="G26" i="1" s="1"/>
  <c r="F25" i="1"/>
  <c r="F31" i="1" s="1"/>
  <c r="E25" i="1"/>
  <c r="E26" i="1" s="1"/>
  <c r="D25" i="1"/>
  <c r="C25" i="1"/>
  <c r="B25" i="1"/>
  <c r="B26" i="1" s="1"/>
  <c r="S24" i="1"/>
  <c r="S26" i="1" s="1"/>
  <c r="R24" i="1"/>
  <c r="Q24" i="1"/>
  <c r="P24" i="1"/>
  <c r="O24" i="1"/>
  <c r="N24" i="1"/>
  <c r="N26" i="1" s="1"/>
  <c r="M24" i="1"/>
  <c r="L24" i="1"/>
  <c r="L28" i="1" s="1"/>
  <c r="K24" i="1"/>
  <c r="K28" i="1" s="1"/>
  <c r="J24" i="1"/>
  <c r="J28" i="1" s="1"/>
  <c r="I24" i="1"/>
  <c r="H24" i="1"/>
  <c r="G24" i="1"/>
  <c r="F24" i="1"/>
  <c r="E24" i="1"/>
  <c r="D24" i="1"/>
  <c r="C24" i="1"/>
  <c r="C26" i="1" s="1"/>
  <c r="B24" i="1"/>
  <c r="O20" i="1"/>
  <c r="B20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P16" i="1"/>
  <c r="H16" i="1"/>
  <c r="G16" i="1"/>
  <c r="S15" i="1"/>
  <c r="R15" i="1"/>
  <c r="R16" i="1" s="1"/>
  <c r="Q15" i="1"/>
  <c r="Q16" i="1" s="1"/>
  <c r="P15" i="1"/>
  <c r="O15" i="1"/>
  <c r="O16" i="1" s="1"/>
  <c r="N15" i="1"/>
  <c r="M15" i="1"/>
  <c r="M16" i="1" s="1"/>
  <c r="L15" i="1"/>
  <c r="L16" i="1" s="1"/>
  <c r="K15" i="1"/>
  <c r="J15" i="1"/>
  <c r="I15" i="1"/>
  <c r="H15" i="1"/>
  <c r="G15" i="1"/>
  <c r="F15" i="1"/>
  <c r="E15" i="1"/>
  <c r="D15" i="1"/>
  <c r="C15" i="1"/>
  <c r="B15" i="1"/>
  <c r="B16" i="1" s="1"/>
  <c r="S14" i="1"/>
  <c r="S20" i="1" s="1"/>
  <c r="R14" i="1"/>
  <c r="R17" i="1" s="1"/>
  <c r="R19" i="1" s="1"/>
  <c r="Q14" i="1"/>
  <c r="Q20" i="1" s="1"/>
  <c r="P14" i="1"/>
  <c r="O14" i="1"/>
  <c r="N14" i="1"/>
  <c r="N16" i="1" s="1"/>
  <c r="M14" i="1"/>
  <c r="L14" i="1"/>
  <c r="K14" i="1"/>
  <c r="J14" i="1"/>
  <c r="I14" i="1"/>
  <c r="H14" i="1"/>
  <c r="H20" i="1" s="1"/>
  <c r="G14" i="1"/>
  <c r="G20" i="1" s="1"/>
  <c r="F14" i="1"/>
  <c r="E14" i="1"/>
  <c r="D14" i="1"/>
  <c r="D20" i="1" s="1"/>
  <c r="C14" i="1"/>
  <c r="C20" i="1" s="1"/>
  <c r="B14" i="1"/>
  <c r="B17" i="1" s="1"/>
  <c r="B19" i="1" s="1"/>
  <c r="S13" i="1"/>
  <c r="S17" i="1" s="1"/>
  <c r="R13" i="1"/>
  <c r="Q13" i="1"/>
  <c r="Q17" i="1" s="1"/>
  <c r="Q19" i="1" s="1"/>
  <c r="P13" i="1"/>
  <c r="P17" i="1" s="1"/>
  <c r="O13" i="1"/>
  <c r="N13" i="1"/>
  <c r="M13" i="1"/>
  <c r="M17" i="1" s="1"/>
  <c r="M19" i="1" s="1"/>
  <c r="L13" i="1"/>
  <c r="K13" i="1"/>
  <c r="J13" i="1"/>
  <c r="J17" i="1" s="1"/>
  <c r="I13" i="1"/>
  <c r="H13" i="1"/>
  <c r="H17" i="1" s="1"/>
  <c r="H19" i="1" s="1"/>
  <c r="G13" i="1"/>
  <c r="G17" i="1" s="1"/>
  <c r="F13" i="1"/>
  <c r="F17" i="1" s="1"/>
  <c r="E13" i="1"/>
  <c r="E17" i="1" s="1"/>
  <c r="D13" i="1"/>
  <c r="C13" i="1"/>
  <c r="B13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S7" i="1"/>
  <c r="S8" i="1" s="1"/>
  <c r="R7" i="1"/>
  <c r="R8" i="1" s="1"/>
  <c r="Q7" i="1"/>
  <c r="P7" i="1"/>
  <c r="O7" i="1"/>
  <c r="N7" i="1"/>
  <c r="N8" i="1" s="1"/>
  <c r="M7" i="1"/>
  <c r="M8" i="1" s="1"/>
  <c r="L7" i="1"/>
  <c r="L8" i="1" s="1"/>
  <c r="K7" i="1"/>
  <c r="J7" i="1"/>
  <c r="I7" i="1"/>
  <c r="I8" i="1" s="1"/>
  <c r="H7" i="1"/>
  <c r="G7" i="1"/>
  <c r="F7" i="1"/>
  <c r="E7" i="1"/>
  <c r="D7" i="1"/>
  <c r="D8" i="1" s="1"/>
  <c r="C7" i="1"/>
  <c r="B7" i="1"/>
  <c r="S6" i="1"/>
  <c r="R6" i="1"/>
  <c r="Q6" i="1"/>
  <c r="P6" i="1"/>
  <c r="P8" i="1" s="1"/>
  <c r="O6" i="1"/>
  <c r="N6" i="1"/>
  <c r="M6" i="1"/>
  <c r="L6" i="1"/>
  <c r="K6" i="1"/>
  <c r="K8" i="1" s="1"/>
  <c r="J6" i="1"/>
  <c r="I6" i="1"/>
  <c r="H6" i="1"/>
  <c r="G6" i="1"/>
  <c r="F6" i="1"/>
  <c r="E6" i="1"/>
  <c r="D6" i="1"/>
  <c r="C6" i="1"/>
  <c r="C8" i="1" s="1"/>
  <c r="B6" i="1"/>
  <c r="R5" i="1"/>
  <c r="Q5" i="1"/>
  <c r="S4" i="1"/>
  <c r="S5" i="1" s="1"/>
  <c r="R4" i="1"/>
  <c r="Q4" i="1"/>
  <c r="P4" i="1"/>
  <c r="O4" i="1"/>
  <c r="N4" i="1"/>
  <c r="M4" i="1"/>
  <c r="M5" i="1" s="1"/>
  <c r="L4" i="1"/>
  <c r="K4" i="1"/>
  <c r="J4" i="1"/>
  <c r="J5" i="1" s="1"/>
  <c r="I4" i="1"/>
  <c r="I5" i="1" s="1"/>
  <c r="H4" i="1"/>
  <c r="H5" i="1" s="1"/>
  <c r="G4" i="1"/>
  <c r="G5" i="1" s="1"/>
  <c r="F4" i="1"/>
  <c r="E4" i="1"/>
  <c r="D4" i="1"/>
  <c r="C4" i="1"/>
  <c r="C5" i="1" s="1"/>
  <c r="B4" i="1"/>
  <c r="B5" i="1" s="1"/>
  <c r="S3" i="1"/>
  <c r="R3" i="1"/>
  <c r="Q3" i="1"/>
  <c r="P3" i="1"/>
  <c r="P5" i="1" s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S1" i="1" a="1"/>
  <c r="S1" i="1" s="1"/>
  <c r="R1" i="1" a="1"/>
  <c r="R1" i="1" s="1"/>
  <c r="Q1" i="1" a="1"/>
  <c r="Q1" i="1" s="1"/>
  <c r="P1" i="1" a="1"/>
  <c r="P1" i="1" s="1"/>
  <c r="O1" i="1" a="1"/>
  <c r="O1" i="1" s="1"/>
  <c r="N1" i="1" a="1"/>
  <c r="N1" i="1" s="1"/>
  <c r="M1" i="1" a="1"/>
  <c r="M1" i="1" s="1"/>
  <c r="L1" i="1" a="1"/>
  <c r="L1" i="1" s="1"/>
  <c r="K1" i="1" a="1"/>
  <c r="K1" i="1" s="1"/>
  <c r="J1" i="1" a="1"/>
  <c r="J1" i="1" s="1"/>
  <c r="I1" i="1" a="1"/>
  <c r="I1" i="1" s="1"/>
  <c r="H1" i="1" a="1"/>
  <c r="H1" i="1" s="1"/>
  <c r="G1" i="1" a="1"/>
  <c r="G1" i="1" s="1"/>
  <c r="F1" i="1" a="1"/>
  <c r="F1" i="1" s="1"/>
  <c r="E1" i="1" a="1"/>
  <c r="E1" i="1" s="1"/>
  <c r="D1" i="1" a="1"/>
  <c r="D1" i="1" s="1"/>
  <c r="C1" i="1" a="1"/>
  <c r="C1" i="1" s="1"/>
  <c r="B1" i="1" a="1"/>
  <c r="B1" i="1" s="1"/>
  <c r="N22" i="2" l="1"/>
  <c r="N11" i="2"/>
  <c r="C20" i="2"/>
  <c r="Q16" i="2"/>
  <c r="H26" i="2"/>
  <c r="D31" i="2"/>
  <c r="E20" i="1"/>
  <c r="Q8" i="1"/>
  <c r="G8" i="1"/>
  <c r="N17" i="1"/>
  <c r="N19" i="1" s="1"/>
  <c r="L17" i="1"/>
  <c r="J16" i="1"/>
  <c r="R20" i="1"/>
  <c r="I28" i="1"/>
  <c r="Q31" i="1"/>
  <c r="J8" i="1"/>
  <c r="H8" i="1"/>
  <c r="O17" i="1"/>
  <c r="M20" i="1"/>
  <c r="K16" i="1"/>
  <c r="B31" i="1"/>
  <c r="R31" i="1"/>
  <c r="R16" i="2"/>
  <c r="M19" i="2"/>
  <c r="I26" i="2"/>
  <c r="G28" i="2"/>
  <c r="G5" i="2"/>
  <c r="E20" i="2"/>
  <c r="C16" i="2"/>
  <c r="L28" i="2"/>
  <c r="H28" i="2"/>
  <c r="E5" i="1"/>
  <c r="D31" i="1"/>
  <c r="H5" i="2"/>
  <c r="I28" i="2"/>
  <c r="G31" i="2"/>
  <c r="F20" i="1"/>
  <c r="D26" i="1"/>
  <c r="F5" i="1"/>
  <c r="D5" i="1"/>
  <c r="M28" i="1"/>
  <c r="E31" i="1"/>
  <c r="I5" i="2"/>
  <c r="S8" i="2"/>
  <c r="Q8" i="2"/>
  <c r="I17" i="2"/>
  <c r="G20" i="2"/>
  <c r="L26" i="2"/>
  <c r="J28" i="2"/>
  <c r="H31" i="2"/>
  <c r="E19" i="1"/>
  <c r="F19" i="1"/>
  <c r="G19" i="1"/>
  <c r="I26" i="1"/>
  <c r="C17" i="1"/>
  <c r="N28" i="1"/>
  <c r="H20" i="2"/>
  <c r="Q19" i="2"/>
  <c r="M26" i="2"/>
  <c r="I31" i="2"/>
  <c r="O8" i="1"/>
  <c r="D17" i="1"/>
  <c r="J31" i="2"/>
  <c r="D8" i="2"/>
  <c r="H16" i="2"/>
  <c r="M28" i="2"/>
  <c r="K31" i="2"/>
  <c r="G8" i="2"/>
  <c r="E8" i="2"/>
  <c r="K20" i="2"/>
  <c r="P26" i="2"/>
  <c r="N28" i="2"/>
  <c r="L31" i="2"/>
  <c r="L20" i="2"/>
  <c r="Q26" i="2"/>
  <c r="O28" i="2"/>
  <c r="M31" i="2"/>
  <c r="O17" i="2"/>
  <c r="O19" i="2" s="1"/>
  <c r="M16" i="2"/>
  <c r="K16" i="2"/>
  <c r="D26" i="2"/>
  <c r="B26" i="2"/>
  <c r="R26" i="2"/>
  <c r="P28" i="2"/>
  <c r="N31" i="2"/>
  <c r="K5" i="1"/>
  <c r="B8" i="1"/>
  <c r="I20" i="1"/>
  <c r="E16" i="1"/>
  <c r="J26" i="1"/>
  <c r="P5" i="2"/>
  <c r="H8" i="2"/>
  <c r="N20" i="2"/>
  <c r="L16" i="2"/>
  <c r="Q28" i="2"/>
  <c r="O31" i="2"/>
  <c r="L5" i="1"/>
  <c r="J19" i="1"/>
  <c r="F16" i="1"/>
  <c r="K26" i="1"/>
  <c r="I8" i="2"/>
  <c r="Q17" i="2"/>
  <c r="B28" i="2"/>
  <c r="P31" i="2"/>
  <c r="L8" i="2"/>
  <c r="B17" i="2"/>
  <c r="B19" i="2" s="1"/>
  <c r="P20" i="2"/>
  <c r="I19" i="2"/>
  <c r="E26" i="2"/>
  <c r="Q31" i="2"/>
  <c r="N5" i="1"/>
  <c r="E8" i="1"/>
  <c r="P20" i="1"/>
  <c r="M26" i="1"/>
  <c r="G28" i="1"/>
  <c r="R31" i="2"/>
  <c r="O5" i="1"/>
  <c r="F8" i="1"/>
  <c r="K17" i="1"/>
  <c r="K19" i="1" s="1"/>
  <c r="I16" i="1"/>
  <c r="H28" i="1"/>
  <c r="D17" i="2"/>
  <c r="D19" i="2" s="1"/>
  <c r="R20" i="2"/>
  <c r="P16" i="2"/>
  <c r="G26" i="2"/>
  <c r="E28" i="2"/>
  <c r="C31" i="2"/>
  <c r="S31" i="2"/>
  <c r="D22" i="1"/>
  <c r="D11" i="1"/>
  <c r="K22" i="2"/>
  <c r="K11" i="2"/>
  <c r="K29" i="2"/>
  <c r="O19" i="1"/>
  <c r="O22" i="2"/>
  <c r="O11" i="2"/>
  <c r="O29" i="2"/>
  <c r="R19" i="2"/>
  <c r="J22" i="1"/>
  <c r="J11" i="1"/>
  <c r="B22" i="2"/>
  <c r="B11" i="2"/>
  <c r="B29" i="2"/>
  <c r="P22" i="2"/>
  <c r="P11" i="2"/>
  <c r="P29" i="2"/>
  <c r="C19" i="2"/>
  <c r="H11" i="1"/>
  <c r="H22" i="1"/>
  <c r="I11" i="1"/>
  <c r="I22" i="1"/>
  <c r="F22" i="1"/>
  <c r="F11" i="1"/>
  <c r="G22" i="1"/>
  <c r="G11" i="1"/>
  <c r="P19" i="1"/>
  <c r="D19" i="1"/>
  <c r="C22" i="2"/>
  <c r="C11" i="2"/>
  <c r="C29" i="2"/>
  <c r="Q22" i="2"/>
  <c r="Q11" i="2"/>
  <c r="Q29" i="2"/>
  <c r="M22" i="1"/>
  <c r="M11" i="1"/>
  <c r="D11" i="2"/>
  <c r="D29" i="2"/>
  <c r="D22" i="2"/>
  <c r="R22" i="2"/>
  <c r="R11" i="2"/>
  <c r="R29" i="2"/>
  <c r="E19" i="2"/>
  <c r="C19" i="1"/>
  <c r="N22" i="1"/>
  <c r="N11" i="1"/>
  <c r="E11" i="2"/>
  <c r="E29" i="2"/>
  <c r="E22" i="2"/>
  <c r="S22" i="2"/>
  <c r="S11" i="2"/>
  <c r="S29" i="2"/>
  <c r="F19" i="2"/>
  <c r="K22" i="1"/>
  <c r="K11" i="1"/>
  <c r="L22" i="1"/>
  <c r="L11" i="1"/>
  <c r="O11" i="1"/>
  <c r="O22" i="1"/>
  <c r="F29" i="2"/>
  <c r="F22" i="2"/>
  <c r="F11" i="2"/>
  <c r="G19" i="2"/>
  <c r="M22" i="2"/>
  <c r="M11" i="2"/>
  <c r="M29" i="2"/>
  <c r="S19" i="1"/>
  <c r="P11" i="1"/>
  <c r="P22" i="1"/>
  <c r="G29" i="2"/>
  <c r="G22" i="2"/>
  <c r="G11" i="2"/>
  <c r="H22" i="2"/>
  <c r="H11" i="2"/>
  <c r="H29" i="2"/>
  <c r="Q22" i="1"/>
  <c r="Q11" i="1"/>
  <c r="J19" i="2"/>
  <c r="E11" i="1"/>
  <c r="E22" i="1"/>
  <c r="B22" i="1"/>
  <c r="B11" i="1"/>
  <c r="R22" i="1"/>
  <c r="R11" i="1"/>
  <c r="I22" i="2"/>
  <c r="I11" i="2"/>
  <c r="I29" i="2"/>
  <c r="C22" i="1"/>
  <c r="C11" i="1"/>
  <c r="S22" i="1"/>
  <c r="S11" i="1"/>
  <c r="L19" i="1"/>
  <c r="J22" i="2"/>
  <c r="J11" i="2"/>
  <c r="J29" i="2"/>
  <c r="K19" i="2"/>
  <c r="J20" i="1"/>
  <c r="N16" i="2"/>
  <c r="F20" i="2"/>
  <c r="K20" i="1"/>
  <c r="K31" i="1"/>
  <c r="E31" i="2"/>
  <c r="D16" i="1"/>
  <c r="L20" i="1"/>
  <c r="L31" i="1"/>
  <c r="F31" i="2"/>
  <c r="C16" i="1"/>
  <c r="S16" i="1"/>
  <c r="I20" i="2"/>
  <c r="N20" i="1"/>
  <c r="F26" i="1"/>
  <c r="J20" i="2"/>
  <c r="L29" i="2"/>
  <c r="L11" i="2"/>
  <c r="D16" i="2"/>
  <c r="N29" i="2"/>
  <c r="M20" i="2"/>
  <c r="I17" i="1"/>
  <c r="I19" i="1" s="1"/>
</calcChain>
</file>

<file path=xl/sharedStrings.xml><?xml version="1.0" encoding="utf-8"?>
<sst xmlns="http://schemas.openxmlformats.org/spreadsheetml/2006/main" count="82" uniqueCount="44">
  <si>
    <t>July</t>
  </si>
  <si>
    <t>August</t>
  </si>
  <si>
    <t>September</t>
  </si>
  <si>
    <t>October</t>
  </si>
  <si>
    <t>November</t>
  </si>
  <si>
    <t>December</t>
  </si>
  <si>
    <t>1K Speech Customer#</t>
  </si>
  <si>
    <t>1K Speech/w (AOAI&gt;0)</t>
  </si>
  <si>
    <t>Percentage</t>
  </si>
  <si>
    <t>1K Speech Customer SUM</t>
  </si>
  <si>
    <t>1K Speech Sum /w (AOAI&gt;0)</t>
  </si>
  <si>
    <t>AOAI&gt;0 Sum/w (Speech 1k)</t>
  </si>
  <si>
    <t>1K CCID Analysis</t>
  </si>
  <si>
    <t>1K Speech w (AOAI&gt;0)</t>
  </si>
  <si>
    <t>1K Speech w AOAI&gt;0 M1 retained (1k) CCID</t>
  </si>
  <si>
    <t>1K Speech w AOAI&gt;0 retention rate</t>
  </si>
  <si>
    <t>1K Speech w/o AOAI&gt;0</t>
  </si>
  <si>
    <t>1K Speech w/o AOAI&gt;0 M1 retained (1k) CCID</t>
  </si>
  <si>
    <t>1K Speech w/o AOAI&gt;0 retention rate</t>
  </si>
  <si>
    <t>Speech Attach AOAI CCID Percentage</t>
  </si>
  <si>
    <t>CU Analysis</t>
  </si>
  <si>
    <t>1K Speech Sum w AOAI/ 1K Speech Sum Percentage</t>
  </si>
  <si>
    <t>1K Speech AOAI usage </t>
  </si>
  <si>
    <t>1K Speech AOAI usage/1K Speech Sum Percentage</t>
  </si>
  <si>
    <t>1K Speech M0 Sum /w AOAI&gt;0 which retained (1k) in M1</t>
  </si>
  <si>
    <t>1K Open AI Customer#</t>
  </si>
  <si>
    <t>1K Open AI/w (Speech&gt;0)</t>
  </si>
  <si>
    <t>1K Open AI Customer SUM</t>
  </si>
  <si>
    <t>1K Open AI Sum /w (Speech&gt;0)</t>
  </si>
  <si>
    <t>Speech&gt;0 Sum/w (1K AOAI)</t>
  </si>
  <si>
    <t>1K AOAI Customer#</t>
  </si>
  <si>
    <t>1K AOAI w (Speech&gt;0)</t>
  </si>
  <si>
    <t>1K AOAI w Speech&gt;0 M1 retained (1k) CCID</t>
  </si>
  <si>
    <t>1K AOAI w Speech&gt;0 retention rate</t>
  </si>
  <si>
    <t>1K AOAI w/o Speech&gt;0</t>
  </si>
  <si>
    <t>1K AOAI w/o Speech&gt;0 M1 retained (1k) CCID</t>
  </si>
  <si>
    <t>1K AOAI w/o Speech&gt;0 retention rate</t>
  </si>
  <si>
    <t>AOAI Attach Speech CCID Percentage</t>
  </si>
  <si>
    <t>1K AOAI Customer SUM</t>
  </si>
  <si>
    <t>1K AOAI Sum /w (Speech&gt;0)</t>
  </si>
  <si>
    <t>1K AOAI Sum w Speech/ 1K AOAI Sum Percentage</t>
  </si>
  <si>
    <t>1K AOAI Speech usage </t>
  </si>
  <si>
    <t>1K AOAI Speech usage/1K AOAI Sum Percentage</t>
  </si>
  <si>
    <t>1K AOAI M0 Sum /w Speech&gt;0 which retained (1k) in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</si>
</sst>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1D6FA9"/>
      </left>
      <right style="medium">
        <color rgb="FF1D6FA9"/>
      </right>
      <top style="medium">
        <color rgb="FF1D6FA9"/>
      </top>
      <bottom style="medium">
        <color rgb="FF1D6FA9"/>
      </bottom>
      <diagonal/>
    </border>
    <border>
      <left style="medium">
        <color rgb="FF1D6FA9"/>
      </left>
      <right/>
      <top style="medium">
        <color rgb="FF1D6FA9"/>
      </top>
      <bottom style="medium">
        <color rgb="FF1D6FA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35">
    <xf numFmtId="0" fontId="0" fillId="0" borderId="0" xfId="0"/>
    <xf numFmtId="0" fontId="2" fillId="0" borderId="1" xfId="0" applyFont="1" applyBorder="1"/>
    <xf numFmtId="9" fontId="2" fillId="0" borderId="1" xfId="2" applyFont="1" applyBorder="1"/>
    <xf numFmtId="42" fontId="2" fillId="0" borderId="1" xfId="1" applyNumberFormat="1" applyFont="1" applyBorder="1"/>
    <xf numFmtId="0" fontId="3" fillId="0" borderId="2" xfId="0" applyFont="1" applyBorder="1" applyAlignment="1">
      <alignment horizontal="center" wrapText="1" readingOrder="1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0" borderId="2" xfId="0" applyFont="1" applyBorder="1" applyAlignment="1">
      <alignment horizontal="left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2" fillId="3" borderId="1" xfId="0" applyFont="1" applyFill="1" applyBorder="1"/>
    <xf numFmtId="9" fontId="3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9" fontId="6" fillId="2" borderId="1" xfId="2" applyFont="1" applyFill="1" applyBorder="1" applyAlignment="1">
      <alignment horizontal="right" vertical="center"/>
    </xf>
    <xf numFmtId="0" fontId="2" fillId="0" borderId="0" xfId="0" applyFont="1"/>
    <xf numFmtId="9" fontId="2" fillId="0" borderId="0" xfId="0" applyNumberFormat="1" applyFont="1"/>
    <xf numFmtId="0" fontId="3" fillId="0" borderId="3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left" wrapText="1" readingOrder="1"/>
    </xf>
    <xf numFmtId="42" fontId="2" fillId="2" borderId="1" xfId="1" applyNumberFormat="1" applyFont="1" applyFill="1" applyBorder="1"/>
    <xf numFmtId="0" fontId="3" fillId="0" borderId="3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vertical="center"/>
    </xf>
    <xf numFmtId="42" fontId="2" fillId="3" borderId="1" xfId="1" applyNumberFormat="1" applyFont="1" applyFill="1" applyBorder="1"/>
    <xf numFmtId="10" fontId="5" fillId="3" borderId="1" xfId="0" applyNumberFormat="1" applyFont="1" applyFill="1" applyBorder="1" applyAlignment="1">
      <alignment horizontal="right" vertical="center"/>
    </xf>
    <xf numFmtId="0" fontId="2" fillId="0" borderId="4" xfId="0" applyFont="1" applyBorder="1"/>
    <xf numFmtId="9" fontId="2" fillId="0" borderId="4" xfId="2" applyFont="1" applyBorder="1"/>
    <xf numFmtId="42" fontId="2" fillId="0" borderId="4" xfId="1" applyNumberFormat="1" applyFont="1" applyBorder="1"/>
    <xf numFmtId="0" fontId="2" fillId="2" borderId="4" xfId="0" applyFont="1" applyFill="1" applyBorder="1"/>
    <xf numFmtId="0" fontId="2" fillId="3" borderId="4" xfId="0" applyFont="1" applyFill="1" applyBorder="1"/>
    <xf numFmtId="9" fontId="3" fillId="3" borderId="4" xfId="0" applyNumberFormat="1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9" fontId="6" fillId="2" borderId="4" xfId="2" applyFont="1" applyFill="1" applyBorder="1" applyAlignment="1">
      <alignment horizontal="right" vertical="center"/>
    </xf>
    <xf numFmtId="42" fontId="2" fillId="2" borderId="4" xfId="1" applyNumberFormat="1" applyFont="1" applyFill="1" applyBorder="1"/>
    <xf numFmtId="0" fontId="5" fillId="3" borderId="4" xfId="0" applyFont="1" applyFill="1" applyBorder="1" applyAlignment="1">
      <alignment vertical="center"/>
    </xf>
    <xf numFmtId="42" fontId="2" fillId="3" borderId="4" xfId="1" applyNumberFormat="1" applyFont="1" applyFill="1" applyBorder="1"/>
    <xf numFmtId="10" fontId="5" fillId="3" borderId="4" xfId="0" applyNumberFormat="1" applyFont="1" applyFill="1" applyBorder="1" applyAlignment="1">
      <alignment horizontal="right" vertical="center"/>
    </xf>
    <xf numFmtId="0" fontId="7" fillId="0" borderId="5" xfId="0" applyFont="1" applyBorder="1" applyAlignment="1">
      <alignment horizontal="center" vertical="top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workbookViewId="0">
      <selection activeCell="B3" sqref="B3"/>
    </sheetView>
  </sheetViews>
  <sheetFormatPr defaultRowHeight="15" x14ac:dyDescent="0.25"/>
  <cols>
    <col min="1" max="1" width="51.7109375" bestFit="1" customWidth="1"/>
    <col min="2" max="2" width="11.5703125" bestFit="1" customWidth="1"/>
    <col min="3" max="4" width="11.5703125" customWidth="1"/>
    <col min="5" max="5" width="12.5703125" bestFit="1" customWidth="1"/>
    <col min="6" max="7" width="12.5703125" customWidth="1"/>
    <col min="8" max="8" width="12.5703125" bestFit="1" customWidth="1"/>
    <col min="9" max="10" width="12.5703125" customWidth="1"/>
    <col min="11" max="11" width="11.5703125" bestFit="1" customWidth="1"/>
    <col min="12" max="13" width="11.5703125" customWidth="1"/>
    <col min="14" max="14" width="12.5703125" bestFit="1" customWidth="1"/>
    <col min="15" max="16" width="10.42578125" customWidth="1"/>
    <col min="17" max="17" width="12.5703125" bestFit="1" customWidth="1"/>
    <col min="18" max="18" width="12.7109375" customWidth="1"/>
    <col min="20" max="20" width="12.5703125" bestFit="1" customWidth="1"/>
    <col min="23" max="23" width="12.5703125" bestFit="1" customWidth="1"/>
    <col min="26" max="26" width="12.5703125" bestFit="1" customWidth="1"/>
    <col min="29" max="29" width="12.5703125" bestFit="1" customWidth="1"/>
    <col min="32" max="32" width="12.5703125" bestFit="1" customWidth="1"/>
    <col min="35" max="35" width="12.5703125" bestFit="1" customWidth="1"/>
  </cols>
  <sheetData>
    <row r="1" spans="1:19" x14ac:dyDescent="0.25">
      <c r="B1" t="str">
        <f t="array" ref="B1">IFERROR(INDEX(PivotData!B2:B100000, MATCH(1, (PivotData!B2:B100000&lt;&gt;"")*(PivotData!B2:B100000&lt;&gt;0), 0)), "")</f>
        <v/>
      </c>
      <c r="C1" t="str">
        <f t="array" ref="C1">IFERROR(INDEX(PivotData!C2:C100000, MATCH(1, (PivotData!C2:C100000&lt;&gt;"")*(PivotData!C2:C100000&lt;&gt;0), 0)), "")</f>
        <v/>
      </c>
      <c r="D1" t="str">
        <f t="array" ref="D1">IFERROR(INDEX(PivotData!D2:D100000, MATCH(1, (PivotData!D2:D100000&lt;&gt;"")*(PivotData!D2:D100000&lt;&gt;0), 0)), "")</f>
        <v/>
      </c>
      <c r="E1" t="str">
        <f t="array" ref="E1">IFERROR(INDEX(PivotData!E2:E100000, MATCH(1, (PivotData!E2:E100000&lt;&gt;"")*(PivotData!E2:E100000&lt;&gt;0), 0)), "")</f>
        <v/>
      </c>
      <c r="F1" t="str">
        <f t="array" ref="F1">IFERROR(INDEX(PivotData!F2:F100000, MATCH(1, (PivotData!F2:F100000&lt;&gt;"")*(PivotData!F2:F100000&lt;&gt;0), 0)), "")</f>
        <v/>
      </c>
      <c r="G1" t="str">
        <f t="array" ref="G1">IFERROR(INDEX(PivotData!G2:G100000, MATCH(1, (PivotData!G2:G100000&lt;&gt;"")*(PivotData!G2:G100000&lt;&gt;0), 0)), "")</f>
        <v/>
      </c>
      <c r="H1" t="str">
        <f t="array" ref="H1">IFERROR(INDEX(PivotData!H2:H100000, MATCH(1, (PivotData!H2:H100000&lt;&gt;"")*(PivotData!H2:H100000&lt;&gt;0), 0)), "")</f>
        <v/>
      </c>
      <c r="I1" t="str">
        <f t="array" ref="I1">IFERROR(INDEX(PivotData!I2:I100000, MATCH(1, (PivotData!I2:I100000&lt;&gt;"")*(PivotData!I2:I100000&lt;&gt;0), 0)), "")</f>
        <v/>
      </c>
      <c r="J1" t="str">
        <f t="array" ref="J1">IFERROR(INDEX(PivotData!J2:J100000, MATCH(1, (PivotData!J2:J100000&lt;&gt;"")*(PivotData!J2:J100000&lt;&gt;0), 0)), "")</f>
        <v/>
      </c>
      <c r="K1" t="str">
        <f t="array" ref="K1">IFERROR(INDEX(PivotData!K2:K100000, MATCH(1, (PivotData!K2:K100000&lt;&gt;"")*(PivotData!K2:K100000&lt;&gt;0), 0)), "")</f>
        <v/>
      </c>
      <c r="L1" t="str">
        <f t="array" ref="L1">IFERROR(INDEX(PivotData!L2:L100000, MATCH(1, (PivotData!L2:L100000&lt;&gt;"")*(PivotData!L2:L100000&lt;&gt;0), 0)), "")</f>
        <v/>
      </c>
      <c r="M1" t="str">
        <f t="array" ref="M1">IFERROR(INDEX(PivotData!M2:M100000, MATCH(1, (PivotData!M2:M100000&lt;&gt;"")*(PivotData!M2:M100000&lt;&gt;0), 0)), "")</f>
        <v/>
      </c>
      <c r="N1" t="str">
        <f t="array" ref="N1">IFERROR(INDEX(PivotData!N2:N100000, MATCH(1, (PivotData!N2:N100000&lt;&gt;"")*(PivotData!N2:N100000&lt;&gt;0), 0)), "")</f>
        <v/>
      </c>
      <c r="O1" t="str">
        <f t="array" ref="O1">IFERROR(INDEX(PivotData!O2:O100000, MATCH(1, (PivotData!O2:O100000&lt;&gt;"")*(PivotData!O2:O100000&lt;&gt;0), 0)), "")</f>
        <v/>
      </c>
      <c r="P1" t="str">
        <f t="array" ref="P1">IFERROR(INDEX(PivotData!P2:P100000, MATCH(1, (PivotData!P2:P100000&lt;&gt;"")*(PivotData!P2:P100000&lt;&gt;0), 0)), "")</f>
        <v/>
      </c>
      <c r="Q1" t="str">
        <f t="array" ref="Q1">IFERROR(INDEX(PivotData!Q2:Q100000, MATCH(1, (PivotData!Q2:Q100000&lt;&gt;"")*(PivotData!Q2:Q100000&lt;&gt;0), 0)), "")</f>
        <v/>
      </c>
      <c r="R1" t="str">
        <f t="array" ref="R1">IFERROR(INDEX(PivotData!R2:R100000, MATCH(1, (PivotData!R2:R100000&lt;&gt;"")*(PivotData!R2:R100000&lt;&gt;0), 0)), "")</f>
        <v/>
      </c>
      <c r="S1" t="str">
        <f t="array" ref="S1">IFERROR(INDEX(PivotData!S2:S100000, MATCH(1, (PivotData!S2:S100000&lt;&gt;"")*(PivotData!S2:S100000&lt;&gt;0), 0)), "")</f>
        <v/>
      </c>
    </row>
    <row r="2" spans="1:19" x14ac:dyDescent="0.25">
      <c r="A2" s="1"/>
      <c r="B2" s="1" t="s">
        <v>0</v>
      </c>
      <c r="C2" s="1"/>
      <c r="D2" s="1"/>
      <c r="E2" s="1" t="s">
        <v>1</v>
      </c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 t="s">
        <v>4</v>
      </c>
      <c r="O2" s="1"/>
      <c r="P2" s="1"/>
      <c r="Q2" s="1" t="s">
        <v>5</v>
      </c>
    </row>
    <row r="3" spans="1:19" x14ac:dyDescent="0.25">
      <c r="A3" s="1" t="s">
        <v>6</v>
      </c>
      <c r="B3" s="1">
        <f>COUNTIF(PivotData!D2:D100000, "&gt;=1000")</f>
        <v>0</v>
      </c>
      <c r="C3" s="1">
        <f>COUNTIF(PivotData!E2:E100000, "&gt;=1000")</f>
        <v>0</v>
      </c>
      <c r="D3" s="1">
        <f>COUNTIF(PivotData!F2:F100000, "&gt;=1000")</f>
        <v>0</v>
      </c>
      <c r="E3" s="1">
        <f>COUNTIF(PivotData!G2:G100000, "&gt;=1000")</f>
        <v>0</v>
      </c>
      <c r="F3" s="1">
        <f>COUNTIF(PivotData!H2:H100000, "&gt;=1000")</f>
        <v>0</v>
      </c>
      <c r="G3" s="1">
        <f>COUNTIF(PivotData!I2:I100000, "&gt;=1000")</f>
        <v>0</v>
      </c>
      <c r="H3" s="1">
        <f>COUNTIF(PivotData!J2:J100000, "&gt;=1000")</f>
        <v>0</v>
      </c>
      <c r="I3" s="1">
        <f>COUNTIF(PivotData!K2:K100000, "&gt;=1000")</f>
        <v>0</v>
      </c>
      <c r="J3" s="1">
        <f>COUNTIF(PivotData!L2:L100000, "&gt;=1000")</f>
        <v>0</v>
      </c>
      <c r="K3" s="1">
        <f>COUNTIF(PivotData!M2:M100000, "&gt;=1000")</f>
        <v>0</v>
      </c>
      <c r="L3" s="1">
        <f>COUNTIF(PivotData!N2:N100000, "&gt;=1000")</f>
        <v>0</v>
      </c>
      <c r="M3" s="1">
        <f>COUNTIF(PivotData!O2:O100000, "&gt;=1000")</f>
        <v>0</v>
      </c>
      <c r="N3" s="1">
        <f>COUNTIF(PivotData!P2:P100000, "&gt;=1000")</f>
        <v>0</v>
      </c>
      <c r="O3" s="1">
        <f>COUNTIF(PivotData!Q2:Q100000, "&gt;=1000")</f>
        <v>0</v>
      </c>
      <c r="P3" s="1">
        <f>COUNTIF(PivotData!R2:R100000, "&gt;=1000")</f>
        <v>0</v>
      </c>
      <c r="Q3" s="1">
        <f>COUNTIF(PivotData!S2:S100000, "&gt;=1000")</f>
        <v>0</v>
      </c>
      <c r="R3" s="1">
        <f>COUNTIF(PivotData!T2:T100000, "&gt;=1000")</f>
        <v>0</v>
      </c>
      <c r="S3" s="1">
        <f>COUNTIF(PivotData!U2:U100000, "&gt;=1000")</f>
        <v>0</v>
      </c>
    </row>
    <row r="4" spans="1:19" x14ac:dyDescent="0.25">
      <c r="A4" s="1" t="s">
        <v>7</v>
      </c>
      <c r="B4" s="1">
        <f>COUNTIFS(PivotData!D2:D100000, "&gt;=1000", PivotData!C2:C100000, "&gt;0")</f>
        <v>0</v>
      </c>
      <c r="C4" s="1">
        <f>COUNTIFS(PivotData!E2:E100000, "&gt;=1000", PivotData!D2:D100000, "&gt;0")</f>
        <v>0</v>
      </c>
      <c r="D4" s="1">
        <f>COUNTIFS(PivotData!F2:F100000, "&gt;=1000", PivotData!E2:E100000, "&gt;0")</f>
        <v>0</v>
      </c>
      <c r="E4" s="1">
        <f>COUNTIFS(PivotData!G2:G100000, "&gt;=1000", PivotData!F2:F100000, "&gt;0")</f>
        <v>0</v>
      </c>
      <c r="F4" s="1">
        <f>COUNTIFS(PivotData!H2:H100000, "&gt;=1000", PivotData!G2:G100000, "&gt;0")</f>
        <v>0</v>
      </c>
      <c r="G4" s="1">
        <f>COUNTIFS(PivotData!I2:I100000, "&gt;=1000", PivotData!H2:H100000, "&gt;0")</f>
        <v>0</v>
      </c>
      <c r="H4" s="1">
        <f>COUNTIFS(PivotData!J2:J100000, "&gt;=1000", PivotData!I2:I100000, "&gt;0")</f>
        <v>0</v>
      </c>
      <c r="I4" s="1">
        <f>COUNTIFS(PivotData!K2:K100000, "&gt;=1000", PivotData!J2:J100000, "&gt;0")</f>
        <v>0</v>
      </c>
      <c r="J4" s="1">
        <f>COUNTIFS(PivotData!L2:L100000, "&gt;=1000", PivotData!K2:K100000, "&gt;0")</f>
        <v>0</v>
      </c>
      <c r="K4" s="1">
        <f>COUNTIFS(PivotData!M2:M100000, "&gt;=1000", PivotData!L2:L100000, "&gt;0")</f>
        <v>0</v>
      </c>
      <c r="L4" s="1">
        <f>COUNTIFS(PivotData!N2:N100000, "&gt;=1000", PivotData!M2:M100000, "&gt;0")</f>
        <v>0</v>
      </c>
      <c r="M4" s="1">
        <f>COUNTIFS(PivotData!O2:O100000, "&gt;=1000", PivotData!N2:N100000, "&gt;0")</f>
        <v>0</v>
      </c>
      <c r="N4" s="1">
        <f>COUNTIFS(PivotData!P2:P100000, "&gt;=1000", PivotData!O2:O100000, "&gt;0")</f>
        <v>0</v>
      </c>
      <c r="O4" s="1">
        <f>COUNTIFS(PivotData!Q2:Q100000, "&gt;=1000", PivotData!P2:P100000, "&gt;0")</f>
        <v>0</v>
      </c>
      <c r="P4" s="1">
        <f>COUNTIFS(PivotData!R2:R100000, "&gt;=1000", PivotData!Q2:Q100000, "&gt;0")</f>
        <v>0</v>
      </c>
      <c r="Q4" s="1">
        <f>COUNTIFS(PivotData!S2:S100000, "&gt;=1000", PivotData!R2:R100000, "&gt;0")</f>
        <v>0</v>
      </c>
      <c r="R4" s="1">
        <f>COUNTIFS(PivotData!T2:T100000, "&gt;=1000", PivotData!S2:S100000, "&gt;0")</f>
        <v>0</v>
      </c>
      <c r="S4" s="1">
        <f>COUNTIFS(PivotData!U2:U100000, "&gt;=1000", PivotData!T2:T100000, "&gt;0")</f>
        <v>0</v>
      </c>
    </row>
    <row r="5" spans="1:19" x14ac:dyDescent="0.25">
      <c r="A5" s="1" t="s">
        <v>8</v>
      </c>
      <c r="B5" s="2" t="e">
        <f t="shared" ref="B5:S5" si="0">B4/B3</f>
        <v>#DIV/0!</v>
      </c>
      <c r="C5" s="2" t="e">
        <f t="shared" si="0"/>
        <v>#DIV/0!</v>
      </c>
      <c r="D5" s="2" t="e">
        <f t="shared" si="0"/>
        <v>#DIV/0!</v>
      </c>
      <c r="E5" s="2" t="e">
        <f t="shared" si="0"/>
        <v>#DIV/0!</v>
      </c>
      <c r="F5" s="2" t="e">
        <f t="shared" si="0"/>
        <v>#DIV/0!</v>
      </c>
      <c r="G5" s="2" t="e">
        <f t="shared" si="0"/>
        <v>#DIV/0!</v>
      </c>
      <c r="H5" s="2" t="e">
        <f t="shared" si="0"/>
        <v>#DIV/0!</v>
      </c>
      <c r="I5" s="2" t="e">
        <f t="shared" si="0"/>
        <v>#DIV/0!</v>
      </c>
      <c r="J5" s="2" t="e">
        <f t="shared" si="0"/>
        <v>#DIV/0!</v>
      </c>
      <c r="K5" s="2" t="e">
        <f t="shared" si="0"/>
        <v>#DIV/0!</v>
      </c>
      <c r="L5" s="2" t="e">
        <f t="shared" si="0"/>
        <v>#DIV/0!</v>
      </c>
      <c r="M5" s="2" t="e">
        <f t="shared" si="0"/>
        <v>#DIV/0!</v>
      </c>
      <c r="N5" s="2" t="e">
        <f t="shared" si="0"/>
        <v>#DIV/0!</v>
      </c>
      <c r="O5" s="2" t="e">
        <f t="shared" si="0"/>
        <v>#DIV/0!</v>
      </c>
      <c r="P5" s="2" t="e">
        <f t="shared" si="0"/>
        <v>#DIV/0!</v>
      </c>
      <c r="Q5" s="2" t="e">
        <f t="shared" si="0"/>
        <v>#DIV/0!</v>
      </c>
      <c r="R5" s="2" t="e">
        <f t="shared" si="0"/>
        <v>#DIV/0!</v>
      </c>
      <c r="S5" s="2" t="e">
        <f t="shared" si="0"/>
        <v>#DIV/0!</v>
      </c>
    </row>
    <row r="6" spans="1:19" x14ac:dyDescent="0.25">
      <c r="A6" s="1" t="s">
        <v>9</v>
      </c>
      <c r="B6" s="3">
        <f>SUMIF(PivotData!D2:D100000, "&gt;=1000")</f>
        <v>0</v>
      </c>
      <c r="C6" s="3">
        <f>SUMIF(PivotData!E2:E100000, "&gt;=1000")</f>
        <v>0</v>
      </c>
      <c r="D6" s="3">
        <f>SUMIF(PivotData!F2:F100000, "&gt;=1000")</f>
        <v>0</v>
      </c>
      <c r="E6" s="3">
        <f>SUMIF(PivotData!G2:G100000, "&gt;=1000")</f>
        <v>0</v>
      </c>
      <c r="F6" s="3">
        <f>SUMIF(PivotData!H2:H100000, "&gt;=1000")</f>
        <v>0</v>
      </c>
      <c r="G6" s="3">
        <f>SUMIF(PivotData!I2:I100000, "&gt;=1000")</f>
        <v>0</v>
      </c>
      <c r="H6" s="3">
        <f>SUMIF(PivotData!J2:J100000, "&gt;=1000")</f>
        <v>0</v>
      </c>
      <c r="I6" s="3">
        <f>SUMIF(PivotData!K2:K100000, "&gt;=1000")</f>
        <v>0</v>
      </c>
      <c r="J6" s="3">
        <f>SUMIF(PivotData!L2:L100000, "&gt;=1000")</f>
        <v>0</v>
      </c>
      <c r="K6" s="3">
        <f>SUMIF(PivotData!M2:M100000, "&gt;=1000")</f>
        <v>0</v>
      </c>
      <c r="L6" s="3">
        <f>SUMIF(PivotData!N2:N100000, "&gt;=1000")</f>
        <v>0</v>
      </c>
      <c r="M6" s="3">
        <f>SUMIF(PivotData!O2:O100000, "&gt;=1000")</f>
        <v>0</v>
      </c>
      <c r="N6" s="3">
        <f>SUMIF(PivotData!P2:P100000, "&gt;=1000")</f>
        <v>0</v>
      </c>
      <c r="O6" s="3">
        <f>SUMIF(PivotData!Q2:Q100000, "&gt;=1000")</f>
        <v>0</v>
      </c>
      <c r="P6" s="3">
        <f>SUMIF(PivotData!R2:R100000, "&gt;=1000")</f>
        <v>0</v>
      </c>
      <c r="Q6" s="3">
        <f>SUMIF(PivotData!S2:S100000, "&gt;=1000")</f>
        <v>0</v>
      </c>
      <c r="R6" s="3">
        <f>SUMIF(PivotData!T2:T100000, "&gt;=1000")</f>
        <v>0</v>
      </c>
      <c r="S6" s="3">
        <f>SUMIF(PivotData!U2:U100000, "&gt;=1000")</f>
        <v>0</v>
      </c>
    </row>
    <row r="7" spans="1:19" x14ac:dyDescent="0.25">
      <c r="A7" s="1" t="s">
        <v>10</v>
      </c>
      <c r="B7" s="3">
        <f>SUMIFS(PivotData!D2:D100000,PivotData!D2:D100000, "&gt;=1000",PivotData!C2:C100000, "&gt;0")</f>
        <v>0</v>
      </c>
      <c r="C7" s="3">
        <f>SUMIFS(PivotData!E2:E100000,PivotData!E2:E100000, "&gt;=1000",PivotData!D2:D100000, "&gt;0")</f>
        <v>0</v>
      </c>
      <c r="D7" s="3">
        <f>SUMIFS(PivotData!F2:F100000,PivotData!F2:F100000, "&gt;=1000",PivotData!E2:E100000, "&gt;0")</f>
        <v>0</v>
      </c>
      <c r="E7" s="3">
        <f>SUMIFS(PivotData!G2:G100000,PivotData!G2:G100000, "&gt;=1000",PivotData!F2:F100000, "&gt;0")</f>
        <v>0</v>
      </c>
      <c r="F7" s="3">
        <f>SUMIFS(PivotData!H2:H100000,PivotData!H2:H100000, "&gt;=1000",PivotData!G2:G100000, "&gt;0")</f>
        <v>0</v>
      </c>
      <c r="G7" s="3">
        <f>SUMIFS(PivotData!I2:I100000,PivotData!I2:I100000, "&gt;=1000",PivotData!H2:H100000, "&gt;0")</f>
        <v>0</v>
      </c>
      <c r="H7" s="3">
        <f>SUMIFS(PivotData!J2:J100000,PivotData!J2:J100000, "&gt;=1000",PivotData!I2:I100000, "&gt;0")</f>
        <v>0</v>
      </c>
      <c r="I7" s="3">
        <f>SUMIFS(PivotData!K2:K100000,PivotData!K2:K100000, "&gt;=1000",PivotData!J2:J100000, "&gt;0")</f>
        <v>0</v>
      </c>
      <c r="J7" s="3">
        <f>SUMIFS(PivotData!L2:L100000,PivotData!L2:L100000, "&gt;=1000",PivotData!K2:K100000, "&gt;0")</f>
        <v>0</v>
      </c>
      <c r="K7" s="3">
        <f>SUMIFS(PivotData!M2:M100000,PivotData!M2:M100000, "&gt;=1000",PivotData!L2:L100000, "&gt;0")</f>
        <v>0</v>
      </c>
      <c r="L7" s="3">
        <f>SUMIFS(PivotData!N2:N100000,PivotData!N2:N100000, "&gt;=1000",PivotData!M2:M100000, "&gt;0")</f>
        <v>0</v>
      </c>
      <c r="M7" s="3">
        <f>SUMIFS(PivotData!O2:O100000,PivotData!O2:O100000, "&gt;=1000",PivotData!N2:N100000, "&gt;0")</f>
        <v>0</v>
      </c>
      <c r="N7" s="3">
        <f>SUMIFS(PivotData!P2:P100000,PivotData!P2:P100000, "&gt;=1000",PivotData!O2:O100000, "&gt;0")</f>
        <v>0</v>
      </c>
      <c r="O7" s="3">
        <f>SUMIFS(PivotData!Q2:Q100000,PivotData!Q2:Q100000, "&gt;=1000",PivotData!P2:P100000, "&gt;0")</f>
        <v>0</v>
      </c>
      <c r="P7" s="3">
        <f>SUMIFS(PivotData!R2:R100000,PivotData!R2:R100000, "&gt;=1000",PivotData!Q2:Q100000, "&gt;0")</f>
        <v>0</v>
      </c>
      <c r="Q7" s="3">
        <f>SUMIFS(PivotData!S2:S100000,PivotData!S2:S100000, "&gt;=1000",PivotData!R2:R100000, "&gt;0")</f>
        <v>0</v>
      </c>
      <c r="R7" s="3">
        <f ca="1">SUMIFS(PivotData!T2:T100000,PivotData!T2:T100000, "&gt;=1000",PivotData!S2:S100000, "&gt;0")</f>
        <v>0</v>
      </c>
      <c r="S7" s="3">
        <f ca="1">SUMIFS(PivotData!U2:U100000,PivotData!U2:U100000, "&gt;=1000",PivotData!T2:T100000, "&gt;0")</f>
        <v>0</v>
      </c>
    </row>
    <row r="8" spans="1:19" x14ac:dyDescent="0.25">
      <c r="A8" s="1"/>
      <c r="B8" s="2" t="e">
        <f t="shared" ref="B8:S8" si="1">B7/B6</f>
        <v>#DIV/0!</v>
      </c>
      <c r="C8" s="2" t="e">
        <f t="shared" si="1"/>
        <v>#DIV/0!</v>
      </c>
      <c r="D8" s="2" t="e">
        <f t="shared" si="1"/>
        <v>#DIV/0!</v>
      </c>
      <c r="E8" s="2" t="e">
        <f t="shared" si="1"/>
        <v>#DIV/0!</v>
      </c>
      <c r="F8" s="2" t="e">
        <f t="shared" si="1"/>
        <v>#DIV/0!</v>
      </c>
      <c r="G8" s="2" t="e">
        <f t="shared" si="1"/>
        <v>#DIV/0!</v>
      </c>
      <c r="H8" s="2" t="e">
        <f t="shared" si="1"/>
        <v>#DIV/0!</v>
      </c>
      <c r="I8" s="2" t="e">
        <f t="shared" si="1"/>
        <v>#DIV/0!</v>
      </c>
      <c r="J8" s="2" t="e">
        <f t="shared" si="1"/>
        <v>#DIV/0!</v>
      </c>
      <c r="K8" s="2" t="e">
        <f t="shared" si="1"/>
        <v>#DIV/0!</v>
      </c>
      <c r="L8" s="2" t="e">
        <f t="shared" si="1"/>
        <v>#DIV/0!</v>
      </c>
      <c r="M8" s="2" t="e">
        <f t="shared" si="1"/>
        <v>#DIV/0!</v>
      </c>
      <c r="N8" s="2" t="e">
        <f t="shared" si="1"/>
        <v>#DIV/0!</v>
      </c>
      <c r="O8" s="2" t="e">
        <f t="shared" si="1"/>
        <v>#DIV/0!</v>
      </c>
      <c r="P8" s="2" t="e">
        <f t="shared" si="1"/>
        <v>#DIV/0!</v>
      </c>
      <c r="Q8" s="2" t="e">
        <f t="shared" si="1"/>
        <v>#DIV/0!</v>
      </c>
      <c r="R8" s="2" t="e">
        <f t="shared" ca="1" si="1"/>
        <v>#DIV/0!</v>
      </c>
      <c r="S8" s="2" t="e">
        <f t="shared" ca="1" si="1"/>
        <v>#DIV/0!</v>
      </c>
    </row>
    <row r="9" spans="1:19" x14ac:dyDescent="0.25">
      <c r="A9" s="1" t="s">
        <v>11</v>
      </c>
      <c r="B9" s="3">
        <f>SUMIFS(PivotData!C2:C100000,PivotData!D2:D100000, "&gt;=1000",PivotData!D2:D100000, "&gt;0")</f>
        <v>0</v>
      </c>
      <c r="C9" s="3">
        <f>SUMIFS(PivotData!D2:D100000,PivotData!E2:E100000, "&gt;=1000",PivotData!E2:E100000, "&gt;0")</f>
        <v>0</v>
      </c>
      <c r="D9" s="3">
        <f>SUMIFS(PivotData!E2:E100000,PivotData!F2:F100000, "&gt;=1000",PivotData!F2:F100000, "&gt;0")</f>
        <v>0</v>
      </c>
      <c r="E9" s="3">
        <f>SUMIFS(PivotData!F2:F100000,PivotData!G2:G100000, "&gt;=1000",PivotData!G2:G100000, "&gt;0")</f>
        <v>0</v>
      </c>
      <c r="F9" s="3">
        <f>SUMIFS(PivotData!G2:G100000,PivotData!H2:H100000, "&gt;=1000",PivotData!H2:H100000, "&gt;0")</f>
        <v>0</v>
      </c>
      <c r="G9" s="3">
        <f>SUMIFS(PivotData!H2:H100000,PivotData!I2:I100000, "&gt;=1000",PivotData!I2:I100000, "&gt;0")</f>
        <v>0</v>
      </c>
      <c r="H9" s="3">
        <f>SUMIFS(PivotData!I2:I100000,PivotData!J2:J100000, "&gt;=1000",PivotData!J2:J100000, "&gt;0")</f>
        <v>0</v>
      </c>
      <c r="I9" s="3">
        <f>SUMIFS(PivotData!J2:J100000,PivotData!K2:K100000, "&gt;=1000",PivotData!K2:K100000, "&gt;0")</f>
        <v>0</v>
      </c>
      <c r="J9" s="3">
        <f>SUMIFS(PivotData!K2:K100000,PivotData!L2:L100000, "&gt;=1000",PivotData!L2:L100000, "&gt;0")</f>
        <v>0</v>
      </c>
      <c r="K9" s="3">
        <f>SUMIFS(PivotData!L2:L100000,PivotData!M2:M100000, "&gt;=1000",PivotData!M2:M100000, "&gt;0")</f>
        <v>0</v>
      </c>
      <c r="L9" s="3">
        <f>SUMIFS(PivotData!M2:M100000,PivotData!N2:N100000, "&gt;=1000",PivotData!N2:N100000, "&gt;0")</f>
        <v>0</v>
      </c>
      <c r="M9" s="3">
        <f>SUMIFS(PivotData!N2:N100000,PivotData!O2:O100000, "&gt;=1000",PivotData!O2:O100000, "&gt;0")</f>
        <v>0</v>
      </c>
      <c r="N9" s="3">
        <f>SUMIFS(PivotData!O2:O100000,PivotData!P2:P100000, "&gt;=1000",PivotData!P2:P100000, "&gt;0")</f>
        <v>0</v>
      </c>
      <c r="O9" s="3">
        <f>SUMIFS(PivotData!P2:P100000,PivotData!Q2:Q100000, "&gt;=1000",PivotData!Q2:Q100000, "&gt;0")</f>
        <v>0</v>
      </c>
      <c r="P9" s="3">
        <f>SUMIFS(PivotData!Q2:Q100000,PivotData!R2:R100000, "&gt;=1000",PivotData!R2:R100000, "&gt;0")</f>
        <v>0</v>
      </c>
      <c r="Q9" s="3">
        <f>SUMIFS(PivotData!R2:R100000,PivotData!S2:S100000, "&gt;=1000",PivotData!S2:S100000, "&gt;0")</f>
        <v>0</v>
      </c>
      <c r="R9" s="3">
        <f>SUMIFS(PivotData!S2:S100000,PivotData!T2:T100000, "&gt;=1000",PivotData!T2:T100000, "&gt;0")</f>
        <v>0</v>
      </c>
      <c r="S9" s="3">
        <f ca="1">SUMIFS(PivotData!T2:T100000,PivotData!U2:U100000, "&gt;=1000",PivotData!U2:U100000, "&gt;0")</f>
        <v>0</v>
      </c>
    </row>
    <row r="11" spans="1:19" ht="15.75" customHeight="1" thickBot="1" x14ac:dyDescent="0.3">
      <c r="B11" t="str">
        <f t="shared" ref="B11:S11" si="2">B1</f>
        <v/>
      </c>
      <c r="C11" t="str">
        <f t="shared" si="2"/>
        <v/>
      </c>
      <c r="D11" t="str">
        <f t="shared" si="2"/>
        <v/>
      </c>
      <c r="E11" t="str">
        <f t="shared" si="2"/>
        <v/>
      </c>
      <c r="F11" t="str">
        <f t="shared" si="2"/>
        <v/>
      </c>
      <c r="G11" t="str">
        <f t="shared" si="2"/>
        <v/>
      </c>
      <c r="H11" t="str">
        <f t="shared" si="2"/>
        <v/>
      </c>
      <c r="I11" t="str">
        <f t="shared" si="2"/>
        <v/>
      </c>
      <c r="J11" t="str">
        <f t="shared" si="2"/>
        <v/>
      </c>
      <c r="K11" t="str">
        <f t="shared" si="2"/>
        <v/>
      </c>
      <c r="L11" t="str">
        <f t="shared" si="2"/>
        <v/>
      </c>
      <c r="M11" t="str">
        <f t="shared" si="2"/>
        <v/>
      </c>
      <c r="N11" t="str">
        <f t="shared" si="2"/>
        <v/>
      </c>
      <c r="O11" t="str">
        <f t="shared" si="2"/>
        <v/>
      </c>
      <c r="P11" t="str">
        <f t="shared" si="2"/>
        <v/>
      </c>
      <c r="Q11" t="str">
        <f t="shared" si="2"/>
        <v/>
      </c>
      <c r="R11" t="str">
        <f t="shared" si="2"/>
        <v/>
      </c>
      <c r="S11" t="str">
        <f t="shared" si="2"/>
        <v/>
      </c>
    </row>
    <row r="12" spans="1:19" ht="15.75" customHeight="1" thickBot="1" x14ac:dyDescent="0.3">
      <c r="A12" s="4" t="s">
        <v>12</v>
      </c>
      <c r="B12" s="1" t="s">
        <v>0</v>
      </c>
      <c r="C12" s="1"/>
      <c r="D12" s="1"/>
      <c r="E12" s="1" t="s">
        <v>1</v>
      </c>
      <c r="F12" s="1"/>
      <c r="G12" s="1"/>
      <c r="H12" s="1" t="s">
        <v>2</v>
      </c>
      <c r="I12" s="1"/>
      <c r="J12" s="1"/>
      <c r="K12" s="1" t="s">
        <v>3</v>
      </c>
      <c r="L12" s="1"/>
      <c r="M12" s="1"/>
      <c r="N12" s="1" t="s">
        <v>4</v>
      </c>
      <c r="O12" s="1"/>
      <c r="P12" s="1"/>
      <c r="Q12" s="1" t="s">
        <v>5</v>
      </c>
    </row>
    <row r="13" spans="1:19" ht="15.75" customHeight="1" thickBot="1" x14ac:dyDescent="0.3">
      <c r="A13" s="5" t="s">
        <v>6</v>
      </c>
      <c r="B13" s="6">
        <f>COUNTIF(PivotData!D2:D100000,"&gt;=1000")</f>
        <v>0</v>
      </c>
      <c r="C13" s="6">
        <f>COUNTIF(PivotData!E2:E100000,"&gt;=1000")</f>
        <v>0</v>
      </c>
      <c r="D13" s="6">
        <f>COUNTIF(PivotData!F2:F100000,"&gt;=1000")</f>
        <v>0</v>
      </c>
      <c r="E13" s="6">
        <f>COUNTIF(PivotData!G2:G100000,"&gt;=1000")</f>
        <v>0</v>
      </c>
      <c r="F13" s="6">
        <f>COUNTIF(PivotData!H2:H100000,"&gt;=1000")</f>
        <v>0</v>
      </c>
      <c r="G13" s="6">
        <f>COUNTIF(PivotData!I2:I100000,"&gt;=1000")</f>
        <v>0</v>
      </c>
      <c r="H13" s="6">
        <f>COUNTIF(PivotData!J2:J100000,"&gt;=1000")</f>
        <v>0</v>
      </c>
      <c r="I13" s="6">
        <f>COUNTIF(PivotData!K2:K100000,"&gt;=1000")</f>
        <v>0</v>
      </c>
      <c r="J13" s="6">
        <f>COUNTIF(PivotData!L2:L100000,"&gt;=1000")</f>
        <v>0</v>
      </c>
      <c r="K13" s="6">
        <f>COUNTIF(PivotData!M2:M100000,"&gt;=1000")</f>
        <v>0</v>
      </c>
      <c r="L13" s="6">
        <f>COUNTIF(PivotData!N2:N100000,"&gt;=1000")</f>
        <v>0</v>
      </c>
      <c r="M13" s="6">
        <f>COUNTIF(PivotData!O2:O100000,"&gt;=1000")</f>
        <v>0</v>
      </c>
      <c r="N13" s="6">
        <f>COUNTIF(PivotData!P2:P100000,"&gt;=1000")</f>
        <v>0</v>
      </c>
      <c r="O13" s="6">
        <f>COUNTIF(PivotData!Q2:Q100000,"&gt;=1000")</f>
        <v>0</v>
      </c>
      <c r="P13" s="6">
        <f>COUNTIF(PivotData!R2:R100000,"&gt;=1000")</f>
        <v>0</v>
      </c>
      <c r="Q13" s="6">
        <f>COUNTIF(PivotData!S2:S100000,"&gt;=1000")</f>
        <v>0</v>
      </c>
      <c r="R13" s="6">
        <f>COUNTIF(PivotData!T2:T100000,"&gt;=1000")</f>
        <v>0</v>
      </c>
      <c r="S13" s="6">
        <f>COUNTIF(PivotData!U2:U100000,"&gt;=1000")</f>
        <v>0</v>
      </c>
    </row>
    <row r="14" spans="1:19" ht="15.75" customHeight="1" thickBot="1" x14ac:dyDescent="0.3">
      <c r="A14" s="7" t="s">
        <v>13</v>
      </c>
      <c r="B14" s="6">
        <f>COUNTIFS(PivotData!D2:D100000, "&gt;=1000", PivotData!C2:C100000, "&gt;0")</f>
        <v>0</v>
      </c>
      <c r="C14" s="6">
        <f>COUNTIFS(PivotData!E2:E100000, "&gt;=1000", PivotData!D2:D100000, "&gt;0")</f>
        <v>0</v>
      </c>
      <c r="D14" s="6">
        <f>COUNTIFS(PivotData!F2:F100000, "&gt;=1000", PivotData!E2:E100000, "&gt;0")</f>
        <v>0</v>
      </c>
      <c r="E14" s="6">
        <f>COUNTIFS(PivotData!G2:G100000, "&gt;=1000", PivotData!F2:F100000, "&gt;0")</f>
        <v>0</v>
      </c>
      <c r="F14" s="6">
        <f>COUNTIFS(PivotData!H2:H100000, "&gt;=1000", PivotData!G2:G100000, "&gt;0")</f>
        <v>0</v>
      </c>
      <c r="G14" s="6">
        <f>COUNTIFS(PivotData!I2:I100000, "&gt;=1000", PivotData!H2:H100000, "&gt;0")</f>
        <v>0</v>
      </c>
      <c r="H14" s="6">
        <f>COUNTIFS(PivotData!J2:J100000, "&gt;=1000", PivotData!I2:I100000, "&gt;0")</f>
        <v>0</v>
      </c>
      <c r="I14" s="6">
        <f>COUNTIFS(PivotData!K2:K100000, "&gt;=1000", PivotData!J2:J100000, "&gt;0")</f>
        <v>0</v>
      </c>
      <c r="J14" s="6">
        <f>COUNTIFS(PivotData!L2:L100000, "&gt;=1000", PivotData!K2:K100000, "&gt;0")</f>
        <v>0</v>
      </c>
      <c r="K14" s="6">
        <f>COUNTIFS(PivotData!M2:M100000, "&gt;=1000", PivotData!L2:L100000, "&gt;0")</f>
        <v>0</v>
      </c>
      <c r="L14" s="6">
        <f>COUNTIFS(PivotData!N2:N100000, "&gt;=1000", PivotData!M2:M100000, "&gt;0")</f>
        <v>0</v>
      </c>
      <c r="M14" s="6">
        <f>COUNTIFS(PivotData!O2:O100000, "&gt;=1000", PivotData!N2:N100000, "&gt;0")</f>
        <v>0</v>
      </c>
      <c r="N14" s="6">
        <f>COUNTIFS(PivotData!P2:P100000, "&gt;=1000", PivotData!O2:O100000, "&gt;0")</f>
        <v>0</v>
      </c>
      <c r="O14" s="6">
        <f>COUNTIFS(PivotData!Q2:Q100000, "&gt;=1000", PivotData!P2:P100000, "&gt;0")</f>
        <v>0</v>
      </c>
      <c r="P14" s="6">
        <f>COUNTIFS(PivotData!R2:R100000, "&gt;=1000", PivotData!Q2:Q100000, "&gt;0")</f>
        <v>0</v>
      </c>
      <c r="Q14" s="6">
        <f>COUNTIFS(PivotData!S2:S100000, "&gt;=1000", PivotData!R2:R100000, "&gt;0")</f>
        <v>0</v>
      </c>
      <c r="R14" s="6">
        <f>COUNTIFS(PivotData!T2:T100000, "&gt;=1000", PivotData!S2:S100000, "&gt;0")</f>
        <v>0</v>
      </c>
      <c r="S14" s="6">
        <f>COUNTIFS(PivotData!U2:U100000, "&gt;=1000", PivotData!T2:T100000, "&gt;0")</f>
        <v>0</v>
      </c>
    </row>
    <row r="15" spans="1:19" ht="15.75" customHeight="1" thickBot="1" x14ac:dyDescent="0.3">
      <c r="A15" s="8" t="s">
        <v>14</v>
      </c>
      <c r="B15" s="9">
        <f>COUNTIFS(PivotData!D2:D100000,"&gt;=1000",PivotData!C2:C100000,"&gt;0",PivotData!G2:G100000,"&gt;=1000")</f>
        <v>0</v>
      </c>
      <c r="C15" s="9">
        <f>COUNTIFS(PivotData!E2:E100000,"&gt;=1000",PivotData!D2:D100000,"&gt;0",PivotData!H2:H100000,"&gt;=1000")</f>
        <v>0</v>
      </c>
      <c r="D15" s="9">
        <f>COUNTIFS(PivotData!F2:F100000,"&gt;=1000",PivotData!E2:E100000,"&gt;0",PivotData!I2:I100000,"&gt;=1000")</f>
        <v>0</v>
      </c>
      <c r="E15" s="9">
        <f>COUNTIFS(PivotData!G2:G100000,"&gt;=1000",PivotData!F2:F100000,"&gt;0",PivotData!J2:J100000,"&gt;=1000")</f>
        <v>0</v>
      </c>
      <c r="F15" s="9">
        <f>COUNTIFS(PivotData!H2:H100000,"&gt;=1000",PivotData!G2:G100000,"&gt;0",PivotData!K2:K100000,"&gt;=1000")</f>
        <v>0</v>
      </c>
      <c r="G15" s="9">
        <f>COUNTIFS(PivotData!I2:I100000,"&gt;=1000",PivotData!H2:H100000,"&gt;0",PivotData!L2:L100000,"&gt;=1000")</f>
        <v>0</v>
      </c>
      <c r="H15" s="9">
        <f>COUNTIFS(PivotData!J2:J100000,"&gt;=1000",PivotData!I2:I100000,"&gt;0",PivotData!M2:M100000,"&gt;=1000")</f>
        <v>0</v>
      </c>
      <c r="I15" s="9">
        <f>COUNTIFS(PivotData!K2:K100000,"&gt;=1000",PivotData!J2:J100000,"&gt;0",PivotData!N2:N100000,"&gt;=1000")</f>
        <v>0</v>
      </c>
      <c r="J15" s="9">
        <f>COUNTIFS(PivotData!L2:L100000,"&gt;=1000",PivotData!K2:K100000,"&gt;0",PivotData!O2:O100000,"&gt;=1000")</f>
        <v>0</v>
      </c>
      <c r="K15" s="9">
        <f>COUNTIFS(PivotData!M2:M100000,"&gt;=1000",PivotData!L2:L100000,"&gt;0",PivotData!P2:P100000,"&gt;=1000")</f>
        <v>0</v>
      </c>
      <c r="L15" s="9">
        <f>COUNTIFS(PivotData!N2:N100000,"&gt;=1000",PivotData!M2:M100000,"&gt;0",PivotData!Q2:Q100000,"&gt;=1000")</f>
        <v>0</v>
      </c>
      <c r="M15" s="9">
        <f>COUNTIFS(PivotData!O2:O100000,"&gt;=1000",PivotData!N2:N100000,"&gt;0",PivotData!R2:R100000,"&gt;=1000")</f>
        <v>0</v>
      </c>
      <c r="N15" s="9">
        <f>COUNTIFS(PivotData!P2:P100000,"&gt;=1000",PivotData!O2:O100000,"&gt;0",PivotData!S2:S100000,"&gt;=1000")</f>
        <v>0</v>
      </c>
      <c r="O15" s="9">
        <f>COUNTIFS(PivotData!Q2:Q100000,"&gt;=1000",PivotData!P2:P100000,"&gt;0",PivotData!T2:T100000,"&gt;=1000")</f>
        <v>0</v>
      </c>
      <c r="P15" s="9">
        <f>COUNTIFS(PivotData!R2:R100000,"&gt;=1000",PivotData!Q2:Q100000,"&gt;0",PivotData!U2:U100000,"&gt;=1000")</f>
        <v>0</v>
      </c>
      <c r="Q15" s="9">
        <f>COUNTIFS(PivotData!S2:S100000,"&gt;=1000",PivotData!R2:R100000,"&gt;0",PivotData!V2:V100000,"&gt;=1000")</f>
        <v>0</v>
      </c>
      <c r="R15" s="9">
        <f>COUNTIFS(PivotData!T2:T100000,"&gt;=1000",PivotData!S2:S100000,"&gt;0",PivotData!W2:W100000,"&gt;=1000")</f>
        <v>0</v>
      </c>
      <c r="S15" s="9">
        <f>COUNTIFS(PivotData!U2:U100000,"&gt;=1000",PivotData!T2:T100000,"&gt;0",PivotData!X2:X100000,"&gt;=1000")</f>
        <v>0</v>
      </c>
    </row>
    <row r="16" spans="1:19" ht="15.75" customHeight="1" thickBot="1" x14ac:dyDescent="0.3">
      <c r="A16" s="8" t="s">
        <v>15</v>
      </c>
      <c r="B16" s="10" t="e">
        <f t="shared" ref="B16:S16" si="3">B15/B14</f>
        <v>#DIV/0!</v>
      </c>
      <c r="C16" s="10" t="e">
        <f t="shared" si="3"/>
        <v>#DIV/0!</v>
      </c>
      <c r="D16" s="10" t="e">
        <f t="shared" si="3"/>
        <v>#DIV/0!</v>
      </c>
      <c r="E16" s="10" t="e">
        <f t="shared" si="3"/>
        <v>#DIV/0!</v>
      </c>
      <c r="F16" s="10" t="e">
        <f t="shared" si="3"/>
        <v>#DIV/0!</v>
      </c>
      <c r="G16" s="10" t="e">
        <f t="shared" si="3"/>
        <v>#DIV/0!</v>
      </c>
      <c r="H16" s="10" t="e">
        <f t="shared" si="3"/>
        <v>#DIV/0!</v>
      </c>
      <c r="I16" s="10" t="e">
        <f t="shared" si="3"/>
        <v>#DIV/0!</v>
      </c>
      <c r="J16" s="10" t="e">
        <f t="shared" si="3"/>
        <v>#DIV/0!</v>
      </c>
      <c r="K16" s="10" t="e">
        <f t="shared" si="3"/>
        <v>#DIV/0!</v>
      </c>
      <c r="L16" s="10" t="e">
        <f t="shared" si="3"/>
        <v>#DIV/0!</v>
      </c>
      <c r="M16" s="10" t="e">
        <f t="shared" si="3"/>
        <v>#DIV/0!</v>
      </c>
      <c r="N16" s="10" t="e">
        <f t="shared" si="3"/>
        <v>#DIV/0!</v>
      </c>
      <c r="O16" s="10" t="e">
        <f t="shared" si="3"/>
        <v>#DIV/0!</v>
      </c>
      <c r="P16" s="10" t="e">
        <f t="shared" si="3"/>
        <v>#DIV/0!</v>
      </c>
      <c r="Q16" s="10" t="e">
        <f t="shared" si="3"/>
        <v>#DIV/0!</v>
      </c>
      <c r="R16" s="10" t="e">
        <f t="shared" si="3"/>
        <v>#DIV/0!</v>
      </c>
      <c r="S16" s="10" t="e">
        <f t="shared" si="3"/>
        <v>#DIV/0!</v>
      </c>
    </row>
    <row r="17" spans="1:19" ht="15.75" customHeight="1" thickBot="1" x14ac:dyDescent="0.3">
      <c r="A17" s="8" t="s">
        <v>16</v>
      </c>
      <c r="B17" s="11">
        <f t="shared" ref="B17:S17" si="4">B13-B14</f>
        <v>0</v>
      </c>
      <c r="C17" s="11">
        <f t="shared" si="4"/>
        <v>0</v>
      </c>
      <c r="D17" s="11">
        <f t="shared" si="4"/>
        <v>0</v>
      </c>
      <c r="E17" s="11">
        <f t="shared" si="4"/>
        <v>0</v>
      </c>
      <c r="F17" s="11">
        <f t="shared" si="4"/>
        <v>0</v>
      </c>
      <c r="G17" s="11">
        <f t="shared" si="4"/>
        <v>0</v>
      </c>
      <c r="H17" s="11">
        <f t="shared" si="4"/>
        <v>0</v>
      </c>
      <c r="I17" s="11">
        <f t="shared" si="4"/>
        <v>0</v>
      </c>
      <c r="J17" s="11">
        <f t="shared" si="4"/>
        <v>0</v>
      </c>
      <c r="K17" s="11">
        <f t="shared" si="4"/>
        <v>0</v>
      </c>
      <c r="L17" s="11">
        <f t="shared" si="4"/>
        <v>0</v>
      </c>
      <c r="M17" s="11">
        <f t="shared" si="4"/>
        <v>0</v>
      </c>
      <c r="N17" s="11">
        <f t="shared" si="4"/>
        <v>0</v>
      </c>
      <c r="O17" s="11">
        <f t="shared" si="4"/>
        <v>0</v>
      </c>
      <c r="P17" s="11">
        <f t="shared" si="4"/>
        <v>0</v>
      </c>
      <c r="Q17" s="11">
        <f t="shared" si="4"/>
        <v>0</v>
      </c>
      <c r="R17" s="11">
        <f t="shared" si="4"/>
        <v>0</v>
      </c>
      <c r="S17" s="11">
        <f t="shared" si="4"/>
        <v>0</v>
      </c>
    </row>
    <row r="18" spans="1:19" ht="15.75" customHeight="1" thickBot="1" x14ac:dyDescent="0.3">
      <c r="A18" s="8" t="s">
        <v>17</v>
      </c>
      <c r="B18" s="9">
        <f>COUNTIFS(PivotData!D2:D100000,"&gt;=1000",PivotData!G2:G100000,"&gt;=1000")-COUNTIFS(PivotData!D2:D100000,"&gt;=1000",PivotData!C2:C100000,"&gt;0",PivotData!G2:G100000,"&gt;=1000")</f>
        <v>0</v>
      </c>
      <c r="C18" s="9">
        <f>COUNTIFS(PivotData!E2:E100000,"&gt;=1000",PivotData!H2:H100000,"&gt;=1000")-COUNTIFS(PivotData!E2:E100000,"&gt;=1000",PivotData!D2:D100000,"&gt;0",PivotData!H2:H100000,"&gt;=1000")</f>
        <v>0</v>
      </c>
      <c r="D18" s="9">
        <f>COUNTIFS(PivotData!F2:F100000,"&gt;=1000",PivotData!I2:I100000,"&gt;=1000")-COUNTIFS(PivotData!F2:F100000,"&gt;=1000",PivotData!E2:E100000,"&gt;0",PivotData!I2:I100000,"&gt;=1000")</f>
        <v>0</v>
      </c>
      <c r="E18" s="9">
        <f>COUNTIFS(PivotData!G2:G100000,"&gt;=1000",PivotData!J2:J100000,"&gt;=1000")-COUNTIFS(PivotData!G2:G100000,"&gt;=1000",PivotData!F2:F100000,"&gt;0",PivotData!J2:J100000,"&gt;=1000")</f>
        <v>0</v>
      </c>
      <c r="F18" s="9">
        <f>COUNTIFS(PivotData!H2:H100000,"&gt;=1000",PivotData!K2:K100000,"&gt;=1000")-COUNTIFS(PivotData!H2:H100000,"&gt;=1000",PivotData!G2:G100000,"&gt;0",PivotData!K2:K100000,"&gt;=1000")</f>
        <v>0</v>
      </c>
      <c r="G18" s="9">
        <f>COUNTIFS(PivotData!I2:I100000,"&gt;=1000",PivotData!L2:L100000,"&gt;=1000")-COUNTIFS(PivotData!I2:I100000,"&gt;=1000",PivotData!H2:H100000,"&gt;0",PivotData!L2:L100000,"&gt;=1000")</f>
        <v>0</v>
      </c>
      <c r="H18" s="9">
        <f>COUNTIFS(PivotData!J2:J100000,"&gt;=1000",PivotData!M2:M100000,"&gt;=1000")-COUNTIFS(PivotData!J2:J100000,"&gt;=1000",PivotData!I2:I100000,"&gt;0",PivotData!M2:M100000,"&gt;=1000")</f>
        <v>0</v>
      </c>
      <c r="I18" s="9">
        <f>COUNTIFS(PivotData!K2:K100000,"&gt;=1000",PivotData!N2:N100000,"&gt;=1000")-COUNTIFS(PivotData!K2:K100000,"&gt;=1000",PivotData!J2:J100000,"&gt;0",PivotData!N2:N100000,"&gt;=1000")</f>
        <v>0</v>
      </c>
      <c r="J18" s="9">
        <f>COUNTIFS(PivotData!L2:L100000,"&gt;=1000",PivotData!O2:O100000,"&gt;=1000")-COUNTIFS(PivotData!L2:L100000,"&gt;=1000",PivotData!K2:K100000,"&gt;0",PivotData!O2:O100000,"&gt;=1000")</f>
        <v>0</v>
      </c>
      <c r="K18" s="9">
        <f>COUNTIFS(PivotData!M2:M100000,"&gt;=1000",PivotData!P2:P100000,"&gt;=1000")-COUNTIFS(PivotData!M2:M100000,"&gt;=1000",PivotData!L2:L100000,"&gt;0",PivotData!P2:P100000,"&gt;=1000")</f>
        <v>0</v>
      </c>
      <c r="L18" s="9">
        <f>COUNTIFS(PivotData!N2:N100000,"&gt;=1000",PivotData!Q2:Q100000,"&gt;=1000")-COUNTIFS(PivotData!N2:N100000,"&gt;=1000",PivotData!M2:M100000,"&gt;0",PivotData!Q2:Q100000,"&gt;=1000")</f>
        <v>0</v>
      </c>
      <c r="M18" s="9">
        <f>COUNTIFS(PivotData!O2:O100000,"&gt;=1000",PivotData!R2:R100000,"&gt;=1000")-COUNTIFS(PivotData!O2:O100000,"&gt;=1000",PivotData!N2:N100000,"&gt;0",PivotData!R2:R100000,"&gt;=1000")</f>
        <v>0</v>
      </c>
      <c r="N18" s="9">
        <f>COUNTIFS(PivotData!P2:P100000,"&gt;=1000",PivotData!S2:S100000,"&gt;=1000")-COUNTIFS(PivotData!P2:P100000,"&gt;=1000",PivotData!O2:O100000,"&gt;0",PivotData!S2:S100000,"&gt;=1000")</f>
        <v>0</v>
      </c>
      <c r="O18" s="9">
        <f>COUNTIFS(PivotData!Q2:Q100000,"&gt;=1000",PivotData!T2:T100000,"&gt;=1000")-COUNTIFS(PivotData!Q2:Q100000,"&gt;=1000",PivotData!P2:P100000,"&gt;0",PivotData!T2:T100000,"&gt;=1000")</f>
        <v>0</v>
      </c>
      <c r="P18" s="9">
        <f>COUNTIFS(PivotData!R2:R100000,"&gt;=1000",PivotData!U2:U100000,"&gt;=1000")-COUNTIFS(PivotData!R2:R100000,"&gt;=1000",PivotData!Q2:Q100000,"&gt;0",PivotData!U2:U100000,"&gt;=1000")</f>
        <v>0</v>
      </c>
      <c r="Q18" s="9">
        <f>COUNTIFS(PivotData!S2:S100000,"&gt;=1000",PivotData!V2:V100000,"&gt;=1000")-COUNTIFS(PivotData!S2:S100000,"&gt;=1000",PivotData!R2:R100000,"&gt;0",PivotData!V2:V100000,"&gt;=1000")</f>
        <v>0</v>
      </c>
      <c r="R18" s="9">
        <f>COUNTIFS(PivotData!T2:T100000,"&gt;=1000",PivotData!W2:W100000,"&gt;=1000")-COUNTIFS(PivotData!T2:T100000,"&gt;=1000",PivotData!S2:S100000,"&gt;0",PivotData!W2:W100000,"&gt;=1000")</f>
        <v>0</v>
      </c>
      <c r="S18" s="9">
        <f>COUNTIFS(PivotData!U2:U100000,"&gt;=1000",PivotData!X2:X100000,"&gt;=1000")-COUNTIFS(PivotData!U2:U100000,"&gt;=1000",PivotData!T2:T100000,"&gt;0",PivotData!X2:X100000,"&gt;=1000")</f>
        <v>0</v>
      </c>
    </row>
    <row r="19" spans="1:19" ht="15.75" customHeight="1" thickBot="1" x14ac:dyDescent="0.3">
      <c r="A19" s="8" t="s">
        <v>18</v>
      </c>
      <c r="B19" s="10" t="e">
        <f t="shared" ref="B19:S19" si="5">B18/B17</f>
        <v>#DIV/0!</v>
      </c>
      <c r="C19" s="10" t="e">
        <f t="shared" si="5"/>
        <v>#DIV/0!</v>
      </c>
      <c r="D19" s="10" t="e">
        <f t="shared" si="5"/>
        <v>#DIV/0!</v>
      </c>
      <c r="E19" s="10" t="e">
        <f t="shared" si="5"/>
        <v>#DIV/0!</v>
      </c>
      <c r="F19" s="10" t="e">
        <f t="shared" si="5"/>
        <v>#DIV/0!</v>
      </c>
      <c r="G19" s="10" t="e">
        <f t="shared" si="5"/>
        <v>#DIV/0!</v>
      </c>
      <c r="H19" s="10" t="e">
        <f t="shared" si="5"/>
        <v>#DIV/0!</v>
      </c>
      <c r="I19" s="10" t="e">
        <f t="shared" si="5"/>
        <v>#DIV/0!</v>
      </c>
      <c r="J19" s="10" t="e">
        <f t="shared" si="5"/>
        <v>#DIV/0!</v>
      </c>
      <c r="K19" s="10" t="e">
        <f t="shared" si="5"/>
        <v>#DIV/0!</v>
      </c>
      <c r="L19" s="10" t="e">
        <f t="shared" si="5"/>
        <v>#DIV/0!</v>
      </c>
      <c r="M19" s="10" t="e">
        <f t="shared" si="5"/>
        <v>#DIV/0!</v>
      </c>
      <c r="N19" s="10" t="e">
        <f t="shared" si="5"/>
        <v>#DIV/0!</v>
      </c>
      <c r="O19" s="10" t="e">
        <f t="shared" si="5"/>
        <v>#DIV/0!</v>
      </c>
      <c r="P19" s="10" t="e">
        <f t="shared" si="5"/>
        <v>#DIV/0!</v>
      </c>
      <c r="Q19" s="10" t="e">
        <f t="shared" si="5"/>
        <v>#DIV/0!</v>
      </c>
      <c r="R19" s="10" t="e">
        <f t="shared" si="5"/>
        <v>#DIV/0!</v>
      </c>
      <c r="S19" s="10" t="e">
        <f t="shared" si="5"/>
        <v>#DIV/0!</v>
      </c>
    </row>
    <row r="20" spans="1:19" ht="15.75" customHeight="1" thickBot="1" x14ac:dyDescent="0.3">
      <c r="A20" s="8" t="s">
        <v>19</v>
      </c>
      <c r="B20" s="12" t="e">
        <f t="shared" ref="B20:S20" si="6">B14/B13</f>
        <v>#DIV/0!</v>
      </c>
      <c r="C20" s="12" t="e">
        <f t="shared" si="6"/>
        <v>#DIV/0!</v>
      </c>
      <c r="D20" s="12" t="e">
        <f t="shared" si="6"/>
        <v>#DIV/0!</v>
      </c>
      <c r="E20" s="12" t="e">
        <f t="shared" si="6"/>
        <v>#DIV/0!</v>
      </c>
      <c r="F20" s="12" t="e">
        <f t="shared" si="6"/>
        <v>#DIV/0!</v>
      </c>
      <c r="G20" s="12" t="e">
        <f t="shared" si="6"/>
        <v>#DIV/0!</v>
      </c>
      <c r="H20" s="12" t="e">
        <f t="shared" si="6"/>
        <v>#DIV/0!</v>
      </c>
      <c r="I20" s="12" t="e">
        <f t="shared" si="6"/>
        <v>#DIV/0!</v>
      </c>
      <c r="J20" s="12" t="e">
        <f t="shared" si="6"/>
        <v>#DIV/0!</v>
      </c>
      <c r="K20" s="12" t="e">
        <f t="shared" si="6"/>
        <v>#DIV/0!</v>
      </c>
      <c r="L20" s="12" t="e">
        <f t="shared" si="6"/>
        <v>#DIV/0!</v>
      </c>
      <c r="M20" s="12" t="e">
        <f t="shared" si="6"/>
        <v>#DIV/0!</v>
      </c>
      <c r="N20" s="12" t="e">
        <f t="shared" si="6"/>
        <v>#DIV/0!</v>
      </c>
      <c r="O20" s="12" t="e">
        <f t="shared" si="6"/>
        <v>#DIV/0!</v>
      </c>
      <c r="P20" s="12" t="e">
        <f t="shared" si="6"/>
        <v>#DIV/0!</v>
      </c>
      <c r="Q20" s="12" t="e">
        <f t="shared" si="6"/>
        <v>#DIV/0!</v>
      </c>
      <c r="R20" s="12" t="e">
        <f t="shared" si="6"/>
        <v>#DIV/0!</v>
      </c>
      <c r="S20" s="12" t="e">
        <f t="shared" si="6"/>
        <v>#DIV/0!</v>
      </c>
    </row>
    <row r="21" spans="1:19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9" ht="15.75" customHeight="1" thickBot="1" x14ac:dyDescent="0.3">
      <c r="A22" s="13"/>
      <c r="B22" t="str">
        <f t="shared" ref="B22:S22" si="7">B1</f>
        <v/>
      </c>
      <c r="C22" t="str">
        <f t="shared" si="7"/>
        <v/>
      </c>
      <c r="D22" t="str">
        <f t="shared" si="7"/>
        <v/>
      </c>
      <c r="E22" t="str">
        <f t="shared" si="7"/>
        <v/>
      </c>
      <c r="F22" t="str">
        <f t="shared" si="7"/>
        <v/>
      </c>
      <c r="G22" t="str">
        <f t="shared" si="7"/>
        <v/>
      </c>
      <c r="H22" t="str">
        <f t="shared" si="7"/>
        <v/>
      </c>
      <c r="I22" t="str">
        <f t="shared" si="7"/>
        <v/>
      </c>
      <c r="J22" t="str">
        <f t="shared" si="7"/>
        <v/>
      </c>
      <c r="K22" t="str">
        <f t="shared" si="7"/>
        <v/>
      </c>
      <c r="L22" t="str">
        <f t="shared" si="7"/>
        <v/>
      </c>
      <c r="M22" t="str">
        <f t="shared" si="7"/>
        <v/>
      </c>
      <c r="N22" t="str">
        <f t="shared" si="7"/>
        <v/>
      </c>
      <c r="O22" t="str">
        <f t="shared" si="7"/>
        <v/>
      </c>
      <c r="P22" t="str">
        <f t="shared" si="7"/>
        <v/>
      </c>
      <c r="Q22" t="str">
        <f t="shared" si="7"/>
        <v/>
      </c>
      <c r="R22" t="str">
        <f t="shared" si="7"/>
        <v/>
      </c>
      <c r="S22" t="str">
        <f t="shared" si="7"/>
        <v/>
      </c>
    </row>
    <row r="23" spans="1:19" ht="15.75" customHeight="1" thickBot="1" x14ac:dyDescent="0.3">
      <c r="A23" s="15" t="s">
        <v>20</v>
      </c>
      <c r="B23" s="1" t="s">
        <v>0</v>
      </c>
      <c r="C23" s="1"/>
      <c r="D23" s="1"/>
      <c r="E23" s="1" t="s">
        <v>1</v>
      </c>
      <c r="F23" s="1"/>
      <c r="G23" s="1"/>
      <c r="H23" s="1" t="s">
        <v>2</v>
      </c>
      <c r="I23" s="1"/>
      <c r="J23" s="1"/>
      <c r="K23" s="1" t="s">
        <v>3</v>
      </c>
      <c r="L23" s="1"/>
      <c r="M23" s="1"/>
      <c r="N23" s="1" t="s">
        <v>4</v>
      </c>
      <c r="O23" s="1"/>
      <c r="P23" s="1"/>
      <c r="Q23" s="1" t="s">
        <v>5</v>
      </c>
    </row>
    <row r="24" spans="1:19" ht="15.75" customHeight="1" thickBot="1" x14ac:dyDescent="0.3">
      <c r="A24" s="16" t="s">
        <v>9</v>
      </c>
      <c r="B24" s="17">
        <f>SUMIF(PivotData!D2:D100000, "&gt;=1000")</f>
        <v>0</v>
      </c>
      <c r="C24" s="17">
        <f>SUMIF(PivotData!E2:E100000, "&gt;=1000")</f>
        <v>0</v>
      </c>
      <c r="D24" s="17">
        <f>SUMIF(PivotData!F2:F100000, "&gt;=1000")</f>
        <v>0</v>
      </c>
      <c r="E24" s="17">
        <f>SUMIF(PivotData!G2:G100000, "&gt;=1000")</f>
        <v>0</v>
      </c>
      <c r="F24" s="17">
        <f>SUMIF(PivotData!H2:H100000, "&gt;=1000")</f>
        <v>0</v>
      </c>
      <c r="G24" s="17">
        <f>SUMIF(PivotData!I2:I100000, "&gt;=1000")</f>
        <v>0</v>
      </c>
      <c r="H24" s="17">
        <f>SUMIF(PivotData!J2:J100000, "&gt;=1000")</f>
        <v>0</v>
      </c>
      <c r="I24" s="17">
        <f>SUMIF(PivotData!K2:K100000, "&gt;=1000")</f>
        <v>0</v>
      </c>
      <c r="J24" s="17">
        <f>SUMIF(PivotData!L2:L100000, "&gt;=1000")</f>
        <v>0</v>
      </c>
      <c r="K24" s="17">
        <f>SUMIF(PivotData!M2:M100000, "&gt;=1000")</f>
        <v>0</v>
      </c>
      <c r="L24" s="17">
        <f>SUMIF(PivotData!N2:N100000, "&gt;=1000")</f>
        <v>0</v>
      </c>
      <c r="M24" s="17">
        <f>SUMIF(PivotData!O2:O100000, "&gt;=1000")</f>
        <v>0</v>
      </c>
      <c r="N24" s="17">
        <f>SUMIF(PivotData!P2:P100000, "&gt;=1000")</f>
        <v>0</v>
      </c>
      <c r="O24" s="17">
        <f>SUMIF(PivotData!Q2:Q100000, "&gt;=1000")</f>
        <v>0</v>
      </c>
      <c r="P24" s="17">
        <f>SUMIF(PivotData!R2:R100000, "&gt;=1000")</f>
        <v>0</v>
      </c>
      <c r="Q24" s="17">
        <f>SUMIF(PivotData!S2:S100000, "&gt;=1000")</f>
        <v>0</v>
      </c>
      <c r="R24" s="17">
        <f>SUMIF(PivotData!T2:T100000, "&gt;=1000")</f>
        <v>0</v>
      </c>
      <c r="S24" s="17">
        <f>SUMIF(PivotData!U2:U100000, "&gt;=1000")</f>
        <v>0</v>
      </c>
    </row>
    <row r="25" spans="1:19" ht="15.75" customHeight="1" thickBot="1" x14ac:dyDescent="0.3">
      <c r="A25" s="16" t="s">
        <v>10</v>
      </c>
      <c r="B25" s="17">
        <f>SUMIFS(PivotData!D2:D100000, PivotData!D2:D100000, "&gt;=1000", PivotData!C2:C100000, "&gt;0")</f>
        <v>0</v>
      </c>
      <c r="C25" s="17">
        <f>SUMIFS(PivotData!E2:E100000, PivotData!E2:E100000, "&gt;=1000", PivotData!D2:D100000, "&gt;0")</f>
        <v>0</v>
      </c>
      <c r="D25" s="17">
        <f>SUMIFS(PivotData!F2:F100000, PivotData!F2:F100000, "&gt;=1000", PivotData!E2:E100000, "&gt;0")</f>
        <v>0</v>
      </c>
      <c r="E25" s="17">
        <f>SUMIFS(PivotData!G2:G100000, PivotData!G2:G100000, "&gt;=1000", PivotData!F2:F100000, "&gt;0")</f>
        <v>0</v>
      </c>
      <c r="F25" s="17">
        <f>SUMIFS(PivotData!H2:H100000, PivotData!H2:H100000, "&gt;=1000", PivotData!G2:G100000, "&gt;0")</f>
        <v>0</v>
      </c>
      <c r="G25" s="17">
        <f>SUMIFS(PivotData!I2:I100000, PivotData!I2:I100000, "&gt;=1000", PivotData!H2:H100000, "&gt;0")</f>
        <v>0</v>
      </c>
      <c r="H25" s="17">
        <f>SUMIFS(PivotData!J2:J100000, PivotData!J2:J100000, "&gt;=1000", PivotData!I2:I100000, "&gt;0")</f>
        <v>0</v>
      </c>
      <c r="I25" s="17">
        <f>SUMIFS(PivotData!K2:K100000, PivotData!K2:K100000, "&gt;=1000", PivotData!J2:J100000, "&gt;0")</f>
        <v>0</v>
      </c>
      <c r="J25" s="17">
        <f>SUMIFS(PivotData!L2:L100000, PivotData!L2:L100000, "&gt;=1000", PivotData!K2:K100000, "&gt;0")</f>
        <v>0</v>
      </c>
      <c r="K25" s="17">
        <f>SUMIFS(PivotData!M2:M100000, PivotData!M2:M100000, "&gt;=1000", PivotData!L2:L100000, "&gt;0")</f>
        <v>0</v>
      </c>
      <c r="L25" s="17">
        <f>SUMIFS(PivotData!N2:N100000, PivotData!N2:N100000, "&gt;=1000", PivotData!M2:M100000, "&gt;0")</f>
        <v>0</v>
      </c>
      <c r="M25" s="17">
        <f>SUMIFS(PivotData!O2:O100000, PivotData!O2:O100000, "&gt;=1000", PivotData!N2:N100000, "&gt;0")</f>
        <v>0</v>
      </c>
      <c r="N25" s="17">
        <f>SUMIFS(PivotData!P2:P100000, PivotData!P2:P100000, "&gt;=1000", PivotData!O2:O100000, "&gt;0")</f>
        <v>0</v>
      </c>
      <c r="O25" s="17">
        <f>SUMIFS(PivotData!Q2:Q100000, PivotData!Q2:Q100000, "&gt;=1000", PivotData!P2:P100000, "&gt;0")</f>
        <v>0</v>
      </c>
      <c r="P25" s="17">
        <f>SUMIFS(PivotData!R2:R100000, PivotData!R2:R100000, "&gt;=1000", PivotData!Q2:Q100000, "&gt;0")</f>
        <v>0</v>
      </c>
      <c r="Q25" s="17">
        <f>SUMIFS(PivotData!S2:S100000, PivotData!S2:S100000, "&gt;=1000", PivotData!R2:R100000, "&gt;0")</f>
        <v>0</v>
      </c>
      <c r="R25" s="17">
        <f ca="1">SUMIFS(PivotData!T2:T100000, PivotData!T2:T100000, "&gt;=1000", PivotData!S2:S100000, "&gt;0")</f>
        <v>0</v>
      </c>
      <c r="S25" s="17">
        <f ca="1">SUMIFS(PivotData!U2:U100000, PivotData!U2:U100000, "&gt;=1000", PivotData!T2:T100000, "&gt;0")</f>
        <v>0</v>
      </c>
    </row>
    <row r="26" spans="1:19" ht="15.75" customHeight="1" thickBot="1" x14ac:dyDescent="0.3">
      <c r="A26" s="18" t="s">
        <v>21</v>
      </c>
      <c r="B26" s="2" t="e">
        <f t="shared" ref="B26:S26" si="8">B25/B24</f>
        <v>#DIV/0!</v>
      </c>
      <c r="C26" s="2" t="e">
        <f t="shared" si="8"/>
        <v>#DIV/0!</v>
      </c>
      <c r="D26" s="2" t="e">
        <f t="shared" si="8"/>
        <v>#DIV/0!</v>
      </c>
      <c r="E26" s="2" t="e">
        <f t="shared" si="8"/>
        <v>#DIV/0!</v>
      </c>
      <c r="F26" s="2" t="e">
        <f t="shared" si="8"/>
        <v>#DIV/0!</v>
      </c>
      <c r="G26" s="2" t="e">
        <f t="shared" si="8"/>
        <v>#DIV/0!</v>
      </c>
      <c r="H26" s="2" t="e">
        <f t="shared" si="8"/>
        <v>#DIV/0!</v>
      </c>
      <c r="I26" s="2" t="e">
        <f t="shared" si="8"/>
        <v>#DIV/0!</v>
      </c>
      <c r="J26" s="2" t="e">
        <f t="shared" si="8"/>
        <v>#DIV/0!</v>
      </c>
      <c r="K26" s="2" t="e">
        <f t="shared" si="8"/>
        <v>#DIV/0!</v>
      </c>
      <c r="L26" s="2" t="e">
        <f t="shared" si="8"/>
        <v>#DIV/0!</v>
      </c>
      <c r="M26" s="2" t="e">
        <f t="shared" si="8"/>
        <v>#DIV/0!</v>
      </c>
      <c r="N26" s="2" t="e">
        <f t="shared" si="8"/>
        <v>#DIV/0!</v>
      </c>
      <c r="O26" s="2" t="e">
        <f t="shared" si="8"/>
        <v>#DIV/0!</v>
      </c>
      <c r="P26" s="2" t="e">
        <f t="shared" si="8"/>
        <v>#DIV/0!</v>
      </c>
      <c r="Q26" s="2" t="e">
        <f t="shared" si="8"/>
        <v>#DIV/0!</v>
      </c>
      <c r="R26" s="2" t="e">
        <f t="shared" ca="1" si="8"/>
        <v>#DIV/0!</v>
      </c>
      <c r="S26" s="2" t="e">
        <f t="shared" ca="1" si="8"/>
        <v>#DIV/0!</v>
      </c>
    </row>
    <row r="27" spans="1:19" ht="15.75" customHeight="1" thickBot="1" x14ac:dyDescent="0.3">
      <c r="A27" s="18" t="s">
        <v>22</v>
      </c>
      <c r="B27" s="17">
        <f>SUMIFS(PivotData!C2:C100000, PivotData!D2:D100000, "&gt;=1000", PivotData!C2:C100000, "&gt;0")</f>
        <v>0</v>
      </c>
      <c r="C27" s="17">
        <f>SUMIFS(PivotData!D2:D100000, PivotData!E2:E100000, "&gt;=1000", PivotData!D2:D100000, "&gt;0")</f>
        <v>0</v>
      </c>
      <c r="D27" s="17">
        <f>SUMIFS(PivotData!E2:E100000, PivotData!F2:F100000, "&gt;=1000", PivotData!E2:E100000, "&gt;0")</f>
        <v>0</v>
      </c>
      <c r="E27" s="17">
        <f>SUMIFS(PivotData!F2:F100000, PivotData!G2:G100000, "&gt;=1000", PivotData!F2:F100000, "&gt;0")</f>
        <v>0</v>
      </c>
      <c r="F27" s="17">
        <f>SUMIFS(PivotData!G2:G100000, PivotData!H2:H100000, "&gt;=1000", PivotData!G2:G100000, "&gt;0")</f>
        <v>0</v>
      </c>
      <c r="G27" s="17">
        <f>SUMIFS(PivotData!H2:H100000, PivotData!I2:I100000, "&gt;=1000", PivotData!H2:H100000, "&gt;0")</f>
        <v>0</v>
      </c>
      <c r="H27" s="17">
        <f>SUMIFS(PivotData!I2:I100000, PivotData!J2:J100000, "&gt;=1000", PivotData!I2:I100000, "&gt;0")</f>
        <v>0</v>
      </c>
      <c r="I27" s="17">
        <f>SUMIFS(PivotData!J2:J100000, PivotData!K2:K100000, "&gt;=1000", PivotData!J2:J100000, "&gt;0")</f>
        <v>0</v>
      </c>
      <c r="J27" s="17">
        <f>SUMIFS(PivotData!K2:K100000, PivotData!L2:L100000, "&gt;=1000", PivotData!K2:K100000, "&gt;0")</f>
        <v>0</v>
      </c>
      <c r="K27" s="17">
        <f>SUMIFS(PivotData!L2:L100000, PivotData!M2:M100000, "&gt;=1000", PivotData!L2:L100000, "&gt;0")</f>
        <v>0</v>
      </c>
      <c r="L27" s="17">
        <f>SUMIFS(PivotData!M2:M100000, PivotData!N2:N100000, "&gt;=1000", PivotData!M2:M100000, "&gt;0")</f>
        <v>0</v>
      </c>
      <c r="M27" s="17">
        <f>SUMIFS(PivotData!N2:N100000, PivotData!O2:O100000, "&gt;=1000", PivotData!N2:N100000, "&gt;0")</f>
        <v>0</v>
      </c>
      <c r="N27" s="17">
        <f>SUMIFS(PivotData!O2:O100000, PivotData!P2:P100000, "&gt;=1000", PivotData!O2:O100000, "&gt;0")</f>
        <v>0</v>
      </c>
      <c r="O27" s="17">
        <f>SUMIFS(PivotData!P2:P100000, PivotData!Q2:Q100000, "&gt;=1000", PivotData!P2:P100000, "&gt;0")</f>
        <v>0</v>
      </c>
      <c r="P27" s="17">
        <f>SUMIFS(PivotData!Q2:Q100000, PivotData!R2:R100000, "&gt;=1000", PivotData!Q2:Q100000, "&gt;0")</f>
        <v>0</v>
      </c>
      <c r="Q27" s="17">
        <f>SUMIFS(PivotData!R2:R100000, PivotData!S2:S100000, "&gt;=1000", PivotData!R2:R100000, "&gt;0")</f>
        <v>0</v>
      </c>
      <c r="R27" s="17">
        <f>SUMIFS(PivotData!S2:S100000, PivotData!T2:T100000, "&gt;=1000", PivotData!S2:S100000, "&gt;0")</f>
        <v>0</v>
      </c>
      <c r="S27" s="17">
        <f ca="1">SUMIFS(PivotData!T2:T100000, PivotData!U2:U100000, "&gt;=1000", PivotData!T2:T100000, "&gt;0")</f>
        <v>0</v>
      </c>
    </row>
    <row r="28" spans="1:19" ht="15.75" customHeight="1" thickBot="1" x14ac:dyDescent="0.3">
      <c r="A28" s="18" t="s">
        <v>23</v>
      </c>
      <c r="B28" s="2" t="e">
        <f t="shared" ref="B28:S28" si="9">B27/B24</f>
        <v>#DIV/0!</v>
      </c>
      <c r="C28" s="2" t="e">
        <f t="shared" si="9"/>
        <v>#DIV/0!</v>
      </c>
      <c r="D28" s="2" t="e">
        <f t="shared" si="9"/>
        <v>#DIV/0!</v>
      </c>
      <c r="E28" s="2" t="e">
        <f t="shared" si="9"/>
        <v>#DIV/0!</v>
      </c>
      <c r="F28" s="2" t="e">
        <f t="shared" si="9"/>
        <v>#DIV/0!</v>
      </c>
      <c r="G28" s="2" t="e">
        <f t="shared" si="9"/>
        <v>#DIV/0!</v>
      </c>
      <c r="H28" s="2" t="e">
        <f t="shared" si="9"/>
        <v>#DIV/0!</v>
      </c>
      <c r="I28" s="2" t="e">
        <f t="shared" si="9"/>
        <v>#DIV/0!</v>
      </c>
      <c r="J28" s="2" t="e">
        <f t="shared" si="9"/>
        <v>#DIV/0!</v>
      </c>
      <c r="K28" s="2" t="e">
        <f t="shared" si="9"/>
        <v>#DIV/0!</v>
      </c>
      <c r="L28" s="2" t="e">
        <f t="shared" si="9"/>
        <v>#DIV/0!</v>
      </c>
      <c r="M28" s="2" t="e">
        <f t="shared" si="9"/>
        <v>#DIV/0!</v>
      </c>
      <c r="N28" s="2" t="e">
        <f t="shared" si="9"/>
        <v>#DIV/0!</v>
      </c>
      <c r="O28" s="2" t="e">
        <f t="shared" si="9"/>
        <v>#DIV/0!</v>
      </c>
      <c r="P28" s="2" t="e">
        <f t="shared" si="9"/>
        <v>#DIV/0!</v>
      </c>
      <c r="Q28" s="2" t="e">
        <f t="shared" si="9"/>
        <v>#DIV/0!</v>
      </c>
      <c r="R28" s="2" t="e">
        <f t="shared" si="9"/>
        <v>#DIV/0!</v>
      </c>
      <c r="S28" s="2" t="e">
        <f t="shared" ca="1" si="9"/>
        <v>#DIV/0!</v>
      </c>
    </row>
    <row r="30" spans="1:19" x14ac:dyDescent="0.25">
      <c r="A30" s="19" t="s">
        <v>24</v>
      </c>
      <c r="B30" s="20">
        <f>SUMIFS(PivotData!D2:D100000, PivotData!D2:D100000, "&gt;=1000", PivotData!C2:C100000, "&gt;0", PivotData!G2:G100000, "&gt;=1000")</f>
        <v>0</v>
      </c>
      <c r="C30" s="20">
        <f>SUMIFS(PivotData!E2:E100000, PivotData!E2:E100000, "&gt;=1000", PivotData!D2:D100000, "&gt;0", PivotData!H2:H100000, "&gt;=1000")</f>
        <v>0</v>
      </c>
      <c r="D30" s="20">
        <f>SUMIFS(PivotData!F2:F100000, PivotData!F2:F100000, "&gt;=1000", PivotData!E2:E100000, "&gt;0", PivotData!I2:I100000, "&gt;=1000")</f>
        <v>0</v>
      </c>
      <c r="E30" s="20">
        <f>SUMIFS(PivotData!G2:G100000, PivotData!G2:G100000, "&gt;=1000", PivotData!F2:F100000, "&gt;0", PivotData!J2:J100000, "&gt;=1000")</f>
        <v>0</v>
      </c>
      <c r="F30" s="20">
        <f>SUMIFS(PivotData!H2:H100000, PivotData!H2:H100000, "&gt;=1000", PivotData!G2:G100000, "&gt;0", PivotData!K2:K100000, "&gt;=1000")</f>
        <v>0</v>
      </c>
      <c r="G30" s="20">
        <f>SUMIFS(PivotData!I2:I100000, PivotData!I2:I100000, "&gt;=1000", PivotData!H2:H100000, "&gt;0", PivotData!L2:L100000, "&gt;=1000")</f>
        <v>0</v>
      </c>
      <c r="H30" s="20">
        <f>SUMIFS(PivotData!J2:J100000, PivotData!J2:J100000, "&gt;=1000", PivotData!I2:I100000, "&gt;0", PivotData!M2:M100000, "&gt;=1000")</f>
        <v>0</v>
      </c>
      <c r="I30" s="20">
        <f>SUMIFS(PivotData!K2:K100000, PivotData!K2:K100000, "&gt;=1000", PivotData!J2:J100000, "&gt;0", PivotData!N2:N100000, "&gt;=1000")</f>
        <v>0</v>
      </c>
      <c r="J30" s="20">
        <f>SUMIFS(PivotData!L2:L100000, PivotData!L2:L100000, "&gt;=1000", PivotData!K2:K100000, "&gt;0", PivotData!O2:O100000, "&gt;=1000")</f>
        <v>0</v>
      </c>
      <c r="K30" s="20">
        <f>SUMIFS(PivotData!M2:M100000, PivotData!M2:M100000, "&gt;=1000", PivotData!L2:L100000, "&gt;0", PivotData!P2:P100000, "&gt;=1000")</f>
        <v>0</v>
      </c>
      <c r="L30" s="20">
        <f>SUMIFS(PivotData!N2:N100000, PivotData!N2:N100000, "&gt;=1000", PivotData!M2:M100000, "&gt;0", PivotData!Q2:Q100000, "&gt;=1000")</f>
        <v>0</v>
      </c>
      <c r="M30" s="20">
        <f>SUMIFS(PivotData!O2:O100000, PivotData!O2:O100000, "&gt;=1000", PivotData!N2:N100000, "&gt;0", PivotData!R2:R100000, "&gt;=1000")</f>
        <v>0</v>
      </c>
      <c r="N30" s="20">
        <f>SUMIFS(PivotData!P2:P100000, PivotData!P2:P100000, "&gt;=1000", PivotData!O2:O100000, "&gt;0", PivotData!S2:S100000, "&gt;=1000")</f>
        <v>0</v>
      </c>
      <c r="O30" s="20">
        <f>SUMIFS(PivotData!Q2:Q100000, PivotData!Q2:Q100000, "&gt;=1000", PivotData!P2:P100000, "&gt;0", PivotData!T2:T100000, "&gt;=1000")</f>
        <v>0</v>
      </c>
      <c r="P30" s="20">
        <f>SUMIFS(PivotData!R2:R100000, PivotData!R2:R100000, "&gt;=1000", PivotData!Q2:Q100000, "&gt;0", PivotData!U2:U100000, "&gt;=1000")</f>
        <v>0</v>
      </c>
      <c r="Q30" s="20">
        <f>SUMIFS(PivotData!S2:S100000, PivotData!S2:S100000, "&gt;=1000", PivotData!R2:R100000, "&gt;0", PivotData!V2:V100000, "&gt;=1000")</f>
        <v>0</v>
      </c>
      <c r="R30" s="20">
        <f ca="1">SUMIFS(PivotData!T2:T100000, PivotData!T2:T100000, "&gt;=1000", PivotData!S2:S100000, "&gt;0", PivotData!W2:W100000, "&gt;=1000")</f>
        <v>0</v>
      </c>
      <c r="S30" s="20">
        <f ca="1">SUMIFS(PivotData!U2:U100000, PivotData!U2:U100000, "&gt;=1000", PivotData!T2:T100000, "&gt;0", PivotData!X2:X100000, "&gt;=1000")</f>
        <v>0</v>
      </c>
    </row>
    <row r="31" spans="1:19" x14ac:dyDescent="0.25">
      <c r="A31" s="19" t="s">
        <v>8</v>
      </c>
      <c r="B31" s="21" t="e">
        <f t="shared" ref="B31:S31" si="10">B30/B25</f>
        <v>#DIV/0!</v>
      </c>
      <c r="C31" s="21" t="e">
        <f t="shared" si="10"/>
        <v>#DIV/0!</v>
      </c>
      <c r="D31" s="21" t="e">
        <f t="shared" si="10"/>
        <v>#DIV/0!</v>
      </c>
      <c r="E31" s="21" t="e">
        <f t="shared" si="10"/>
        <v>#DIV/0!</v>
      </c>
      <c r="F31" s="21" t="e">
        <f t="shared" si="10"/>
        <v>#DIV/0!</v>
      </c>
      <c r="G31" s="21" t="e">
        <f t="shared" si="10"/>
        <v>#DIV/0!</v>
      </c>
      <c r="H31" s="21" t="e">
        <f t="shared" si="10"/>
        <v>#DIV/0!</v>
      </c>
      <c r="I31" s="21" t="e">
        <f t="shared" si="10"/>
        <v>#DIV/0!</v>
      </c>
      <c r="J31" s="21" t="e">
        <f t="shared" si="10"/>
        <v>#DIV/0!</v>
      </c>
      <c r="K31" s="21" t="e">
        <f t="shared" si="10"/>
        <v>#DIV/0!</v>
      </c>
      <c r="L31" s="21" t="e">
        <f t="shared" si="10"/>
        <v>#DIV/0!</v>
      </c>
      <c r="M31" s="21" t="e">
        <f t="shared" si="10"/>
        <v>#DIV/0!</v>
      </c>
      <c r="N31" s="21" t="e">
        <f t="shared" si="10"/>
        <v>#DIV/0!</v>
      </c>
      <c r="O31" s="21" t="e">
        <f t="shared" si="10"/>
        <v>#DIV/0!</v>
      </c>
      <c r="P31" s="21" t="e">
        <f t="shared" si="10"/>
        <v>#DIV/0!</v>
      </c>
      <c r="Q31" s="21" t="e">
        <f t="shared" si="10"/>
        <v>#DIV/0!</v>
      </c>
      <c r="R31" s="21" t="e">
        <f t="shared" ca="1" si="10"/>
        <v>#DIV/0!</v>
      </c>
      <c r="S31" s="21" t="e">
        <f t="shared" ca="1" si="10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workbookViewId="0">
      <selection activeCell="E34" sqref="E34"/>
    </sheetView>
  </sheetViews>
  <sheetFormatPr defaultRowHeight="15" x14ac:dyDescent="0.25"/>
  <cols>
    <col min="1" max="1" width="51.7109375" bestFit="1" customWidth="1"/>
    <col min="2" max="17" width="12.85546875" customWidth="1"/>
  </cols>
  <sheetData>
    <row r="1" spans="1:19" x14ac:dyDescent="0.25">
      <c r="B1" t="str">
        <f t="array" ref="B1">IFERROR(INDEX(PivotData!B2:B100000, MATCH(1, (PivotData!B2:B100000&lt;&gt;"")*(PivotData!B2:B100000&lt;&gt;0), 0)), "")</f>
        <v/>
      </c>
      <c r="C1" t="str">
        <f t="array" ref="C1">IFERROR(INDEX(PivotData!C2:C100000, MATCH(1, (PivotData!C2:C100000&lt;&gt;"")*(PivotData!C2:C100000&lt;&gt;0), 0)), "")</f>
        <v/>
      </c>
      <c r="D1" t="str">
        <f t="array" ref="D1">IFERROR(INDEX(PivotData!D2:D100000, MATCH(1, (PivotData!D2:D100000&lt;&gt;"")*(PivotData!D2:D100000&lt;&gt;0), 0)), "")</f>
        <v/>
      </c>
      <c r="E1" t="str">
        <f t="array" ref="E1">IFERROR(INDEX(PivotData!E2:E100000, MATCH(1, (PivotData!E2:E100000&lt;&gt;"")*(PivotData!E2:E100000&lt;&gt;0), 0)), "")</f>
        <v/>
      </c>
      <c r="F1" t="str">
        <f t="array" ref="F1">IFERROR(INDEX(PivotData!F2:F100000, MATCH(1, (PivotData!F2:F100000&lt;&gt;"")*(PivotData!F2:F100000&lt;&gt;0), 0)), "")</f>
        <v/>
      </c>
      <c r="G1" t="str">
        <f t="array" ref="G1">IFERROR(INDEX(PivotData!G2:G100000, MATCH(1, (PivotData!G2:G100000&lt;&gt;"")*(PivotData!G2:G100000&lt;&gt;0), 0)), "")</f>
        <v/>
      </c>
      <c r="H1" t="str">
        <f t="array" ref="H1">IFERROR(INDEX(PivotData!H2:H100000, MATCH(1, (PivotData!H2:H100000&lt;&gt;"")*(PivotData!H2:H100000&lt;&gt;0), 0)), "")</f>
        <v/>
      </c>
      <c r="I1" t="str">
        <f t="array" ref="I1">IFERROR(INDEX(PivotData!I2:I100000, MATCH(1, (PivotData!I2:I100000&lt;&gt;"")*(PivotData!I2:I100000&lt;&gt;0), 0)), "")</f>
        <v/>
      </c>
      <c r="J1" t="str">
        <f t="array" ref="J1">IFERROR(INDEX(PivotData!J2:J100000, MATCH(1, (PivotData!J2:J100000&lt;&gt;"")*(PivotData!J2:J100000&lt;&gt;0), 0)), "")</f>
        <v/>
      </c>
      <c r="K1" t="str">
        <f t="array" ref="K1">IFERROR(INDEX(PivotData!K2:K100000, MATCH(1, (PivotData!K2:K100000&lt;&gt;"")*(PivotData!K2:K100000&lt;&gt;0), 0)), "")</f>
        <v/>
      </c>
      <c r="L1" t="str">
        <f t="array" ref="L1">IFERROR(INDEX(PivotData!L2:L100000, MATCH(1, (PivotData!L2:L100000&lt;&gt;"")*(PivotData!L2:L100000&lt;&gt;0), 0)), "")</f>
        <v/>
      </c>
      <c r="M1" t="str">
        <f t="array" ref="M1">IFERROR(INDEX(PivotData!M2:M100000, MATCH(1, (PivotData!M2:M100000&lt;&gt;"")*(PivotData!M2:M100000&lt;&gt;0), 0)), "")</f>
        <v/>
      </c>
      <c r="N1" t="str">
        <f t="array" ref="N1">IFERROR(INDEX(PivotData!N2:N100000, MATCH(1, (PivotData!N2:N100000&lt;&gt;"")*(PivotData!N2:N100000&lt;&gt;0), 0)), "")</f>
        <v/>
      </c>
      <c r="O1" t="str">
        <f t="array" ref="O1">IFERROR(INDEX(PivotData!O2:O100000, MATCH(1, (PivotData!O2:O100000&lt;&gt;"")*(PivotData!O2:O100000&lt;&gt;0), 0)), "")</f>
        <v/>
      </c>
      <c r="P1" t="str">
        <f t="array" ref="P1">IFERROR(INDEX(PivotData!P2:P100000, MATCH(1, (PivotData!P2:P100000&lt;&gt;"")*(PivotData!P2:P100000&lt;&gt;0), 0)), "")</f>
        <v/>
      </c>
      <c r="Q1" t="str">
        <f t="array" ref="Q1">IFERROR(INDEX(PivotData!Q2:Q100000, MATCH(1, (PivotData!Q2:Q100000&lt;&gt;"")*(PivotData!Q2:Q100000&lt;&gt;0), 0)), "")</f>
        <v/>
      </c>
      <c r="R1" t="str">
        <f t="array" ref="R1">IFERROR(INDEX(PivotData!R2:R100000, MATCH(1, (PivotData!R2:R100000&lt;&gt;"")*(PivotData!R2:R100000&lt;&gt;0), 0)), "")</f>
        <v/>
      </c>
      <c r="S1" t="str">
        <f t="array" ref="S1">IFERROR(INDEX(PivotData!S2:S100000, MATCH(1, (PivotData!S2:S100000&lt;&gt;"")*(PivotData!S2:S100000&lt;&gt;0), 0)), "")</f>
        <v/>
      </c>
    </row>
    <row r="2" spans="1:19" x14ac:dyDescent="0.25">
      <c r="A2" s="22"/>
      <c r="B2" s="22" t="s">
        <v>0</v>
      </c>
      <c r="C2" s="22"/>
      <c r="D2" s="22"/>
      <c r="E2" s="22" t="s">
        <v>1</v>
      </c>
      <c r="F2" s="22"/>
      <c r="G2" s="22"/>
      <c r="H2" s="22" t="s">
        <v>2</v>
      </c>
      <c r="I2" s="22"/>
      <c r="J2" s="22"/>
      <c r="K2" s="22" t="s">
        <v>3</v>
      </c>
      <c r="L2" s="22"/>
      <c r="M2" s="22"/>
      <c r="N2" s="22" t="s">
        <v>4</v>
      </c>
      <c r="O2" s="22"/>
      <c r="P2" s="22"/>
      <c r="Q2" s="22" t="s">
        <v>5</v>
      </c>
    </row>
    <row r="3" spans="1:19" x14ac:dyDescent="0.25">
      <c r="A3" s="22" t="s">
        <v>25</v>
      </c>
      <c r="B3" s="22">
        <f>COUNTIF(PivotData!C2:C100000,"&gt;=1000")</f>
        <v>0</v>
      </c>
      <c r="C3" s="22">
        <f>COUNTIF(PivotData!D2:D100000,"&gt;=1000")</f>
        <v>0</v>
      </c>
      <c r="D3" s="22">
        <f>COUNTIF(PivotData!E2:E100000,"&gt;=1000")</f>
        <v>0</v>
      </c>
      <c r="E3" s="22">
        <f>COUNTIF(PivotData!F2:F100000,"&gt;=1000")</f>
        <v>0</v>
      </c>
      <c r="F3" s="22">
        <f>COUNTIF(PivotData!G2:G100000,"&gt;=1000")</f>
        <v>0</v>
      </c>
      <c r="G3" s="22">
        <f>COUNTIF(PivotData!H2:H100000,"&gt;=1000")</f>
        <v>0</v>
      </c>
      <c r="H3" s="22">
        <f>COUNTIF(PivotData!I2:I100000,"&gt;=1000")</f>
        <v>0</v>
      </c>
      <c r="I3" s="22">
        <f>COUNTIF(PivotData!J2:J100000,"&gt;=1000")</f>
        <v>0</v>
      </c>
      <c r="J3" s="22">
        <f>COUNTIF(PivotData!K2:K100000,"&gt;=1000")</f>
        <v>0</v>
      </c>
      <c r="K3" s="22">
        <f>COUNTIF(PivotData!L2:L100000,"&gt;=1000")</f>
        <v>0</v>
      </c>
      <c r="L3" s="22">
        <f>COUNTIF(PivotData!M2:M100000,"&gt;=1000")</f>
        <v>0</v>
      </c>
      <c r="M3" s="22">
        <f>COUNTIF(PivotData!N2:N100000,"&gt;=1000")</f>
        <v>0</v>
      </c>
      <c r="N3" s="22">
        <f>COUNTIF(PivotData!O2:O100000,"&gt;=1000")</f>
        <v>0</v>
      </c>
      <c r="O3" s="22">
        <f>COUNTIF(PivotData!P2:P100000,"&gt;=1000")</f>
        <v>0</v>
      </c>
      <c r="P3" s="22">
        <f>COUNTIF(PivotData!Q2:Q100000,"&gt;=1000")</f>
        <v>0</v>
      </c>
      <c r="Q3" s="22">
        <f>COUNTIF(PivotData!R2:R100000,"&gt;=1000")</f>
        <v>0</v>
      </c>
      <c r="R3" s="22">
        <f>COUNTIF(PivotData!S2:S100000,"&gt;=1000")</f>
        <v>0</v>
      </c>
      <c r="S3" s="22">
        <f>COUNTIF(PivotData!T2:T100000,"&gt;=1000")</f>
        <v>0</v>
      </c>
    </row>
    <row r="4" spans="1:19" x14ac:dyDescent="0.25">
      <c r="A4" s="22" t="s">
        <v>26</v>
      </c>
      <c r="B4" s="22">
        <f>COUNTIFS(PivotData!C2:C100000, "&gt;=1000", PivotData!D2:D100000, "&gt;0")</f>
        <v>0</v>
      </c>
      <c r="C4" s="22">
        <f>COUNTIFS(PivotData!D2:D100000, "&gt;=1000", PivotData!E2:E100000, "&gt;0")</f>
        <v>0</v>
      </c>
      <c r="D4" s="22">
        <f>COUNTIFS(PivotData!E2:E100000, "&gt;=1000", PivotData!F2:F100000, "&gt;0")</f>
        <v>0</v>
      </c>
      <c r="E4" s="22">
        <f>COUNTIFS(PivotData!F2:F100000, "&gt;=1000", PivotData!G2:G100000, "&gt;0")</f>
        <v>0</v>
      </c>
      <c r="F4" s="22">
        <f>COUNTIFS(PivotData!G2:G100000, "&gt;=1000", PivotData!H2:H100000, "&gt;0")</f>
        <v>0</v>
      </c>
      <c r="G4" s="22">
        <f>COUNTIFS(PivotData!H2:H100000, "&gt;=1000", PivotData!I2:I100000, "&gt;0")</f>
        <v>0</v>
      </c>
      <c r="H4" s="22">
        <f>COUNTIFS(PivotData!I2:I100000, "&gt;=1000", PivotData!J2:J100000, "&gt;0")</f>
        <v>0</v>
      </c>
      <c r="I4" s="22">
        <f>COUNTIFS(PivotData!J2:J100000, "&gt;=1000", PivotData!K2:K100000, "&gt;0")</f>
        <v>0</v>
      </c>
      <c r="J4" s="22">
        <f>COUNTIFS(PivotData!K2:K100000, "&gt;=1000", PivotData!L2:L100000, "&gt;0")</f>
        <v>0</v>
      </c>
      <c r="K4" s="22">
        <f>COUNTIFS(PivotData!L2:L100000, "&gt;=1000", PivotData!M2:M100000, "&gt;0")</f>
        <v>0</v>
      </c>
      <c r="L4" s="22">
        <f>COUNTIFS(PivotData!M2:M100000, "&gt;=1000", PivotData!N2:N100000, "&gt;0")</f>
        <v>0</v>
      </c>
      <c r="M4" s="22">
        <f>COUNTIFS(PivotData!N2:N100000, "&gt;=1000", PivotData!O2:O100000, "&gt;0")</f>
        <v>0</v>
      </c>
      <c r="N4" s="22">
        <f>COUNTIFS(PivotData!O2:O100000, "&gt;=1000", PivotData!P2:P100000, "&gt;0")</f>
        <v>0</v>
      </c>
      <c r="O4" s="22">
        <f>COUNTIFS(PivotData!P2:P100000, "&gt;=1000", PivotData!Q2:Q100000, "&gt;0")</f>
        <v>0</v>
      </c>
      <c r="P4" s="22">
        <f>COUNTIFS(PivotData!Q2:Q100000, "&gt;=1000", PivotData!R2:R100000, "&gt;0")</f>
        <v>0</v>
      </c>
      <c r="Q4" s="22">
        <f>COUNTIFS(PivotData!R2:R100000, "&gt;=1000", PivotData!S2:S100000, "&gt;0")</f>
        <v>0</v>
      </c>
      <c r="R4" s="22">
        <f>COUNTIFS(PivotData!S2:S100000, "&gt;=1000", PivotData!T2:T100000, "&gt;0")</f>
        <v>0</v>
      </c>
      <c r="S4" s="22">
        <f>COUNTIFS(PivotData!T2:T100000, "&gt;=1000", PivotData!U2:U100000, "&gt;0")</f>
        <v>0</v>
      </c>
    </row>
    <row r="5" spans="1:19" x14ac:dyDescent="0.25">
      <c r="A5" s="22" t="s">
        <v>8</v>
      </c>
      <c r="B5" s="23" t="e">
        <f t="shared" ref="B5:S5" si="0">B4/B3</f>
        <v>#DIV/0!</v>
      </c>
      <c r="C5" s="23" t="e">
        <f t="shared" si="0"/>
        <v>#DIV/0!</v>
      </c>
      <c r="D5" s="23" t="e">
        <f t="shared" si="0"/>
        <v>#DIV/0!</v>
      </c>
      <c r="E5" s="23" t="e">
        <f t="shared" si="0"/>
        <v>#DIV/0!</v>
      </c>
      <c r="F5" s="23" t="e">
        <f t="shared" si="0"/>
        <v>#DIV/0!</v>
      </c>
      <c r="G5" s="23" t="e">
        <f t="shared" si="0"/>
        <v>#DIV/0!</v>
      </c>
      <c r="H5" s="23" t="e">
        <f t="shared" si="0"/>
        <v>#DIV/0!</v>
      </c>
      <c r="I5" s="23" t="e">
        <f t="shared" si="0"/>
        <v>#DIV/0!</v>
      </c>
      <c r="J5" s="23" t="e">
        <f t="shared" si="0"/>
        <v>#DIV/0!</v>
      </c>
      <c r="K5" s="23" t="e">
        <f t="shared" si="0"/>
        <v>#DIV/0!</v>
      </c>
      <c r="L5" s="23" t="e">
        <f t="shared" si="0"/>
        <v>#DIV/0!</v>
      </c>
      <c r="M5" s="23" t="e">
        <f t="shared" si="0"/>
        <v>#DIV/0!</v>
      </c>
      <c r="N5" s="23" t="e">
        <f t="shared" si="0"/>
        <v>#DIV/0!</v>
      </c>
      <c r="O5" s="23" t="e">
        <f t="shared" si="0"/>
        <v>#DIV/0!</v>
      </c>
      <c r="P5" s="23" t="e">
        <f t="shared" si="0"/>
        <v>#DIV/0!</v>
      </c>
      <c r="Q5" s="23" t="e">
        <f t="shared" si="0"/>
        <v>#DIV/0!</v>
      </c>
      <c r="R5" s="23" t="e">
        <f t="shared" si="0"/>
        <v>#DIV/0!</v>
      </c>
      <c r="S5" s="23" t="e">
        <f t="shared" si="0"/>
        <v>#DIV/0!</v>
      </c>
    </row>
    <row r="6" spans="1:19" x14ac:dyDescent="0.25">
      <c r="A6" s="22" t="s">
        <v>27</v>
      </c>
      <c r="B6" s="24">
        <f>SUMIF(PivotData!C2:C100000, "&gt;=1000")</f>
        <v>0</v>
      </c>
      <c r="C6" s="24">
        <f>SUMIF(PivotData!D2:D100000, "&gt;=1000")</f>
        <v>0</v>
      </c>
      <c r="D6" s="24">
        <f>SUMIF(PivotData!E2:E100000, "&gt;=1000")</f>
        <v>0</v>
      </c>
      <c r="E6" s="24">
        <f>SUMIF(PivotData!F2:F100000, "&gt;=1000")</f>
        <v>0</v>
      </c>
      <c r="F6" s="24">
        <f>SUMIF(PivotData!G2:G100000, "&gt;=1000")</f>
        <v>0</v>
      </c>
      <c r="G6" s="24">
        <f>SUMIF(PivotData!H2:H100000, "&gt;=1000")</f>
        <v>0</v>
      </c>
      <c r="H6" s="24">
        <f>SUMIF(PivotData!I2:I100000, "&gt;=1000")</f>
        <v>0</v>
      </c>
      <c r="I6" s="24">
        <f>SUMIF(PivotData!J2:J100000, "&gt;=1000")</f>
        <v>0</v>
      </c>
      <c r="J6" s="24">
        <f>SUMIF(PivotData!K2:K100000, "&gt;=1000")</f>
        <v>0</v>
      </c>
      <c r="K6" s="24">
        <f>SUMIF(PivotData!L2:L100000, "&gt;=1000")</f>
        <v>0</v>
      </c>
      <c r="L6" s="24">
        <f>SUMIF(PivotData!M2:M100000, "&gt;=1000")</f>
        <v>0</v>
      </c>
      <c r="M6" s="24">
        <f>SUMIF(PivotData!N2:N100000, "&gt;=1000")</f>
        <v>0</v>
      </c>
      <c r="N6" s="24">
        <f>SUMIF(PivotData!O2:O100000, "&gt;=1000")</f>
        <v>0</v>
      </c>
      <c r="O6" s="24">
        <f>SUMIF(PivotData!P2:P100000, "&gt;=1000")</f>
        <v>0</v>
      </c>
      <c r="P6" s="24">
        <f>SUMIF(PivotData!Q2:Q100000, "&gt;=1000")</f>
        <v>0</v>
      </c>
      <c r="Q6" s="24">
        <f>SUMIF(PivotData!R2:R100000, "&gt;=1000")</f>
        <v>0</v>
      </c>
      <c r="R6" s="24">
        <f>SUMIF(PivotData!S2:S100000, "&gt;=1000")</f>
        <v>0</v>
      </c>
      <c r="S6" s="24">
        <f>SUMIF(PivotData!T2:T100000, "&gt;=1000")</f>
        <v>0</v>
      </c>
    </row>
    <row r="7" spans="1:19" x14ac:dyDescent="0.25">
      <c r="A7" s="22" t="s">
        <v>28</v>
      </c>
      <c r="B7" s="24">
        <f>SUMIFS(PivotData!C2:C100000, PivotData!C2:C100000, "&gt;=1000", PivotData!D2:D100000, "&gt;0")</f>
        <v>0</v>
      </c>
      <c r="C7" s="24">
        <f>SUMIFS(PivotData!D2:D100000, PivotData!D2:D100000, "&gt;=1000", PivotData!E2:E100000, "&gt;0")</f>
        <v>0</v>
      </c>
      <c r="D7" s="24">
        <f>SUMIFS(PivotData!E2:E100000, PivotData!E2:E100000, "&gt;=1000", PivotData!F2:F100000, "&gt;0")</f>
        <v>0</v>
      </c>
      <c r="E7" s="24">
        <f>SUMIFS(PivotData!F2:F100000, PivotData!F2:F100000, "&gt;=1000", PivotData!G2:G100000, "&gt;0")</f>
        <v>0</v>
      </c>
      <c r="F7" s="24">
        <f>SUMIFS(PivotData!G2:G100000, PivotData!G2:G100000, "&gt;=1000", PivotData!H2:H100000, "&gt;0")</f>
        <v>0</v>
      </c>
      <c r="G7" s="24">
        <f>SUMIFS(PivotData!H2:H100000, PivotData!H2:H100000, "&gt;=1000", PivotData!I2:I100000, "&gt;0")</f>
        <v>0</v>
      </c>
      <c r="H7" s="24">
        <f>SUMIFS(PivotData!I2:I100000, PivotData!I2:I100000, "&gt;=1000", PivotData!J2:J100000, "&gt;0")</f>
        <v>0</v>
      </c>
      <c r="I7" s="24">
        <f>SUMIFS(PivotData!J2:J100000, PivotData!J2:J100000, "&gt;=1000", PivotData!K2:K100000, "&gt;0")</f>
        <v>0</v>
      </c>
      <c r="J7" s="24">
        <f>SUMIFS(PivotData!K2:K100000, PivotData!K2:K100000, "&gt;=1000", PivotData!L2:L100000, "&gt;0")</f>
        <v>0</v>
      </c>
      <c r="K7" s="24">
        <f>SUMIFS(PivotData!L2:L100000, PivotData!L2:L100000, "&gt;=1000", PivotData!M2:M100000, "&gt;0")</f>
        <v>0</v>
      </c>
      <c r="L7" s="24">
        <f>SUMIFS(PivotData!M2:M100000, PivotData!M2:M100000, "&gt;=1000", PivotData!N2:N100000, "&gt;0")</f>
        <v>0</v>
      </c>
      <c r="M7" s="24">
        <f>SUMIFS(PivotData!N2:N100000, PivotData!N2:N100000, "&gt;=1000", PivotData!O2:O100000, "&gt;0")</f>
        <v>0</v>
      </c>
      <c r="N7" s="24">
        <f>SUMIFS(PivotData!O2:O100000, PivotData!O2:O100000, "&gt;=1000", PivotData!P2:P100000, "&gt;0")</f>
        <v>0</v>
      </c>
      <c r="O7" s="24">
        <f>SUMIFS(PivotData!P2:P100000, PivotData!P2:P100000, "&gt;=1000", PivotData!Q2:Q100000, "&gt;0")</f>
        <v>0</v>
      </c>
      <c r="P7" s="24">
        <f>SUMIFS(PivotData!Q2:Q100000, PivotData!Q2:Q100000, "&gt;=1000", PivotData!R2:R100000, "&gt;0")</f>
        <v>0</v>
      </c>
      <c r="Q7" s="24">
        <f>SUMIFS(PivotData!R2:R100000, PivotData!R2:R100000, "&gt;=1000", PivotData!S2:S100000, "&gt;0")</f>
        <v>0</v>
      </c>
      <c r="R7" s="24">
        <f>SUMIFS(PivotData!S2:S100000, PivotData!S2:S100000, "&gt;=1000", PivotData!T2:T100000, "&gt;0")</f>
        <v>0</v>
      </c>
      <c r="S7" s="24">
        <f ca="1">SUMIFS(PivotData!T2:T100000, PivotData!T2:T100000, "&gt;=1000", PivotData!U2:U100000, "&gt;0")</f>
        <v>0</v>
      </c>
    </row>
    <row r="8" spans="1:19" x14ac:dyDescent="0.25">
      <c r="A8" s="22"/>
      <c r="B8" s="23" t="e">
        <f t="shared" ref="B8:S8" si="1">B7/B6</f>
        <v>#DIV/0!</v>
      </c>
      <c r="C8" s="23" t="e">
        <f t="shared" si="1"/>
        <v>#DIV/0!</v>
      </c>
      <c r="D8" s="23" t="e">
        <f t="shared" si="1"/>
        <v>#DIV/0!</v>
      </c>
      <c r="E8" s="23" t="e">
        <f t="shared" si="1"/>
        <v>#DIV/0!</v>
      </c>
      <c r="F8" s="23" t="e">
        <f t="shared" si="1"/>
        <v>#DIV/0!</v>
      </c>
      <c r="G8" s="23" t="e">
        <f t="shared" si="1"/>
        <v>#DIV/0!</v>
      </c>
      <c r="H8" s="23" t="e">
        <f t="shared" si="1"/>
        <v>#DIV/0!</v>
      </c>
      <c r="I8" s="23" t="e">
        <f t="shared" si="1"/>
        <v>#DIV/0!</v>
      </c>
      <c r="J8" s="23" t="e">
        <f t="shared" si="1"/>
        <v>#DIV/0!</v>
      </c>
      <c r="K8" s="23" t="e">
        <f t="shared" si="1"/>
        <v>#DIV/0!</v>
      </c>
      <c r="L8" s="23" t="e">
        <f t="shared" si="1"/>
        <v>#DIV/0!</v>
      </c>
      <c r="M8" s="23" t="e">
        <f t="shared" si="1"/>
        <v>#DIV/0!</v>
      </c>
      <c r="N8" s="23" t="e">
        <f t="shared" si="1"/>
        <v>#DIV/0!</v>
      </c>
      <c r="O8" s="23" t="e">
        <f t="shared" si="1"/>
        <v>#DIV/0!</v>
      </c>
      <c r="P8" s="23" t="e">
        <f t="shared" si="1"/>
        <v>#DIV/0!</v>
      </c>
      <c r="Q8" s="23" t="e">
        <f t="shared" si="1"/>
        <v>#DIV/0!</v>
      </c>
      <c r="R8" s="23" t="e">
        <f t="shared" si="1"/>
        <v>#DIV/0!</v>
      </c>
      <c r="S8" s="23" t="e">
        <f t="shared" ca="1" si="1"/>
        <v>#DIV/0!</v>
      </c>
    </row>
    <row r="9" spans="1:19" x14ac:dyDescent="0.25">
      <c r="A9" s="22" t="s">
        <v>29</v>
      </c>
      <c r="B9" s="24">
        <f>SUMIFS(PivotData!D2:D100000, PivotData!C2:C100000, "&gt;=1000", PivotData!D2:D100000, "&gt;0")</f>
        <v>0</v>
      </c>
      <c r="C9" s="24">
        <f>SUMIFS(PivotData!E2:E100000, PivotData!D2:D100000, "&gt;=1000", PivotData!E2:E100000, "&gt;0")</f>
        <v>0</v>
      </c>
      <c r="D9" s="24">
        <f>SUMIFS(PivotData!F2:F100000, PivotData!E2:E100000, "&gt;=1000", PivotData!F2:F100000, "&gt;0")</f>
        <v>0</v>
      </c>
      <c r="E9" s="24">
        <f>SUMIFS(PivotData!G2:G100000, PivotData!F2:F100000, "&gt;=1000", PivotData!G2:G100000, "&gt;0")</f>
        <v>0</v>
      </c>
      <c r="F9" s="24">
        <f>SUMIFS(PivotData!H2:H100000, PivotData!G2:G100000, "&gt;=1000", PivotData!H2:H100000, "&gt;0")</f>
        <v>0</v>
      </c>
      <c r="G9" s="24">
        <f>SUMIFS(PivotData!I2:I100000, PivotData!H2:H100000, "&gt;=1000", PivotData!I2:I100000, "&gt;0")</f>
        <v>0</v>
      </c>
      <c r="H9" s="24">
        <f>SUMIFS(PivotData!J2:J100000, PivotData!I2:I100000, "&gt;=1000", PivotData!J2:J100000, "&gt;0")</f>
        <v>0</v>
      </c>
      <c r="I9" s="24">
        <f>SUMIFS(PivotData!K2:K100000, PivotData!J2:J100000, "&gt;=1000", PivotData!K2:K100000, "&gt;0")</f>
        <v>0</v>
      </c>
      <c r="J9" s="24">
        <f>SUMIFS(PivotData!L2:L100000, PivotData!K2:K100000, "&gt;=1000", PivotData!L2:L100000, "&gt;0")</f>
        <v>0</v>
      </c>
      <c r="K9" s="24">
        <f>SUMIFS(PivotData!M2:M100000, PivotData!L2:L100000, "&gt;=1000", PivotData!M2:M100000, "&gt;0")</f>
        <v>0</v>
      </c>
      <c r="L9" s="24">
        <f>SUMIFS(PivotData!N2:N100000, PivotData!M2:M100000, "&gt;=1000", PivotData!N2:N100000, "&gt;0")</f>
        <v>0</v>
      </c>
      <c r="M9" s="24">
        <f>SUMIFS(PivotData!O2:O100000, PivotData!N2:N100000, "&gt;=1000", PivotData!O2:O100000, "&gt;0")</f>
        <v>0</v>
      </c>
      <c r="N9" s="24">
        <f>SUMIFS(PivotData!P2:P100000, PivotData!O2:O100000, "&gt;=1000", PivotData!P2:P100000, "&gt;0")</f>
        <v>0</v>
      </c>
      <c r="O9" s="24">
        <f>SUMIFS(PivotData!Q2:Q100000, PivotData!P2:P100000, "&gt;=1000", PivotData!Q2:Q100000, "&gt;0")</f>
        <v>0</v>
      </c>
      <c r="P9" s="24">
        <f>SUMIFS(PivotData!R2:R100000, PivotData!Q2:Q100000, "&gt;=1000", PivotData!R2:R100000, "&gt;0")</f>
        <v>0</v>
      </c>
      <c r="Q9" s="24">
        <f>SUMIFS(PivotData!S2:S100000, PivotData!R2:R100000, "&gt;=1000", PivotData!S2:S100000, "&gt;0")</f>
        <v>0</v>
      </c>
      <c r="R9" s="24">
        <f ca="1">SUMIFS(PivotData!T2:T100000, PivotData!S2:S100000, "&gt;=1000", PivotData!T2:T100000, "&gt;0")</f>
        <v>0</v>
      </c>
      <c r="S9" s="24">
        <f ca="1">SUMIFS(PivotData!U2:U100000, PivotData!T2:T100000, "&gt;=1000", PivotData!U2:U100000, "&gt;0")</f>
        <v>0</v>
      </c>
    </row>
    <row r="11" spans="1:19" ht="15.75" customHeight="1" thickBot="1" x14ac:dyDescent="0.3">
      <c r="B11" t="str">
        <f t="shared" ref="B11:S11" si="2">B1</f>
        <v/>
      </c>
      <c r="C11" t="str">
        <f t="shared" si="2"/>
        <v/>
      </c>
      <c r="D11" t="str">
        <f t="shared" si="2"/>
        <v/>
      </c>
      <c r="E11" t="str">
        <f t="shared" si="2"/>
        <v/>
      </c>
      <c r="F11" t="str">
        <f t="shared" si="2"/>
        <v/>
      </c>
      <c r="G11" t="str">
        <f t="shared" si="2"/>
        <v/>
      </c>
      <c r="H11" t="str">
        <f t="shared" si="2"/>
        <v/>
      </c>
      <c r="I11" t="str">
        <f t="shared" si="2"/>
        <v/>
      </c>
      <c r="J11" t="str">
        <f t="shared" si="2"/>
        <v/>
      </c>
      <c r="K11" t="str">
        <f t="shared" si="2"/>
        <v/>
      </c>
      <c r="L11" t="str">
        <f t="shared" si="2"/>
        <v/>
      </c>
      <c r="M11" t="str">
        <f t="shared" si="2"/>
        <v/>
      </c>
      <c r="N11" t="str">
        <f t="shared" si="2"/>
        <v/>
      </c>
      <c r="O11" t="str">
        <f t="shared" si="2"/>
        <v/>
      </c>
      <c r="P11" t="str">
        <f t="shared" si="2"/>
        <v/>
      </c>
      <c r="Q11" t="str">
        <f t="shared" si="2"/>
        <v/>
      </c>
      <c r="R11" t="str">
        <f t="shared" si="2"/>
        <v/>
      </c>
      <c r="S11" t="str">
        <f t="shared" si="2"/>
        <v/>
      </c>
    </row>
    <row r="12" spans="1:19" ht="15.75" customHeight="1" thickBot="1" x14ac:dyDescent="0.3">
      <c r="A12" s="4" t="s">
        <v>12</v>
      </c>
      <c r="B12" s="22" t="s">
        <v>0</v>
      </c>
      <c r="C12" s="22"/>
      <c r="D12" s="22"/>
      <c r="E12" s="22" t="s">
        <v>1</v>
      </c>
      <c r="F12" s="22"/>
      <c r="G12" s="22"/>
      <c r="H12" s="22" t="s">
        <v>2</v>
      </c>
      <c r="I12" s="22"/>
      <c r="J12" s="22"/>
      <c r="K12" s="22" t="s">
        <v>3</v>
      </c>
      <c r="L12" s="22"/>
      <c r="M12" s="22"/>
      <c r="N12" s="22" t="s">
        <v>4</v>
      </c>
      <c r="O12" s="22"/>
      <c r="P12" s="22"/>
      <c r="Q12" s="22" t="s">
        <v>5</v>
      </c>
    </row>
    <row r="13" spans="1:19" ht="15.75" customHeight="1" thickBot="1" x14ac:dyDescent="0.3">
      <c r="A13" s="7" t="s">
        <v>30</v>
      </c>
      <c r="B13" s="25">
        <f>COUNTIF(PivotData!C2:C100000,"&gt;=1000")</f>
        <v>0</v>
      </c>
      <c r="C13" s="25">
        <f>COUNTIF(PivotData!D2:D100000,"&gt;=1000")</f>
        <v>0</v>
      </c>
      <c r="D13" s="25">
        <f>COUNTIF(PivotData!E2:E100000,"&gt;=1000")</f>
        <v>0</v>
      </c>
      <c r="E13" s="25">
        <f>COUNTIF(PivotData!F2:F100000,"&gt;=1000")</f>
        <v>0</v>
      </c>
      <c r="F13" s="25">
        <f>COUNTIF(PivotData!G2:G100000,"&gt;=1000")</f>
        <v>0</v>
      </c>
      <c r="G13" s="25">
        <f>COUNTIF(PivotData!H2:H100000,"&gt;=1000")</f>
        <v>0</v>
      </c>
      <c r="H13" s="25">
        <f>COUNTIF(PivotData!I2:I100000,"&gt;=1000")</f>
        <v>0</v>
      </c>
      <c r="I13" s="25">
        <f>COUNTIF(PivotData!J2:J100000,"&gt;=1000")</f>
        <v>0</v>
      </c>
      <c r="J13" s="25">
        <f>COUNTIF(PivotData!K2:K100000,"&gt;=1000")</f>
        <v>0</v>
      </c>
      <c r="K13" s="25">
        <f>COUNTIF(PivotData!L2:L100000,"&gt;=1000")</f>
        <v>0</v>
      </c>
      <c r="L13" s="25">
        <f>COUNTIF(PivotData!M2:M100000,"&gt;=1000")</f>
        <v>0</v>
      </c>
      <c r="M13" s="25">
        <f>COUNTIF(PivotData!N2:N100000,"&gt;=1000")</f>
        <v>0</v>
      </c>
      <c r="N13" s="25">
        <f>COUNTIF(PivotData!O2:O100000,"&gt;=1000")</f>
        <v>0</v>
      </c>
      <c r="O13" s="25">
        <f>COUNTIF(PivotData!P2:P100000,"&gt;=1000")</f>
        <v>0</v>
      </c>
      <c r="P13" s="25">
        <f>COUNTIF(PivotData!Q2:Q100000,"&gt;=1000")</f>
        <v>0</v>
      </c>
      <c r="Q13" s="25">
        <f>COUNTIF(PivotData!R2:R100000,"&gt;=1000")</f>
        <v>0</v>
      </c>
      <c r="R13" s="25">
        <f>COUNTIF(PivotData!S2:S100000,"&gt;=1000")</f>
        <v>0</v>
      </c>
      <c r="S13" s="25">
        <f>COUNTIF(PivotData!T2:T100000,"&gt;=1000")</f>
        <v>0</v>
      </c>
    </row>
    <row r="14" spans="1:19" ht="15.75" customHeight="1" thickBot="1" x14ac:dyDescent="0.3">
      <c r="A14" s="7" t="s">
        <v>31</v>
      </c>
      <c r="B14" s="25">
        <f>COUNTIFS(PivotData!C2:C100000, "&gt;=1000", PivotData!D2:D100000, "&gt;0")</f>
        <v>0</v>
      </c>
      <c r="C14" s="25">
        <f>COUNTIFS(PivotData!D2:D100000, "&gt;=1000", PivotData!E2:E100000, "&gt;0")</f>
        <v>0</v>
      </c>
      <c r="D14" s="25">
        <f>COUNTIFS(PivotData!E2:E100000, "&gt;=1000", PivotData!F2:F100000, "&gt;0")</f>
        <v>0</v>
      </c>
      <c r="E14" s="25">
        <f>COUNTIFS(PivotData!F2:F100000, "&gt;=1000", PivotData!G2:G100000, "&gt;0")</f>
        <v>0</v>
      </c>
      <c r="F14" s="25">
        <f>COUNTIFS(PivotData!G2:G100000, "&gt;=1000", PivotData!H2:H100000, "&gt;0")</f>
        <v>0</v>
      </c>
      <c r="G14" s="25">
        <f>COUNTIFS(PivotData!H2:H100000, "&gt;=1000", PivotData!I2:I100000, "&gt;0")</f>
        <v>0</v>
      </c>
      <c r="H14" s="25">
        <f>COUNTIFS(PivotData!I2:I100000, "&gt;=1000", PivotData!J2:J100000, "&gt;0")</f>
        <v>0</v>
      </c>
      <c r="I14" s="25">
        <f>COUNTIFS(PivotData!J2:J100000, "&gt;=1000", PivotData!K2:K100000, "&gt;0")</f>
        <v>0</v>
      </c>
      <c r="J14" s="25">
        <f>COUNTIFS(PivotData!K2:K100000, "&gt;=1000", PivotData!L2:L100000, "&gt;0")</f>
        <v>0</v>
      </c>
      <c r="K14" s="25">
        <f>COUNTIFS(PivotData!L2:L100000, "&gt;=1000", PivotData!M2:M100000, "&gt;0")</f>
        <v>0</v>
      </c>
      <c r="L14" s="25">
        <f>COUNTIFS(PivotData!M2:M100000, "&gt;=1000", PivotData!N2:N100000, "&gt;0")</f>
        <v>0</v>
      </c>
      <c r="M14" s="25">
        <f>COUNTIFS(PivotData!N2:N100000, "&gt;=1000", PivotData!O2:O100000, "&gt;0")</f>
        <v>0</v>
      </c>
      <c r="N14" s="25">
        <f>COUNTIFS(PivotData!O2:O100000, "&gt;=1000", PivotData!P2:P100000, "&gt;0")</f>
        <v>0</v>
      </c>
      <c r="O14" s="25">
        <f>COUNTIFS(PivotData!P2:P100000, "&gt;=1000", PivotData!Q2:Q100000, "&gt;0")</f>
        <v>0</v>
      </c>
      <c r="P14" s="25">
        <f>COUNTIFS(PivotData!Q2:Q100000, "&gt;=1000", PivotData!R2:R100000, "&gt;0")</f>
        <v>0</v>
      </c>
      <c r="Q14" s="25">
        <f>COUNTIFS(PivotData!R2:R100000, "&gt;=1000", PivotData!S2:S100000, "&gt;0")</f>
        <v>0</v>
      </c>
      <c r="R14" s="25">
        <f>COUNTIFS(PivotData!S2:S100000, "&gt;=1000", PivotData!T2:T100000, "&gt;0")</f>
        <v>0</v>
      </c>
      <c r="S14" s="25">
        <f>COUNTIFS(PivotData!T2:T100000, "&gt;=1000", PivotData!U2:U100000, "&gt;0")</f>
        <v>0</v>
      </c>
    </row>
    <row r="15" spans="1:19" ht="15.75" customHeight="1" thickBot="1" x14ac:dyDescent="0.3">
      <c r="A15" s="8" t="s">
        <v>32</v>
      </c>
      <c r="B15" s="26">
        <f>COUNTIFS(PivotData!C2:C100000,"&gt;=1000",PivotData!D2:D100000,"&gt;0",PivotData!F2:F100000,"&gt;=1000")</f>
        <v>0</v>
      </c>
      <c r="C15" s="26">
        <f>COUNTIFS(PivotData!D2:D100000,"&gt;=1000",PivotData!E2:E100000,"&gt;0",PivotData!G2:G100000,"&gt;=1000")</f>
        <v>0</v>
      </c>
      <c r="D15" s="26">
        <f>COUNTIFS(PivotData!E2:E100000,"&gt;=1000",PivotData!F2:F100000,"&gt;0",PivotData!H2:H100000,"&gt;=1000")</f>
        <v>0</v>
      </c>
      <c r="E15" s="26">
        <f>COUNTIFS(PivotData!F2:F100000,"&gt;=1000",PivotData!G2:G100000,"&gt;0",PivotData!I2:I100000,"&gt;=1000")</f>
        <v>0</v>
      </c>
      <c r="F15" s="26">
        <f>COUNTIFS(PivotData!G2:G100000,"&gt;=1000",PivotData!H2:H100000,"&gt;0",PivotData!J2:J100000,"&gt;=1000")</f>
        <v>0</v>
      </c>
      <c r="G15" s="26">
        <f>COUNTIFS(PivotData!H2:H100000,"&gt;=1000",PivotData!I2:I100000,"&gt;0",PivotData!K2:K100000,"&gt;=1000")</f>
        <v>0</v>
      </c>
      <c r="H15" s="26">
        <f>COUNTIFS(PivotData!I2:I100000,"&gt;=1000",PivotData!J2:J100000,"&gt;0",PivotData!L2:L100000,"&gt;=1000")</f>
        <v>0</v>
      </c>
      <c r="I15" s="26">
        <f>COUNTIFS(PivotData!J2:J100000,"&gt;=1000",PivotData!K2:K100000,"&gt;0",PivotData!M2:M100000,"&gt;=1000")</f>
        <v>0</v>
      </c>
      <c r="J15" s="26">
        <f>COUNTIFS(PivotData!K2:K100000,"&gt;=1000",PivotData!L2:L100000,"&gt;0",PivotData!N2:N100000,"&gt;=1000")</f>
        <v>0</v>
      </c>
      <c r="K15" s="26">
        <f>COUNTIFS(PivotData!L2:L100000,"&gt;=1000",PivotData!M2:M100000,"&gt;0",PivotData!O2:O100000,"&gt;=1000")</f>
        <v>0</v>
      </c>
      <c r="L15" s="26">
        <f>COUNTIFS(PivotData!M2:M100000,"&gt;=1000",PivotData!N2:N100000,"&gt;0",PivotData!P2:P100000,"&gt;=1000")</f>
        <v>0</v>
      </c>
      <c r="M15" s="26">
        <f>COUNTIFS(PivotData!N2:N100000,"&gt;=1000",PivotData!O2:O100000,"&gt;0",PivotData!Q2:Q100000,"&gt;=1000")</f>
        <v>0</v>
      </c>
      <c r="N15" s="26">
        <f>COUNTIFS(PivotData!O2:O100000,"&gt;=1000",PivotData!P2:P100000,"&gt;0",PivotData!R2:R100000,"&gt;=1000")</f>
        <v>0</v>
      </c>
      <c r="O15" s="26">
        <f>COUNTIFS(PivotData!P2:P100000,"&gt;=1000",PivotData!Q2:Q100000,"&gt;0",PivotData!S2:S100000,"&gt;=1000")</f>
        <v>0</v>
      </c>
      <c r="P15" s="26">
        <f>COUNTIFS(PivotData!Q2:Q100000,"&gt;=1000",PivotData!R2:R100000,"&gt;0",PivotData!T2:T100000,"&gt;=1000")</f>
        <v>0</v>
      </c>
      <c r="Q15" s="26">
        <f>COUNTIFS(PivotData!R2:R100000,"&gt;=1000",PivotData!S2:S100000,"&gt;0",PivotData!U2:U100000,"&gt;=1000")</f>
        <v>0</v>
      </c>
      <c r="R15" s="26">
        <f>COUNTIFS(PivotData!S2:S100000,"&gt;=1000",PivotData!T2:T100000,"&gt;0",PivotData!V2:V100000,"&gt;=1000")</f>
        <v>0</v>
      </c>
      <c r="S15" s="26">
        <f>COUNTIFS(PivotData!T2:T100000,"&gt;=1000",PivotData!U2:U100000,"&gt;0",PivotData!W2:W100000,"&gt;=1000")</f>
        <v>0</v>
      </c>
    </row>
    <row r="16" spans="1:19" ht="15.75" customHeight="1" thickBot="1" x14ac:dyDescent="0.3">
      <c r="A16" s="8" t="s">
        <v>33</v>
      </c>
      <c r="B16" s="27" t="e">
        <f t="shared" ref="B16:S16" si="3">B15/B14</f>
        <v>#DIV/0!</v>
      </c>
      <c r="C16" s="27" t="e">
        <f t="shared" si="3"/>
        <v>#DIV/0!</v>
      </c>
      <c r="D16" s="27" t="e">
        <f t="shared" si="3"/>
        <v>#DIV/0!</v>
      </c>
      <c r="E16" s="27" t="e">
        <f t="shared" si="3"/>
        <v>#DIV/0!</v>
      </c>
      <c r="F16" s="27" t="e">
        <f t="shared" si="3"/>
        <v>#DIV/0!</v>
      </c>
      <c r="G16" s="27" t="e">
        <f t="shared" si="3"/>
        <v>#DIV/0!</v>
      </c>
      <c r="H16" s="27" t="e">
        <f t="shared" si="3"/>
        <v>#DIV/0!</v>
      </c>
      <c r="I16" s="27" t="e">
        <f t="shared" si="3"/>
        <v>#DIV/0!</v>
      </c>
      <c r="J16" s="27" t="e">
        <f t="shared" si="3"/>
        <v>#DIV/0!</v>
      </c>
      <c r="K16" s="27" t="e">
        <f t="shared" si="3"/>
        <v>#DIV/0!</v>
      </c>
      <c r="L16" s="27" t="e">
        <f t="shared" si="3"/>
        <v>#DIV/0!</v>
      </c>
      <c r="M16" s="27" t="e">
        <f t="shared" si="3"/>
        <v>#DIV/0!</v>
      </c>
      <c r="N16" s="27" t="e">
        <f t="shared" si="3"/>
        <v>#DIV/0!</v>
      </c>
      <c r="O16" s="27" t="e">
        <f t="shared" si="3"/>
        <v>#DIV/0!</v>
      </c>
      <c r="P16" s="27" t="e">
        <f t="shared" si="3"/>
        <v>#DIV/0!</v>
      </c>
      <c r="Q16" s="27" t="e">
        <f t="shared" si="3"/>
        <v>#DIV/0!</v>
      </c>
      <c r="R16" s="27" t="e">
        <f t="shared" si="3"/>
        <v>#DIV/0!</v>
      </c>
      <c r="S16" s="27" t="e">
        <f t="shared" si="3"/>
        <v>#DIV/0!</v>
      </c>
    </row>
    <row r="17" spans="1:19" ht="15.75" customHeight="1" thickBot="1" x14ac:dyDescent="0.3">
      <c r="A17" s="8" t="s">
        <v>34</v>
      </c>
      <c r="B17" s="28">
        <f t="shared" ref="B17:S17" si="4">B13-B14</f>
        <v>0</v>
      </c>
      <c r="C17" s="28">
        <f t="shared" si="4"/>
        <v>0</v>
      </c>
      <c r="D17" s="28">
        <f t="shared" si="4"/>
        <v>0</v>
      </c>
      <c r="E17" s="28">
        <f t="shared" si="4"/>
        <v>0</v>
      </c>
      <c r="F17" s="28">
        <f t="shared" si="4"/>
        <v>0</v>
      </c>
      <c r="G17" s="28">
        <f t="shared" si="4"/>
        <v>0</v>
      </c>
      <c r="H17" s="28">
        <f t="shared" si="4"/>
        <v>0</v>
      </c>
      <c r="I17" s="28">
        <f t="shared" si="4"/>
        <v>0</v>
      </c>
      <c r="J17" s="28">
        <f t="shared" si="4"/>
        <v>0</v>
      </c>
      <c r="K17" s="28">
        <f t="shared" si="4"/>
        <v>0</v>
      </c>
      <c r="L17" s="28">
        <f t="shared" si="4"/>
        <v>0</v>
      </c>
      <c r="M17" s="28">
        <f t="shared" si="4"/>
        <v>0</v>
      </c>
      <c r="N17" s="28">
        <f t="shared" si="4"/>
        <v>0</v>
      </c>
      <c r="O17" s="28">
        <f t="shared" si="4"/>
        <v>0</v>
      </c>
      <c r="P17" s="28">
        <f t="shared" si="4"/>
        <v>0</v>
      </c>
      <c r="Q17" s="28">
        <f t="shared" si="4"/>
        <v>0</v>
      </c>
      <c r="R17" s="28">
        <f t="shared" si="4"/>
        <v>0</v>
      </c>
      <c r="S17" s="28">
        <f t="shared" si="4"/>
        <v>0</v>
      </c>
    </row>
    <row r="18" spans="1:19" ht="15.75" customHeight="1" thickBot="1" x14ac:dyDescent="0.3">
      <c r="A18" s="8" t="s">
        <v>35</v>
      </c>
      <c r="B18" s="26">
        <f>COUNTIFS(PivotData!C2:C100000,"&gt;=1000",PivotData!F2:F100000,"&gt;=1000")-COUNTIFS(PivotData!C2:C100000,"&gt;=1000",PivotData!D2:D100000,"&gt;0",PivotData!F2:F100000,"&gt;=1000")</f>
        <v>0</v>
      </c>
      <c r="C18" s="26">
        <f>COUNTIFS(PivotData!D2:D100000,"&gt;=1000",PivotData!G2:G100000,"&gt;=1000")-COUNTIFS(PivotData!D2:D100000,"&gt;=1000",PivotData!E2:E100000,"&gt;0",PivotData!G2:G100000,"&gt;=1000")</f>
        <v>0</v>
      </c>
      <c r="D18" s="26">
        <f>COUNTIFS(PivotData!E2:E100000,"&gt;=1000",PivotData!H2:H100000,"&gt;=1000")-COUNTIFS(PivotData!E2:E100000,"&gt;=1000",PivotData!F2:F100000,"&gt;0",PivotData!H2:H100000,"&gt;=1000")</f>
        <v>0</v>
      </c>
      <c r="E18" s="26">
        <f>COUNTIFS(PivotData!F2:F100000,"&gt;=1000",PivotData!I2:I100000,"&gt;=1000")-COUNTIFS(PivotData!F2:F100000,"&gt;=1000",PivotData!G2:G100000,"&gt;0",PivotData!I2:I100000,"&gt;=1000")</f>
        <v>0</v>
      </c>
      <c r="F18" s="26">
        <f>COUNTIFS(PivotData!G2:G100000,"&gt;=1000",PivotData!J2:J100000,"&gt;=1000")-COUNTIFS(PivotData!G2:G100000,"&gt;=1000",PivotData!H2:H100000,"&gt;0",PivotData!J2:J100000,"&gt;=1000")</f>
        <v>0</v>
      </c>
      <c r="G18" s="26">
        <f>COUNTIFS(PivotData!H2:H100000,"&gt;=1000",PivotData!K2:K100000,"&gt;=1000")-COUNTIFS(PivotData!H2:H100000,"&gt;=1000",PivotData!I2:I100000,"&gt;0",PivotData!K2:K100000,"&gt;=1000")</f>
        <v>0</v>
      </c>
      <c r="H18" s="26">
        <f>COUNTIFS(PivotData!I2:I100000,"&gt;=1000",PivotData!L2:L100000,"&gt;=1000")-COUNTIFS(PivotData!I2:I100000,"&gt;=1000",PivotData!J2:J100000,"&gt;0",PivotData!L2:L100000,"&gt;=1000")</f>
        <v>0</v>
      </c>
      <c r="I18" s="26">
        <f>COUNTIFS(PivotData!J2:J100000,"&gt;=1000",PivotData!M2:M100000,"&gt;=1000")-COUNTIFS(PivotData!J2:J100000,"&gt;=1000",PivotData!K2:K100000,"&gt;0",PivotData!M2:M100000,"&gt;=1000")</f>
        <v>0</v>
      </c>
      <c r="J18" s="26">
        <f>COUNTIFS(PivotData!K2:K100000,"&gt;=1000",PivotData!N2:N100000,"&gt;=1000")-COUNTIFS(PivotData!K2:K100000,"&gt;=1000",PivotData!L2:L100000,"&gt;0",PivotData!N2:N100000,"&gt;=1000")</f>
        <v>0</v>
      </c>
      <c r="K18" s="26">
        <f>COUNTIFS(PivotData!L2:L100000,"&gt;=1000",PivotData!O2:O100000,"&gt;=1000")-COUNTIFS(PivotData!L2:L100000,"&gt;=1000",PivotData!M2:M100000,"&gt;0",PivotData!O2:O100000,"&gt;=1000")</f>
        <v>0</v>
      </c>
      <c r="L18" s="26">
        <f>COUNTIFS(PivotData!M2:M100000,"&gt;=1000",PivotData!P2:P100000,"&gt;=1000")-COUNTIFS(PivotData!M2:M100000,"&gt;=1000",PivotData!N2:N100000,"&gt;0",PivotData!P2:P100000,"&gt;=1000")</f>
        <v>0</v>
      </c>
      <c r="M18" s="26">
        <f>COUNTIFS(PivotData!N2:N100000,"&gt;=1000",PivotData!Q2:Q100000,"&gt;=1000")-COUNTIFS(PivotData!N2:N100000,"&gt;=1000",PivotData!O2:O100000,"&gt;0",PivotData!Q2:Q100000,"&gt;=1000")</f>
        <v>0</v>
      </c>
      <c r="N18" s="26">
        <f>COUNTIFS(PivotData!O2:O100000,"&gt;=1000",PivotData!R2:R100000,"&gt;=1000")-COUNTIFS(PivotData!O2:O100000,"&gt;=1000",PivotData!P2:P100000,"&gt;0",PivotData!R2:R100000,"&gt;=1000")</f>
        <v>0</v>
      </c>
      <c r="O18" s="26">
        <f>COUNTIFS(PivotData!P2:P100000,"&gt;=1000",PivotData!S2:S100000,"&gt;=1000")-COUNTIFS(PivotData!P2:P100000,"&gt;=1000",PivotData!Q2:Q100000,"&gt;0",PivotData!S2:S100000,"&gt;=1000")</f>
        <v>0</v>
      </c>
      <c r="P18" s="26">
        <f>COUNTIFS(PivotData!Q2:Q100000,"&gt;=1000",PivotData!T2:T100000,"&gt;=1000")-COUNTIFS(PivotData!Q2:Q100000,"&gt;=1000",PivotData!R2:R100000,"&gt;0",PivotData!T2:T100000,"&gt;=1000")</f>
        <v>0</v>
      </c>
      <c r="Q18" s="26">
        <f>COUNTIFS(PivotData!R2:R100000,"&gt;=1000",PivotData!U2:U100000,"&gt;=1000")-COUNTIFS(PivotData!R2:R100000,"&gt;=1000",PivotData!S2:S100000,"&gt;0",PivotData!U2:U100000,"&gt;=1000")</f>
        <v>0</v>
      </c>
      <c r="R18" s="26">
        <f>COUNTIFS(PivotData!S2:S100000,"&gt;=1000",PivotData!V2:V100000,"&gt;=1000")-COUNTIFS(PivotData!S2:S100000,"&gt;=1000",PivotData!T2:T100000,"&gt;0",PivotData!V2:V100000,"&gt;=1000")</f>
        <v>0</v>
      </c>
      <c r="S18" s="26">
        <f>COUNTIFS(PivotData!T2:T100000,"&gt;=1000",PivotData!W2:W100000,"&gt;=1000")-COUNTIFS(PivotData!T2:T100000,"&gt;=1000",PivotData!U2:U100000,"&gt;0",PivotData!W2:W100000,"&gt;=1000")</f>
        <v>0</v>
      </c>
    </row>
    <row r="19" spans="1:19" ht="15.75" customHeight="1" thickBot="1" x14ac:dyDescent="0.3">
      <c r="A19" s="8" t="s">
        <v>36</v>
      </c>
      <c r="B19" s="27" t="e">
        <f t="shared" ref="B19:S19" si="5">B18/B17</f>
        <v>#DIV/0!</v>
      </c>
      <c r="C19" s="27" t="e">
        <f t="shared" si="5"/>
        <v>#DIV/0!</v>
      </c>
      <c r="D19" s="27" t="e">
        <f t="shared" si="5"/>
        <v>#DIV/0!</v>
      </c>
      <c r="E19" s="27" t="e">
        <f t="shared" si="5"/>
        <v>#DIV/0!</v>
      </c>
      <c r="F19" s="27" t="e">
        <f t="shared" si="5"/>
        <v>#DIV/0!</v>
      </c>
      <c r="G19" s="27" t="e">
        <f t="shared" si="5"/>
        <v>#DIV/0!</v>
      </c>
      <c r="H19" s="27" t="e">
        <f t="shared" si="5"/>
        <v>#DIV/0!</v>
      </c>
      <c r="I19" s="27" t="e">
        <f t="shared" si="5"/>
        <v>#DIV/0!</v>
      </c>
      <c r="J19" s="27" t="e">
        <f t="shared" si="5"/>
        <v>#DIV/0!</v>
      </c>
      <c r="K19" s="27" t="e">
        <f t="shared" si="5"/>
        <v>#DIV/0!</v>
      </c>
      <c r="L19" s="27" t="e">
        <f t="shared" si="5"/>
        <v>#DIV/0!</v>
      </c>
      <c r="M19" s="27" t="e">
        <f t="shared" si="5"/>
        <v>#DIV/0!</v>
      </c>
      <c r="N19" s="27" t="e">
        <f t="shared" si="5"/>
        <v>#DIV/0!</v>
      </c>
      <c r="O19" s="27" t="e">
        <f t="shared" si="5"/>
        <v>#DIV/0!</v>
      </c>
      <c r="P19" s="27" t="e">
        <f t="shared" si="5"/>
        <v>#DIV/0!</v>
      </c>
      <c r="Q19" s="27" t="e">
        <f t="shared" si="5"/>
        <v>#DIV/0!</v>
      </c>
      <c r="R19" s="27" t="e">
        <f t="shared" si="5"/>
        <v>#DIV/0!</v>
      </c>
      <c r="S19" s="27" t="e">
        <f t="shared" si="5"/>
        <v>#DIV/0!</v>
      </c>
    </row>
    <row r="20" spans="1:19" ht="15.75" customHeight="1" thickBot="1" x14ac:dyDescent="0.3">
      <c r="A20" s="8" t="s">
        <v>37</v>
      </c>
      <c r="B20" s="29" t="e">
        <f t="shared" ref="B20:S20" si="6">B14/B13</f>
        <v>#DIV/0!</v>
      </c>
      <c r="C20" s="29" t="e">
        <f t="shared" si="6"/>
        <v>#DIV/0!</v>
      </c>
      <c r="D20" s="29" t="e">
        <f t="shared" si="6"/>
        <v>#DIV/0!</v>
      </c>
      <c r="E20" s="29" t="e">
        <f t="shared" si="6"/>
        <v>#DIV/0!</v>
      </c>
      <c r="F20" s="29" t="e">
        <f t="shared" si="6"/>
        <v>#DIV/0!</v>
      </c>
      <c r="G20" s="29" t="e">
        <f t="shared" si="6"/>
        <v>#DIV/0!</v>
      </c>
      <c r="H20" s="29" t="e">
        <f t="shared" si="6"/>
        <v>#DIV/0!</v>
      </c>
      <c r="I20" s="29" t="e">
        <f t="shared" si="6"/>
        <v>#DIV/0!</v>
      </c>
      <c r="J20" s="29" t="e">
        <f t="shared" si="6"/>
        <v>#DIV/0!</v>
      </c>
      <c r="K20" s="29" t="e">
        <f t="shared" si="6"/>
        <v>#DIV/0!</v>
      </c>
      <c r="L20" s="29" t="e">
        <f t="shared" si="6"/>
        <v>#DIV/0!</v>
      </c>
      <c r="M20" s="29" t="e">
        <f t="shared" si="6"/>
        <v>#DIV/0!</v>
      </c>
      <c r="N20" s="29" t="e">
        <f t="shared" si="6"/>
        <v>#DIV/0!</v>
      </c>
      <c r="O20" s="29" t="e">
        <f t="shared" si="6"/>
        <v>#DIV/0!</v>
      </c>
      <c r="P20" s="29" t="e">
        <f t="shared" si="6"/>
        <v>#DIV/0!</v>
      </c>
      <c r="Q20" s="29" t="e">
        <f t="shared" si="6"/>
        <v>#DIV/0!</v>
      </c>
      <c r="R20" s="29" t="e">
        <f t="shared" si="6"/>
        <v>#DIV/0!</v>
      </c>
      <c r="S20" s="29" t="e">
        <f t="shared" si="6"/>
        <v>#DIV/0!</v>
      </c>
    </row>
    <row r="21" spans="1:19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9" ht="15.75" customHeight="1" thickBot="1" x14ac:dyDescent="0.3">
      <c r="A22" s="13"/>
      <c r="B22" s="13" t="str">
        <f t="shared" ref="B22:S22" si="7">B1</f>
        <v/>
      </c>
      <c r="C22" s="13" t="str">
        <f t="shared" si="7"/>
        <v/>
      </c>
      <c r="D22" s="13" t="str">
        <f t="shared" si="7"/>
        <v/>
      </c>
      <c r="E22" s="13" t="str">
        <f t="shared" si="7"/>
        <v/>
      </c>
      <c r="F22" s="13" t="str">
        <f t="shared" si="7"/>
        <v/>
      </c>
      <c r="G22" s="13" t="str">
        <f t="shared" si="7"/>
        <v/>
      </c>
      <c r="H22" s="13" t="str">
        <f t="shared" si="7"/>
        <v/>
      </c>
      <c r="I22" s="13" t="str">
        <f t="shared" si="7"/>
        <v/>
      </c>
      <c r="J22" s="13" t="str">
        <f t="shared" si="7"/>
        <v/>
      </c>
      <c r="K22" s="13" t="str">
        <f t="shared" si="7"/>
        <v/>
      </c>
      <c r="L22" s="13" t="str">
        <f t="shared" si="7"/>
        <v/>
      </c>
      <c r="M22" s="13" t="str">
        <f t="shared" si="7"/>
        <v/>
      </c>
      <c r="N22" s="13" t="str">
        <f t="shared" si="7"/>
        <v/>
      </c>
      <c r="O22" s="13" t="str">
        <f t="shared" si="7"/>
        <v/>
      </c>
      <c r="P22" s="13" t="str">
        <f t="shared" si="7"/>
        <v/>
      </c>
      <c r="Q22" s="13" t="str">
        <f t="shared" si="7"/>
        <v/>
      </c>
      <c r="R22" s="13" t="str">
        <f t="shared" si="7"/>
        <v/>
      </c>
      <c r="S22" s="13" t="str">
        <f t="shared" si="7"/>
        <v/>
      </c>
    </row>
    <row r="23" spans="1:19" ht="15.75" customHeight="1" thickBot="1" x14ac:dyDescent="0.3">
      <c r="A23" s="15" t="s">
        <v>20</v>
      </c>
      <c r="B23" s="22" t="s">
        <v>0</v>
      </c>
      <c r="C23" s="22"/>
      <c r="D23" s="22"/>
      <c r="E23" s="22" t="s">
        <v>1</v>
      </c>
      <c r="F23" s="22"/>
      <c r="G23" s="22"/>
      <c r="H23" s="22" t="s">
        <v>2</v>
      </c>
      <c r="I23" s="22"/>
      <c r="J23" s="22"/>
      <c r="K23" s="22" t="s">
        <v>3</v>
      </c>
      <c r="L23" s="22"/>
      <c r="M23" s="22"/>
      <c r="N23" s="22" t="s">
        <v>4</v>
      </c>
      <c r="O23" s="22"/>
      <c r="P23" s="22"/>
      <c r="Q23" s="22" t="s">
        <v>5</v>
      </c>
    </row>
    <row r="24" spans="1:19" ht="15.75" customHeight="1" thickBot="1" x14ac:dyDescent="0.3">
      <c r="A24" s="16" t="s">
        <v>38</v>
      </c>
      <c r="B24" s="30">
        <f>SUMIF(PivotData!C2:C100000, "&gt;=1000")</f>
        <v>0</v>
      </c>
      <c r="C24" s="30">
        <f>SUMIF(PivotData!D2:D100000, "&gt;=1000")</f>
        <v>0</v>
      </c>
      <c r="D24" s="30">
        <f>SUMIF(PivotData!E2:E100000, "&gt;=1000")</f>
        <v>0</v>
      </c>
      <c r="E24" s="30">
        <f>SUMIF(PivotData!F2:F100000, "&gt;=1000")</f>
        <v>0</v>
      </c>
      <c r="F24" s="30">
        <f>SUMIF(PivotData!G2:G100000, "&gt;=1000")</f>
        <v>0</v>
      </c>
      <c r="G24" s="30">
        <f>SUMIF(PivotData!H2:H100000, "&gt;=1000")</f>
        <v>0</v>
      </c>
      <c r="H24" s="30">
        <f>SUMIF(PivotData!I2:I100000, "&gt;=1000")</f>
        <v>0</v>
      </c>
      <c r="I24" s="30">
        <f>SUMIF(PivotData!J2:J100000, "&gt;=1000")</f>
        <v>0</v>
      </c>
      <c r="J24" s="30">
        <f>SUMIF(PivotData!K2:K100000, "&gt;=1000")</f>
        <v>0</v>
      </c>
      <c r="K24" s="30">
        <f>SUMIF(PivotData!L2:L100000, "&gt;=1000")</f>
        <v>0</v>
      </c>
      <c r="L24" s="30">
        <f>SUMIF(PivotData!M2:M100000, "&gt;=1000")</f>
        <v>0</v>
      </c>
      <c r="M24" s="30">
        <f>SUMIF(PivotData!N2:N100000, "&gt;=1000")</f>
        <v>0</v>
      </c>
      <c r="N24" s="30">
        <f>SUMIF(PivotData!O2:O100000, "&gt;=1000")</f>
        <v>0</v>
      </c>
      <c r="O24" s="30">
        <f>SUMIF(PivotData!P2:P100000, "&gt;=1000")</f>
        <v>0</v>
      </c>
      <c r="P24" s="30">
        <f>SUMIF(PivotData!Q2:Q100000, "&gt;=1000")</f>
        <v>0</v>
      </c>
      <c r="Q24" s="30">
        <f>SUMIF(PivotData!R2:R100000, "&gt;=1000")</f>
        <v>0</v>
      </c>
      <c r="R24" s="30">
        <f>SUMIF(PivotData!S2:S100000, "&gt;=1000")</f>
        <v>0</v>
      </c>
      <c r="S24" s="30">
        <f>SUMIF(PivotData!T2:T100000, "&gt;=1000")</f>
        <v>0</v>
      </c>
    </row>
    <row r="25" spans="1:19" ht="15.75" customHeight="1" thickBot="1" x14ac:dyDescent="0.3">
      <c r="A25" s="16" t="s">
        <v>39</v>
      </c>
      <c r="B25" s="30">
        <f>SUMIFS(PivotData!C2:C100000, PivotData!C2:C100000, "&gt;=1000", PivotData!D2:D100000, "&gt;0")</f>
        <v>0</v>
      </c>
      <c r="C25" s="30">
        <f>SUMIFS(PivotData!D2:D100000, PivotData!D2:D100000, "&gt;=1000", PivotData!E2:E100000, "&gt;0")</f>
        <v>0</v>
      </c>
      <c r="D25" s="30">
        <f>SUMIFS(PivotData!E2:E100000, PivotData!E2:E100000, "&gt;=1000", PivotData!F2:F100000, "&gt;0")</f>
        <v>0</v>
      </c>
      <c r="E25" s="30">
        <f>SUMIFS(PivotData!F2:F100000, PivotData!F2:F100000, "&gt;=1000", PivotData!G2:G100000, "&gt;0")</f>
        <v>0</v>
      </c>
      <c r="F25" s="30">
        <f>SUMIFS(PivotData!G2:G100000, PivotData!G2:G100000, "&gt;=1000", PivotData!H2:H100000, "&gt;0")</f>
        <v>0</v>
      </c>
      <c r="G25" s="30">
        <f>SUMIFS(PivotData!H2:H100000, PivotData!H2:H100000, "&gt;=1000", PivotData!I2:I100000, "&gt;0")</f>
        <v>0</v>
      </c>
      <c r="H25" s="30">
        <f>SUMIFS(PivotData!I2:I100000, PivotData!I2:I100000, "&gt;=1000", PivotData!J2:J100000, "&gt;0")</f>
        <v>0</v>
      </c>
      <c r="I25" s="30">
        <f>SUMIFS(PivotData!J2:J100000, PivotData!J2:J100000, "&gt;=1000", PivotData!K2:K100000, "&gt;0")</f>
        <v>0</v>
      </c>
      <c r="J25" s="30">
        <f>SUMIFS(PivotData!K2:K100000, PivotData!K2:K100000, "&gt;=1000", PivotData!L2:L100000, "&gt;0")</f>
        <v>0</v>
      </c>
      <c r="K25" s="30">
        <f>SUMIFS(PivotData!L2:L100000, PivotData!L2:L100000, "&gt;=1000", PivotData!M2:M100000, "&gt;0")</f>
        <v>0</v>
      </c>
      <c r="L25" s="30">
        <f>SUMIFS(PivotData!M2:M100000, PivotData!M2:M100000, "&gt;=1000", PivotData!N2:N100000, "&gt;0")</f>
        <v>0</v>
      </c>
      <c r="M25" s="30">
        <f>SUMIFS(PivotData!N2:N100000, PivotData!N2:N100000, "&gt;=1000", PivotData!O2:O100000, "&gt;0")</f>
        <v>0</v>
      </c>
      <c r="N25" s="30">
        <f>SUMIFS(PivotData!O2:O100000, PivotData!O2:O100000, "&gt;=1000", PivotData!P2:P100000, "&gt;0")</f>
        <v>0</v>
      </c>
      <c r="O25" s="30">
        <f>SUMIFS(PivotData!P2:P100000, PivotData!P2:P100000, "&gt;=1000", PivotData!Q2:Q100000, "&gt;0")</f>
        <v>0</v>
      </c>
      <c r="P25" s="30">
        <f>SUMIFS(PivotData!Q2:Q100000, PivotData!Q2:Q100000, "&gt;=1000", PivotData!R2:R100000, "&gt;0")</f>
        <v>0</v>
      </c>
      <c r="Q25" s="30">
        <f>SUMIFS(PivotData!R2:R100000, PivotData!R2:R100000, "&gt;=1000", PivotData!S2:S100000, "&gt;0")</f>
        <v>0</v>
      </c>
      <c r="R25" s="30">
        <f>SUMIFS(PivotData!S2:S100000, PivotData!S2:S100000, "&gt;=1000", PivotData!T2:T100000, "&gt;0")</f>
        <v>0</v>
      </c>
      <c r="S25" s="30">
        <f ca="1">SUMIFS(PivotData!T2:T100000, PivotData!T2:T100000, "&gt;=1000", PivotData!U2:U100000, "&gt;0")</f>
        <v>0</v>
      </c>
    </row>
    <row r="26" spans="1:19" ht="15.75" customHeight="1" thickBot="1" x14ac:dyDescent="0.3">
      <c r="A26" s="18" t="s">
        <v>40</v>
      </c>
      <c r="B26" s="23" t="e">
        <f t="shared" ref="B26:S26" si="8">B25/B24</f>
        <v>#DIV/0!</v>
      </c>
      <c r="C26" s="23" t="e">
        <f t="shared" si="8"/>
        <v>#DIV/0!</v>
      </c>
      <c r="D26" s="23" t="e">
        <f t="shared" si="8"/>
        <v>#DIV/0!</v>
      </c>
      <c r="E26" s="23" t="e">
        <f t="shared" si="8"/>
        <v>#DIV/0!</v>
      </c>
      <c r="F26" s="23" t="e">
        <f t="shared" si="8"/>
        <v>#DIV/0!</v>
      </c>
      <c r="G26" s="23" t="e">
        <f t="shared" si="8"/>
        <v>#DIV/0!</v>
      </c>
      <c r="H26" s="23" t="e">
        <f t="shared" si="8"/>
        <v>#DIV/0!</v>
      </c>
      <c r="I26" s="23" t="e">
        <f t="shared" si="8"/>
        <v>#DIV/0!</v>
      </c>
      <c r="J26" s="23" t="e">
        <f t="shared" si="8"/>
        <v>#DIV/0!</v>
      </c>
      <c r="K26" s="23" t="e">
        <f t="shared" si="8"/>
        <v>#DIV/0!</v>
      </c>
      <c r="L26" s="23" t="e">
        <f t="shared" si="8"/>
        <v>#DIV/0!</v>
      </c>
      <c r="M26" s="23" t="e">
        <f t="shared" si="8"/>
        <v>#DIV/0!</v>
      </c>
      <c r="N26" s="23" t="e">
        <f t="shared" si="8"/>
        <v>#DIV/0!</v>
      </c>
      <c r="O26" s="23" t="e">
        <f t="shared" si="8"/>
        <v>#DIV/0!</v>
      </c>
      <c r="P26" s="23" t="e">
        <f t="shared" si="8"/>
        <v>#DIV/0!</v>
      </c>
      <c r="Q26" s="23" t="e">
        <f t="shared" si="8"/>
        <v>#DIV/0!</v>
      </c>
      <c r="R26" s="23" t="e">
        <f t="shared" si="8"/>
        <v>#DIV/0!</v>
      </c>
      <c r="S26" s="23" t="e">
        <f t="shared" ca="1" si="8"/>
        <v>#DIV/0!</v>
      </c>
    </row>
    <row r="27" spans="1:19" ht="15.75" customHeight="1" thickBot="1" x14ac:dyDescent="0.3">
      <c r="A27" s="18" t="s">
        <v>41</v>
      </c>
      <c r="B27" s="24">
        <f>SUMIFS(PivotData!D2:D100000, PivotData!C2:C100000, "&gt;=1000", PivotData!D2:D100000, "&gt;0")</f>
        <v>0</v>
      </c>
      <c r="C27" s="24">
        <f>SUMIFS(PivotData!E2:E100000, PivotData!D2:D100000, "&gt;=1000", PivotData!E2:E100000, "&gt;0")</f>
        <v>0</v>
      </c>
      <c r="D27" s="24">
        <f>SUMIFS(PivotData!F2:F100000, PivotData!E2:E100000, "&gt;=1000", PivotData!F2:F100000, "&gt;0")</f>
        <v>0</v>
      </c>
      <c r="E27" s="24">
        <f>SUMIFS(PivotData!G2:G100000, PivotData!F2:F100000, "&gt;=1000", PivotData!G2:G100000, "&gt;0")</f>
        <v>0</v>
      </c>
      <c r="F27" s="24">
        <f>SUMIFS(PivotData!H2:H100000, PivotData!G2:G100000, "&gt;=1000", PivotData!H2:H100000, "&gt;0")</f>
        <v>0</v>
      </c>
      <c r="G27" s="24">
        <f>SUMIFS(PivotData!I2:I100000, PivotData!H2:H100000, "&gt;=1000", PivotData!I2:I100000, "&gt;0")</f>
        <v>0</v>
      </c>
      <c r="H27" s="24">
        <f>SUMIFS(PivotData!J2:J100000, PivotData!I2:I100000, "&gt;=1000", PivotData!J2:J100000, "&gt;0")</f>
        <v>0</v>
      </c>
      <c r="I27" s="24">
        <f>SUMIFS(PivotData!K2:K100000, PivotData!J2:J100000, "&gt;=1000", PivotData!K2:K100000, "&gt;0")</f>
        <v>0</v>
      </c>
      <c r="J27" s="24">
        <f>SUMIFS(PivotData!L2:L100000, PivotData!K2:K100000, "&gt;=1000", PivotData!L2:L100000, "&gt;0")</f>
        <v>0</v>
      </c>
      <c r="K27" s="24">
        <f>SUMIFS(PivotData!M2:M100000, PivotData!L2:L100000, "&gt;=1000", PivotData!M2:M100000, "&gt;0")</f>
        <v>0</v>
      </c>
      <c r="L27" s="24">
        <f>SUMIFS(PivotData!N2:N100000, PivotData!M2:M100000, "&gt;=1000", PivotData!N2:N100000, "&gt;0")</f>
        <v>0</v>
      </c>
      <c r="M27" s="24">
        <f>SUMIFS(PivotData!O2:O100000, PivotData!N2:N100000, "&gt;=1000", PivotData!O2:O100000, "&gt;0")</f>
        <v>0</v>
      </c>
      <c r="N27" s="24">
        <f>SUMIFS(PivotData!P2:P100000, PivotData!O2:O100000, "&gt;=1000", PivotData!P2:P100000, "&gt;0")</f>
        <v>0</v>
      </c>
      <c r="O27" s="24">
        <f>SUMIFS(PivotData!Q2:Q100000, PivotData!P2:P100000, "&gt;=1000", PivotData!Q2:Q100000, "&gt;0")</f>
        <v>0</v>
      </c>
      <c r="P27" s="24">
        <f>SUMIFS(PivotData!R2:R100000, PivotData!Q2:Q100000, "&gt;=1000", PivotData!R2:R100000, "&gt;0")</f>
        <v>0</v>
      </c>
      <c r="Q27" s="24">
        <f>SUMIFS(PivotData!S2:S100000, PivotData!R2:R100000, "&gt;=1000", PivotData!S2:S100000, "&gt;0")</f>
        <v>0</v>
      </c>
      <c r="R27" s="24">
        <f ca="1">SUMIFS(PivotData!T2:T100000, PivotData!S2:S100000, "&gt;=1000", PivotData!T2:T100000, "&gt;0")</f>
        <v>0</v>
      </c>
      <c r="S27" s="24">
        <f ca="1">SUMIFS(PivotData!U2:U100000, PivotData!T2:T100000, "&gt;=1000", PivotData!U2:U100000, "&gt;0")</f>
        <v>0</v>
      </c>
    </row>
    <row r="28" spans="1:19" ht="15.75" customHeight="1" thickBot="1" x14ac:dyDescent="0.3">
      <c r="A28" s="18" t="s">
        <v>42</v>
      </c>
      <c r="B28" s="23" t="e">
        <f t="shared" ref="B28:S28" si="9">B27/B24</f>
        <v>#DIV/0!</v>
      </c>
      <c r="C28" s="23" t="e">
        <f t="shared" si="9"/>
        <v>#DIV/0!</v>
      </c>
      <c r="D28" s="23" t="e">
        <f t="shared" si="9"/>
        <v>#DIV/0!</v>
      </c>
      <c r="E28" s="23" t="e">
        <f t="shared" si="9"/>
        <v>#DIV/0!</v>
      </c>
      <c r="F28" s="23" t="e">
        <f t="shared" si="9"/>
        <v>#DIV/0!</v>
      </c>
      <c r="G28" s="23" t="e">
        <f t="shared" si="9"/>
        <v>#DIV/0!</v>
      </c>
      <c r="H28" s="23" t="e">
        <f t="shared" si="9"/>
        <v>#DIV/0!</v>
      </c>
      <c r="I28" s="23" t="e">
        <f t="shared" si="9"/>
        <v>#DIV/0!</v>
      </c>
      <c r="J28" s="23" t="e">
        <f t="shared" si="9"/>
        <v>#DIV/0!</v>
      </c>
      <c r="K28" s="23" t="e">
        <f t="shared" si="9"/>
        <v>#DIV/0!</v>
      </c>
      <c r="L28" s="23" t="e">
        <f t="shared" si="9"/>
        <v>#DIV/0!</v>
      </c>
      <c r="M28" s="23" t="e">
        <f t="shared" si="9"/>
        <v>#DIV/0!</v>
      </c>
      <c r="N28" s="23" t="e">
        <f t="shared" si="9"/>
        <v>#DIV/0!</v>
      </c>
      <c r="O28" s="23" t="e">
        <f t="shared" si="9"/>
        <v>#DIV/0!</v>
      </c>
      <c r="P28" s="23" t="e">
        <f t="shared" si="9"/>
        <v>#DIV/0!</v>
      </c>
      <c r="Q28" s="23" t="e">
        <f t="shared" si="9"/>
        <v>#DIV/0!</v>
      </c>
      <c r="R28" s="23" t="e">
        <f t="shared" ca="1" si="9"/>
        <v>#DIV/0!</v>
      </c>
      <c r="S28" s="23" t="e">
        <f t="shared" ca="1" si="9"/>
        <v>#DIV/0!</v>
      </c>
    </row>
    <row r="29" spans="1:19" x14ac:dyDescent="0.25">
      <c r="B29" t="str">
        <f t="shared" ref="B29:S29" si="10">B1</f>
        <v/>
      </c>
      <c r="C29" t="str">
        <f t="shared" si="10"/>
        <v/>
      </c>
      <c r="D29" t="str">
        <f t="shared" si="10"/>
        <v/>
      </c>
      <c r="E29" t="str">
        <f t="shared" si="10"/>
        <v/>
      </c>
      <c r="F29" t="str">
        <f t="shared" si="10"/>
        <v/>
      </c>
      <c r="G29" t="str">
        <f t="shared" si="10"/>
        <v/>
      </c>
      <c r="H29" t="str">
        <f t="shared" si="10"/>
        <v/>
      </c>
      <c r="I29" t="str">
        <f t="shared" si="10"/>
        <v/>
      </c>
      <c r="J29" t="str">
        <f t="shared" si="10"/>
        <v/>
      </c>
      <c r="K29" t="str">
        <f t="shared" si="10"/>
        <v/>
      </c>
      <c r="L29" t="str">
        <f t="shared" si="10"/>
        <v/>
      </c>
      <c r="M29" t="str">
        <f t="shared" si="10"/>
        <v/>
      </c>
      <c r="N29" t="str">
        <f t="shared" si="10"/>
        <v/>
      </c>
      <c r="O29" t="str">
        <f t="shared" si="10"/>
        <v/>
      </c>
      <c r="P29" t="str">
        <f t="shared" si="10"/>
        <v/>
      </c>
      <c r="Q29" t="str">
        <f t="shared" si="10"/>
        <v/>
      </c>
      <c r="R29" t="str">
        <f t="shared" si="10"/>
        <v/>
      </c>
      <c r="S29" t="str">
        <f t="shared" si="10"/>
        <v/>
      </c>
    </row>
    <row r="30" spans="1:19" x14ac:dyDescent="0.25">
      <c r="A30" s="31" t="s">
        <v>43</v>
      </c>
      <c r="B30" s="32">
        <f>SUMIFS(PivotData!C2:C100000, PivotData!C2:C100000, "&gt;=1000", PivotData!D2:D100000, "&gt;0", PivotData!F2:F100000, "&gt;=1000")</f>
        <v>0</v>
      </c>
      <c r="C30" s="32">
        <f>SUMIFS(PivotData!D2:D100000, PivotData!D2:D100000, "&gt;=1000", PivotData!E2:E100000, "&gt;0", PivotData!G2:G100000, "&gt;=1000")</f>
        <v>0</v>
      </c>
      <c r="D30" s="32">
        <f>SUMIFS(PivotData!E2:E100000, PivotData!E2:E100000, "&gt;=1000", PivotData!F2:F100000, "&gt;0", PivotData!H2:H100000, "&gt;=1000")</f>
        <v>0</v>
      </c>
      <c r="E30" s="32">
        <f>SUMIFS(PivotData!F2:F100000, PivotData!F2:F100000, "&gt;=1000", PivotData!G2:G100000, "&gt;0", PivotData!I2:I100000, "&gt;=1000")</f>
        <v>0</v>
      </c>
      <c r="F30" s="32">
        <f>SUMIFS(PivotData!G2:G100000, PivotData!G2:G100000, "&gt;=1000", PivotData!H2:H100000, "&gt;0", PivotData!J2:J100000, "&gt;=1000")</f>
        <v>0</v>
      </c>
      <c r="G30" s="32">
        <f>SUMIFS(PivotData!H2:H100000, PivotData!H2:H100000, "&gt;=1000", PivotData!I2:I100000, "&gt;0", PivotData!K2:K100000, "&gt;=1000")</f>
        <v>0</v>
      </c>
      <c r="H30" s="32">
        <f>SUMIFS(PivotData!I2:I100000, PivotData!I2:I100000, "&gt;=1000", PivotData!J2:J100000, "&gt;0", PivotData!L2:L100000, "&gt;=1000")</f>
        <v>0</v>
      </c>
      <c r="I30" s="32">
        <f>SUMIFS(PivotData!J2:J100000, PivotData!J2:J100000, "&gt;=1000", PivotData!K2:K100000, "&gt;0", PivotData!M2:M100000, "&gt;=1000")</f>
        <v>0</v>
      </c>
      <c r="J30" s="32">
        <f>SUMIFS(PivotData!K2:K100000, PivotData!K2:K100000, "&gt;=1000", PivotData!L2:L100000, "&gt;0", PivotData!N2:N100000, "&gt;=1000")</f>
        <v>0</v>
      </c>
      <c r="K30" s="32">
        <f>SUMIFS(PivotData!L2:L100000, PivotData!L2:L100000, "&gt;=1000", PivotData!M2:M100000, "&gt;0", PivotData!O2:O100000, "&gt;=1000")</f>
        <v>0</v>
      </c>
      <c r="L30" s="32">
        <f>SUMIFS(PivotData!M2:M100000, PivotData!M2:M100000, "&gt;=1000", PivotData!N2:N100000, "&gt;0", PivotData!P2:P100000, "&gt;=1000")</f>
        <v>0</v>
      </c>
      <c r="M30" s="32">
        <f>SUMIFS(PivotData!N2:N100000, PivotData!N2:N100000, "&gt;=1000", PivotData!O2:O100000, "&gt;0", PivotData!Q2:Q100000, "&gt;=1000")</f>
        <v>0</v>
      </c>
      <c r="N30" s="32">
        <f>SUMIFS(PivotData!O2:O100000, PivotData!O2:O100000, "&gt;=1000", PivotData!P2:P100000, "&gt;0", PivotData!R2:R100000, "&gt;=1000")</f>
        <v>0</v>
      </c>
      <c r="O30" s="32">
        <f>SUMIFS(PivotData!P2:P100000, PivotData!P2:P100000, "&gt;=1000", PivotData!Q2:Q100000, "&gt;0", PivotData!S2:S100000, "&gt;=1000")</f>
        <v>0</v>
      </c>
      <c r="P30" s="32">
        <f>SUMIFS(PivotData!Q2:Q100000, PivotData!Q2:Q100000, "&gt;=1000", PivotData!R2:R100000, "&gt;0", PivotData!T2:T100000, "&gt;=1000")</f>
        <v>0</v>
      </c>
      <c r="Q30" s="32">
        <f>SUMIFS(PivotData!R2:R100000, PivotData!R2:R100000, "&gt;=1000", PivotData!S2:S100000, "&gt;0", PivotData!U2:U100000, "&gt;=1000")</f>
        <v>0</v>
      </c>
      <c r="R30" s="32">
        <f>SUMIFS(PivotData!S2:S100000, PivotData!S2:S100000, "&gt;=1000", PivotData!T2:T100000, "&gt;0", PivotData!V2:V100000, "&gt;=1000")</f>
        <v>0</v>
      </c>
      <c r="S30" s="32">
        <f ca="1">SUMIFS(PivotData!T2:T100000, PivotData!T2:T100000, "&gt;=1000", PivotData!U2:U100000, "&gt;0", PivotData!W2:W100000, "&gt;=1000")</f>
        <v>0</v>
      </c>
    </row>
    <row r="31" spans="1:19" x14ac:dyDescent="0.25">
      <c r="A31" s="31" t="s">
        <v>8</v>
      </c>
      <c r="B31" s="33" t="e">
        <f t="shared" ref="B31:S31" si="11">B30/B25</f>
        <v>#DIV/0!</v>
      </c>
      <c r="C31" s="33" t="e">
        <f t="shared" si="11"/>
        <v>#DIV/0!</v>
      </c>
      <c r="D31" s="33" t="e">
        <f t="shared" si="11"/>
        <v>#DIV/0!</v>
      </c>
      <c r="E31" s="33" t="e">
        <f t="shared" si="11"/>
        <v>#DIV/0!</v>
      </c>
      <c r="F31" s="33" t="e">
        <f t="shared" si="11"/>
        <v>#DIV/0!</v>
      </c>
      <c r="G31" s="33" t="e">
        <f t="shared" si="11"/>
        <v>#DIV/0!</v>
      </c>
      <c r="H31" s="33" t="e">
        <f t="shared" si="11"/>
        <v>#DIV/0!</v>
      </c>
      <c r="I31" s="33" t="e">
        <f t="shared" si="11"/>
        <v>#DIV/0!</v>
      </c>
      <c r="J31" s="33" t="e">
        <f t="shared" si="11"/>
        <v>#DIV/0!</v>
      </c>
      <c r="K31" s="33" t="e">
        <f t="shared" si="11"/>
        <v>#DIV/0!</v>
      </c>
      <c r="L31" s="33" t="e">
        <f t="shared" si="11"/>
        <v>#DIV/0!</v>
      </c>
      <c r="M31" s="33" t="e">
        <f t="shared" si="11"/>
        <v>#DIV/0!</v>
      </c>
      <c r="N31" s="33" t="e">
        <f t="shared" si="11"/>
        <v>#DIV/0!</v>
      </c>
      <c r="O31" s="33" t="e">
        <f t="shared" si="11"/>
        <v>#DIV/0!</v>
      </c>
      <c r="P31" s="33" t="e">
        <f t="shared" si="11"/>
        <v>#DIV/0!</v>
      </c>
      <c r="Q31" s="33" t="e">
        <f t="shared" si="11"/>
        <v>#DIV/0!</v>
      </c>
      <c r="R31" s="33" t="e">
        <f t="shared" si="11"/>
        <v>#DIV/0!</v>
      </c>
      <c r="S31" s="33" t="e">
        <f t="shared" ca="1" si="11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tabSelected="1" workbookViewId="0">
      <selection activeCell="I23" sqref="A1:S70931"/>
    </sheetView>
  </sheetViews>
  <sheetFormatPr defaultRowHeight="15" x14ac:dyDescent="0.25"/>
  <sheetData>
    <row r="1" spans="1:19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Speech 1k vs. Open AI paid</vt:lpstr>
      <vt:lpstr>Speech paid vs. Open AI 1k</vt:lpstr>
      <vt:lpstr>PivotData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Tian (CSI INTERFUSION INC)</cp:lastModifiedBy>
  <dcterms:created xsi:type="dcterms:W3CDTF">2024-03-19T08:52:31Z</dcterms:created>
  <dcterms:modified xsi:type="dcterms:W3CDTF">2024-03-20T08:35:39Z</dcterms:modified>
</cp:coreProperties>
</file>