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28800" windowHeight="12255"/>
  </bookViews>
  <sheets>
    <sheet name="包装箱包装信息" sheetId="1" r:id="rId1"/>
    <sheet name="说明" sheetId="2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<sst xmlns="http://schemas.openxmlformats.org/spreadsheetml/2006/main" count="419" uniqueCount="217">
  <si>
    <t>请在下方提供此装箱组的包装箱详情。如果您有任何疑问，请参阅说明表。</t>
  </si>
  <si>
    <t>装箱组：1</t>
  </si>
  <si>
    <t>SKU 总数：35（642 件商品）</t>
  </si>
  <si>
    <t>包装箱总数：</t>
  </si>
  <si>
    <t/>
  </si>
  <si>
    <t>SKU</t>
  </si>
  <si>
    <t xml:space="preserve">商品名称 </t>
  </si>
  <si>
    <t>Id</t>
  </si>
  <si>
    <t>ASIN</t>
  </si>
  <si>
    <t>FNSKU</t>
  </si>
  <si>
    <t>状况</t>
  </si>
  <si>
    <t>预处理类型</t>
  </si>
  <si>
    <t>商品预处理方是谁？</t>
  </si>
  <si>
    <t>商品贴标方是谁？</t>
  </si>
  <si>
    <t>预计数量</t>
  </si>
  <si>
    <t>装箱数量</t>
  </si>
  <si>
    <t>YG1014-Black-L</t>
  </si>
  <si>
    <t>YGJIEGENG Summer Casual Womens Chiffon Blouses - 3/4 Batwing,V Neck,Short Sleeve Tops Shirts,Black,L</t>
  </si>
  <si>
    <t>pk371036b7-592c-4e7e-b16d-444405b72b2d</t>
  </si>
  <si>
    <t>B0CPT2JH21</t>
  </si>
  <si>
    <t>X0042DD3Y7</t>
  </si>
  <si>
    <t>NewItem</t>
  </si>
  <si>
    <t>贴标,聚乙烯塑料袋包装</t>
  </si>
  <si>
    <t>由卖家提供</t>
  </si>
  <si>
    <t xml:space="preserve"> </t>
  </si>
  <si>
    <t>YG1014-Black-M</t>
  </si>
  <si>
    <t>YGJIEGENG Summer Casual Womens Chiffon Blouses - 3/4 Batwing,V Neck,Short Sleeve Tops Shirts,Black,M</t>
  </si>
  <si>
    <t>pk382fe50e-27c6-4925-bae5-bd4c423a9933</t>
  </si>
  <si>
    <t>B0CPT1RGTG</t>
  </si>
  <si>
    <t>X0042DD603</t>
  </si>
  <si>
    <t>YG1014-Black-S</t>
  </si>
  <si>
    <t>YGJIEGENG Summer Casual Womens Chiffon Blouses - 3/4 Batwing,V Neck,Short Sleeve Tops Shirts,Black,S</t>
  </si>
  <si>
    <t>pk8ad8eab7-c305-4a3c-a56b-c1289f4972b3</t>
  </si>
  <si>
    <t>B0CPT19BJQ</t>
  </si>
  <si>
    <t>X0042DD63F</t>
  </si>
  <si>
    <t>YG1014-Black-XL</t>
  </si>
  <si>
    <t>YGJIEGENG Summer Casual Womens Chiffon Blouses - 3/4 Batwing,V Neck,Short Sleeve Tops Shirts,Black,XL</t>
  </si>
  <si>
    <t>pk9c7f1893-b042-416e-9ffb-15e00cc11bf4</t>
  </si>
  <si>
    <t>B0CPT3NVC1</t>
  </si>
  <si>
    <t>X0042DD62V</t>
  </si>
  <si>
    <t>YG1014-Black-XXL</t>
  </si>
  <si>
    <t>YGJIEGENG Summer Casual Womens Chiffon Blouses - 3/4 Batwing,V Neck,Short Sleeve Tops Shirts,Black,XXL</t>
  </si>
  <si>
    <t>pkd003073f-16fa-49b3-bd46-87a5747a95d7</t>
  </si>
  <si>
    <t>B0CPT2WVHP</t>
  </si>
  <si>
    <t>X0042DC85H</t>
  </si>
  <si>
    <t>YG1014-F Black Dot-L</t>
  </si>
  <si>
    <t>YGJIEGENG Summer Casual Womens Chiffon Blouses - 3/4 Batwing,V Neck,Short Sleeve Tops Shirts,F Black Dot,L</t>
  </si>
  <si>
    <t>pkadb8f6c5-d9e6-45cc-a656-06268d3652b3</t>
  </si>
  <si>
    <t>B0CPSZQPJJ</t>
  </si>
  <si>
    <t>X0042DD68Z</t>
  </si>
  <si>
    <t>YG1014-F Black Dot-M</t>
  </si>
  <si>
    <t>YGJIEGENG Summer Casual Womens Chiffon Blouses - 3/4 Batwing,V Neck,Short Sleeve Tops Shirts,F Black Dot,M</t>
  </si>
  <si>
    <t>pk6cfca3a2-b304-44fc-b0b3-9e402026d313</t>
  </si>
  <si>
    <t>B0CPT1H1RQ</t>
  </si>
  <si>
    <t>X0042DD61H</t>
  </si>
  <si>
    <t>YG1014-F Black Dot-S</t>
  </si>
  <si>
    <t>YGJIEGENG Summer Casual Womens Chiffon Blouses - 3/4 Batwing,V Neck,Short Sleeve Tops Shirts,F Black Dot,S</t>
  </si>
  <si>
    <t>pk8c236c4e-e874-48e4-9ef7-dd86f1ff21f2</t>
  </si>
  <si>
    <t>B0CPSYNC2L</t>
  </si>
  <si>
    <t>X0042DD3XX</t>
  </si>
  <si>
    <t>YG1014-F Black Dot-XL</t>
  </si>
  <si>
    <t>YGJIEGENG Summer Casual Womens Chiffon Blouses - 3/4 Batwing,V Neck,Short Sleeve Tops Shirts,F Black Dot,XL</t>
  </si>
  <si>
    <t>pk29bf41aa-2765-4a80-b278-13432761537f</t>
  </si>
  <si>
    <t>B0CPT2QF1H</t>
  </si>
  <si>
    <t>X0042DP2H3</t>
  </si>
  <si>
    <t>YG1014-F Black Dot-XXL</t>
  </si>
  <si>
    <t>YGJIEGENG Summer Casual Womens Chiffon Blouses - 3/4 Batwing,V Neck,Short Sleeve Tops Shirts,F Black Dot,XXL</t>
  </si>
  <si>
    <t>pk8255c15a-c6dd-415b-8112-b52b90e4ec5a</t>
  </si>
  <si>
    <t>B0CPSZPFLH</t>
  </si>
  <si>
    <t>X0042DD69T</t>
  </si>
  <si>
    <t>YG1014-F Floral Red-L</t>
  </si>
  <si>
    <t>YGJIEGENG Summer Casual Womens Chiffon Blouses - 3/4 Batwing,V Neck,Short Sleeve Tops Shirts,F Floral Red,L</t>
  </si>
  <si>
    <t>pk759a196e-2c9a-443e-b0da-5837dc733758</t>
  </si>
  <si>
    <t>B0CPT24HF8</t>
  </si>
  <si>
    <t>X0042DD68P</t>
  </si>
  <si>
    <t>YG1014-F Floral red-M</t>
  </si>
  <si>
    <t>YGJIEGENG Summer Casual Womens Chiffon Blouses - 3/4 Batwing,V Neck,Short Sleeve Tops Shirts,F Floral red,M</t>
  </si>
  <si>
    <t>pk135e66eb-ddcb-4076-a05e-dcba59600e6e</t>
  </si>
  <si>
    <t>B0CPT1B4BV</t>
  </si>
  <si>
    <t>X0042DD67B</t>
  </si>
  <si>
    <t>YG1014-F Floral red-S</t>
  </si>
  <si>
    <t>YGJIEGENG Summer Casual Womens Chiffon Blouses - 3/4 Batwing,V Neck,Short Sleeve Tops Shirts,F Floral red,S</t>
  </si>
  <si>
    <t>pk7d2396d3-96b0-474b-8409-c2312d78950a</t>
  </si>
  <si>
    <t>B0CPSZ6BG4</t>
  </si>
  <si>
    <t>X0042DP2D7</t>
  </si>
  <si>
    <t>YG1014-F Floral red-XL</t>
  </si>
  <si>
    <t>YGJIEGENG Summer Casual Womens Chiffon Blouses - 3/4 Batwing,V Neck,Short Sleeve Tops Shirts,F Floral red,XL</t>
  </si>
  <si>
    <t>pk20146c55-2b86-4986-b55e-c27c5209a65e</t>
  </si>
  <si>
    <t>B0CPT1VFZ4</t>
  </si>
  <si>
    <t>X0042DD65X</t>
  </si>
  <si>
    <t>YG1014-F Floral red-XXL</t>
  </si>
  <si>
    <t>YGJIEGENG Summer Casual Womens Chiffon Blouses - 3/4 Batwing,V Neck,Short Sleeve Tops Shirts,F Floral red,XXL</t>
  </si>
  <si>
    <t>pkf91a2e5a-4b7c-479a-8022-5de8e169e5d8</t>
  </si>
  <si>
    <t>B0CPT17GBH</t>
  </si>
  <si>
    <t>X0042DP2HX</t>
  </si>
  <si>
    <t>YG1014-Navy blue-L</t>
  </si>
  <si>
    <t>YGJIEGENG Summer Casual Womens Chiffon Blouses - 3/4 Batwing,V Neck,Short Sleeve Tops Shirts,Navy Blue,L</t>
  </si>
  <si>
    <t>pkd05e54b8-1381-49db-bfbf-3fb238d89070</t>
  </si>
  <si>
    <t>B0CPT17G9N</t>
  </si>
  <si>
    <t>X0042DD635</t>
  </si>
  <si>
    <t>YG1014-Navy blue-M</t>
  </si>
  <si>
    <t>YGJIEGENG Summer Casual Womens Chiffon Blouses - 3/4 Batwing,V Neck,Short Sleeve Tops Shirts,Navy Blue,M</t>
  </si>
  <si>
    <t>pk3c9c5fbd-6a21-479f-92e9-b8a46fc5e520</t>
  </si>
  <si>
    <t>B0CPSZKTYH</t>
  </si>
  <si>
    <t>X0042DP2KF</t>
  </si>
  <si>
    <t>YG1014-Navy blue-S</t>
  </si>
  <si>
    <t>YGJIEGENG Summer Casual Womens Chiffon Blouses - 3/4 Batwing,V Neck,Short Sleeve Tops Shirts,Navy Blue,S</t>
  </si>
  <si>
    <t>pkc8704099-2734-4907-8686-718290df25a8</t>
  </si>
  <si>
    <t>B0CPT1B7TQ</t>
  </si>
  <si>
    <t>X0042DC82P</t>
  </si>
  <si>
    <t>YG1014-Navy blue-XL</t>
  </si>
  <si>
    <t>YGJIEGENG Summer Casual Womens Chiffon Blouses - 3/4 Batwing,V Neck,Short Sleeve Tops Shirts,Navy Blue,XL</t>
  </si>
  <si>
    <t>pk85cbdb49-16fc-442f-af55-7189797dfcf5</t>
  </si>
  <si>
    <t>B0CPT1RGV9</t>
  </si>
  <si>
    <t>X0042DD67L</t>
  </si>
  <si>
    <t>YG1014-Navy blue-XXL</t>
  </si>
  <si>
    <t>YGJIEGENG Summer Casual Womens Chiffon Blouses - 3/4 Batwing,V Neck,Short Sleeve Tops Shirts,Navy Blue,XXL</t>
  </si>
  <si>
    <t>pk65afa635-f645-4fdd-9950-8e31db725465</t>
  </si>
  <si>
    <t>B0CPT25CC7</t>
  </si>
  <si>
    <t>X0042DP2KZ</t>
  </si>
  <si>
    <t>YG1014-Pink-L</t>
  </si>
  <si>
    <t>YGJIEGENG Summer Casual Womens Chiffon Blouses - 3/4 Batwing,V Neck,Short Sleeve Tops Shirts,Pink,L</t>
  </si>
  <si>
    <t>pkf4d0bd83-c6ef-48e4-9d7d-ab9a2e92540e</t>
  </si>
  <si>
    <t>B0CPT2HSDL</t>
  </si>
  <si>
    <t>X0042DK9IF</t>
  </si>
  <si>
    <t>YG1014-Pink-M</t>
  </si>
  <si>
    <t>YGJIEGENG Summer Casual Womens Chiffon Blouses - 3/4 Batwing,V Neck,Short Sleeve Tops Shirts,Pink,M</t>
  </si>
  <si>
    <t>pk7d406695-825b-4dc5-9351-cacb0f3bda46</t>
  </si>
  <si>
    <t>B0CPT17QVT</t>
  </si>
  <si>
    <t>X0042DP2K5</t>
  </si>
  <si>
    <t>YG1014-Pink-S</t>
  </si>
  <si>
    <t>YGJIEGENG Summer Casual Womens Chiffon Blouses - 3/4 Batwing,V Neck,Short Sleeve Tops Shirts,Pink,S</t>
  </si>
  <si>
    <t>pk5b920be4-757d-4844-9e90-58150ddfc3cd</t>
  </si>
  <si>
    <t>B0CPSZWWMH</t>
  </si>
  <si>
    <t>X0042DK9MV</t>
  </si>
  <si>
    <t>YG1014-Pink-XL</t>
  </si>
  <si>
    <t>YGJIEGENG Summer Casual Womens Chiffon Blouses - 3/4 Batwing,V Neck,Short Sleeve Tops Shirts,Pink,XL</t>
  </si>
  <si>
    <t>pk678d46fa-9898-434b-aeed-3b2cf68af13f</t>
  </si>
  <si>
    <t>B0CPT2J4V2</t>
  </si>
  <si>
    <t>X0042DD3ZV</t>
  </si>
  <si>
    <t>YG1014-Pink-XXL</t>
  </si>
  <si>
    <t>YGJIEGENG Summer Casual Womens Chiffon Blouses - 3/4 Batwing,V Neck,Short Sleeve Tops Shirts,Pink,XXL</t>
  </si>
  <si>
    <t>pk0908ed52-741b-4354-9808-21ccf3459679</t>
  </si>
  <si>
    <t>B0CPT1YRFY</t>
  </si>
  <si>
    <t>X0042DP2BT</t>
  </si>
  <si>
    <t>YG1014-Royal blue-L</t>
  </si>
  <si>
    <t>YGJIEGENG Summer Casual Womens Chiffon Blouses - 3/4 Batwing,V Neck,Short Sleeve Tops Shirts,Royal Blue,L</t>
  </si>
  <si>
    <t>pk2d23d79d-7e62-422a-a62b-53c595d072ac</t>
  </si>
  <si>
    <t>B0CPSYSG8F</t>
  </si>
  <si>
    <t>X0042DC88T</t>
  </si>
  <si>
    <t>YG1014-Royal blue-M</t>
  </si>
  <si>
    <t>YGJIEGENG Summer Casual Womens Chiffon Blouses - 3/4 Batwing,V Neck,Short Sleeve Tops Shirts,Royal Blue,M</t>
  </si>
  <si>
    <t>pk4002adf0-5446-471d-9e1c-0a7ba7d7bf3e</t>
  </si>
  <si>
    <t>B0CPT2LLGS</t>
  </si>
  <si>
    <t>X0042DK9HL</t>
  </si>
  <si>
    <t>YG1014-Royal blue-S</t>
  </si>
  <si>
    <t>YGJIEGENG Summer Casual Womens Chiffon Blouses - 3/4 Batwing,V Neck,Short Sleeve Tops Shirts,Royal Blue,S</t>
  </si>
  <si>
    <t>pk0bb2b12e-0614-47a4-9fa9-5f06c17a0ee8</t>
  </si>
  <si>
    <t>B0CPT3QG13</t>
  </si>
  <si>
    <t>X0042DP2FZ</t>
  </si>
  <si>
    <t>YG1014-Royal blue-XL</t>
  </si>
  <si>
    <t>YGJIEGENG Summer Casual Womens Chiffon Blouses - 3/4 Batwing,V Neck,Short Sleeve Tops Shirts,Royal Blue,XL</t>
  </si>
  <si>
    <t>pk301d3f6e-8b0b-4bcd-8899-7c9585fe09e3</t>
  </si>
  <si>
    <t>B0CPSYB6KV</t>
  </si>
  <si>
    <t>X0042DK9HB</t>
  </si>
  <si>
    <t>YG1014-Royal blue-XXL</t>
  </si>
  <si>
    <t>YGJIEGENG Summer Casual Womens Chiffon Blouses - 3/4 Batwing,V Neck,Short Sleeve Tops Shirts,Royal Blue,XXL</t>
  </si>
  <si>
    <t>pkbf86a8d4-4c96-41e2-970c-86a97840eb2e</t>
  </si>
  <si>
    <t>B0CPSYWKWY</t>
  </si>
  <si>
    <t>X0042DD65D</t>
  </si>
  <si>
    <t>YG1014-White-L</t>
  </si>
  <si>
    <t>YGJIEGENG Summer Casual Womens Chiffon Blouses - 3/4 Batwing,V Neck,Short Sleeve Tops Shirts,White,L</t>
  </si>
  <si>
    <t>pkcf162903-cf6f-42b8-8c54-07f966dc8185</t>
  </si>
  <si>
    <t>B0CPT2J2WC</t>
  </si>
  <si>
    <t>X0042DD43R</t>
  </si>
  <si>
    <t>YG1014-White-M</t>
  </si>
  <si>
    <t>YGJIEGENG Summer Casual Womens Chiffon Blouses - 3/4 Batwing,V Neck,Short Sleeve Tops Shirts,White,M</t>
  </si>
  <si>
    <t>pk67e8b67f-ac60-409f-bbdf-d68cfbbb2c1a</t>
  </si>
  <si>
    <t>B0CPT3PWH8</t>
  </si>
  <si>
    <t>X0042DK9EJ</t>
  </si>
  <si>
    <t>YG1014-White-S</t>
  </si>
  <si>
    <t>YGJIEGENG Summer Casual Womens Chiffon Blouses - 3/4 Batwing,V Neck,Short Sleeve Tops Shirts,White,S</t>
  </si>
  <si>
    <t>pk73d21aed-67c4-4b2f-bce9-95f00755def4</t>
  </si>
  <si>
    <t>B0CPT1H1SF</t>
  </si>
  <si>
    <t>X0042DK9O9</t>
  </si>
  <si>
    <t>YG1014-White-XL</t>
  </si>
  <si>
    <t>YGJIEGENG Summer Casual Womens Chiffon Blouses - 3/4 Batwing,V Neck,Short Sleeve Tops Shirts,White,XL</t>
  </si>
  <si>
    <t>pkd2001683-2333-4cbe-b50d-1ead6a121a97</t>
  </si>
  <si>
    <t>B0CPT1JFYH</t>
  </si>
  <si>
    <t>X0042DP2OV</t>
  </si>
  <si>
    <t>YG1014-White-XXL</t>
  </si>
  <si>
    <t>YGJIEGENG Summer Casual Womens Chiffon Blouses - 3/4 Batwing,V Neck,Short Sleeve Tops Shirts,White,XXL</t>
  </si>
  <si>
    <t>pk38623ca6-1796-49f6-b5f4-d8ea0c0202d1</t>
  </si>
  <si>
    <t>B0CPT12XFM</t>
  </si>
  <si>
    <t>X0042DK9C1</t>
  </si>
  <si>
    <t>包装箱名称</t>
  </si>
  <si>
    <t>包装箱重量（千克）：</t>
  </si>
  <si>
    <t>包装箱宽度（厘米）：</t>
  </si>
  <si>
    <t>包装箱长度（厘米）：</t>
  </si>
  <si>
    <t>包装箱高度（厘米）：</t>
  </si>
  <si>
    <t>如何使用 Excel 文件上传箱内物品信息</t>
  </si>
  <si>
    <t>第 1 步 – 核对包装箱总数</t>
  </si>
  <si>
    <t>Excel 文件中的“总箱数”字段将自动填充您在 Send to Amazon 中为各装箱组输入的数量。此数值只是预计值，在上传此文件之前，可随时增减最多 10 箱。
货件中的每个包装箱均标注编号（1 号箱、2 号箱等），并在工作流程中显示为一列。如果您更新总箱数，列数也将自动随之更新。</t>
  </si>
  <si>
    <t>第 2 步 – 提供箱内物品信息</t>
  </si>
  <si>
    <t>装箱组中的每个 SKU 都将显示在工作流程的一行中。对于每个包装箱，请分别输入箱内每个 SKU 的商品数量。“装箱数量”字段显示您输入的当前商品数量。在您输入的商品数量与此货件的预期商品数量匹配之前，该字段将一直保持为红色。</t>
  </si>
  <si>
    <t>第 3 步 – 提供包装箱重量和尺寸</t>
  </si>
  <si>
    <t>为装箱组中的每个包装箱输入重量和尺寸</t>
  </si>
  <si>
    <t>第 4 步 – 保存并上传</t>
  </si>
  <si>
    <t>填写 Excel 电子表格后，可以通过 .xlsx 文件格式上传至卖家平台</t>
  </si>
  <si>
    <t>Locale</t>
  </si>
  <si>
    <t>zh_CN</t>
  </si>
  <si>
    <t>Weight unit</t>
  </si>
  <si>
    <t>kg</t>
  </si>
  <si>
    <t>Length unit</t>
  </si>
  <si>
    <t>cm</t>
  </si>
  <si>
    <t>Version</t>
  </si>
  <si>
    <t>1.0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</si>
</sst>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  <scheme val="minor"/>
    </font>
    <font>
      <sz val="20"/>
      <name val="Calibri"/>
      <charset val="134"/>
    </font>
    <font>
      <b/>
      <sz val="14"/>
      <name val="Calibri"/>
      <charset val="134"/>
    </font>
    <font>
      <sz val="13"/>
      <name val="Calibri"/>
      <charset val="134"/>
    </font>
    <font>
      <sz val="14"/>
      <color indexed="53"/>
      <name val="Calibri"/>
      <charset val="134"/>
    </font>
    <font>
      <sz val="24"/>
      <name val="Calibri"/>
      <charset val="134"/>
    </font>
    <font>
      <sz val="18"/>
      <name val="Calibri"/>
      <charset val="134"/>
    </font>
    <font>
      <sz val="12"/>
      <name val="Calibri"/>
      <charset val="134"/>
    </font>
    <font>
      <b/>
      <sz val="18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thin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16">
    <xf numFmtId="0" fontId="0" fillId="0" borderId="0" xfId="0" applyFont="1">
      <alignment vertic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applyFont="1" applyAlignment="1" applyProtection="1">
      <protection locked="0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3" borderId="0" xfId="0" applyFont="1" applyFill="1" applyAlignment="1"/>
    <xf numFmtId="0" fontId="7" fillId="2" borderId="0" xfId="0" applyFont="1" applyFill="1" applyAlignme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4" borderId="0" xfId="0" applyFont="1" applyFill="1" applyAlignment="1" applyProtection="1">
      <alignment horizontal="center"/>
      <protection locked="0"/>
    </xf>
    <xf numFmtId="0" fontId="7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16"/>
      </font>
      <fill>
        <patternFill patternType="solid">
          <bgColor indexed="4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7"/>
  <sheetViews>
    <sheetView tabSelected="1" workbookViewId="0">
      <pane xSplit="2" ySplit="5" topLeftCell="J6" activePane="bottomRight" state="frozen"/>
      <selection/>
      <selection pane="topRight"/>
      <selection pane="bottomLeft"/>
      <selection pane="bottomRight" activeCell="Q19" sqref="Q19"/>
    </sheetView>
  </sheetViews>
  <sheetFormatPr defaultColWidth="9" defaultRowHeight="13.5"/>
  <cols>
    <col min="1" max="1" width="21" customWidth="1"/>
    <col min="2" max="2" width="61" customWidth="1"/>
    <col min="3" max="3" width="20" hidden="1" customWidth="1"/>
    <col min="4" max="5" width="21" customWidth="1"/>
    <col min="6" max="11" width="15" customWidth="1"/>
    <col min="12" max="12" width="1" customWidth="1"/>
    <col min="13" max="28" width="13" style="6" customWidth="1"/>
  </cols>
  <sheetData>
    <row r="1" ht="18.75" spans="1:1">
      <c r="A1" s="7" t="s">
        <v>0</v>
      </c>
    </row>
    <row r="2" ht="31.5" spans="1:1">
      <c r="A2" s="8" t="s">
        <v>1</v>
      </c>
    </row>
    <row r="3" ht="23.25" spans="1:13">
      <c r="A3" s="9" t="s">
        <v>2</v>
      </c>
      <c r="I3" s="13" t="s">
        <v>3</v>
      </c>
      <c r="M3" s="14">
        <v>6</v>
      </c>
    </row>
    <row r="4" ht="8" customHeight="1" spans="1:1">
      <c r="A4" s="10" t="s">
        <v>4</v>
      </c>
    </row>
    <row r="5" ht="15.75" spans="1:28">
      <c r="A5" s="11" t="s">
        <v>5</v>
      </c>
      <c r="B5" s="11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1" t="s">
        <v>12</v>
      </c>
      <c r="I5" s="11" t="s">
        <v>13</v>
      </c>
      <c r="J5" s="11" t="s">
        <v>14</v>
      </c>
      <c r="K5" s="11" t="s">
        <v>15</v>
      </c>
      <c r="L5" s="10" t="s">
        <v>4</v>
      </c>
      <c r="M5" s="11" t="str">
        <f>IF(M3&gt;=1,"包装箱 1 数量","")</f>
        <v>包装箱 1 数量</v>
      </c>
      <c r="N5" s="11" t="str">
        <f>IF(M3&gt;=2,"包装箱 2 数量","")</f>
        <v>包装箱 2 数量</v>
      </c>
      <c r="O5" s="11" t="str">
        <f>IF(M3&gt;=3,"包装箱 3 数量","")</f>
        <v>包装箱 3 数量</v>
      </c>
      <c r="P5" s="11" t="str">
        <f>IF(M3&gt;=4,"包装箱 4 数量","")</f>
        <v>包装箱 4 数量</v>
      </c>
      <c r="Q5" s="11" t="str">
        <f>IF(M3&gt;=5,"包装箱 5 数量","")</f>
        <v>包装箱 5 数量</v>
      </c>
      <c r="R5" s="11" t="str">
        <f>IF(M3&gt;=6,"包装箱 6 数量","")</f>
        <v>包装箱 6 数量</v>
      </c>
      <c r="S5" s="11" t="str">
        <f>IF(M3&gt;=7,"包装箱 7 数量","")</f>
        <v/>
      </c>
      <c r="T5" s="11" t="str">
        <f>IF(M3&gt;=8,"包装箱 8 数量","")</f>
        <v/>
      </c>
      <c r="U5" s="11" t="str">
        <f>IF(M3&gt;=9,"包装箱 9 数量","")</f>
        <v/>
      </c>
      <c r="V5" s="11" t="str">
        <f>IF(M3&gt;=10,"包装箱 10 数量","")</f>
        <v/>
      </c>
      <c r="W5" s="11" t="str">
        <f>IF(M3&gt;=11,"包装箱 11 数量","")</f>
        <v/>
      </c>
      <c r="X5" s="11" t="str">
        <f>IF(M3&gt;=12,"包装箱 12 数量","")</f>
        <v/>
      </c>
      <c r="Y5" s="11" t="str">
        <f>IF(M3&gt;=13,"包装箱 13 数量","")</f>
        <v/>
      </c>
      <c r="Z5" s="11" t="str">
        <f>IF(M3&gt;=14,"包装箱 14 数量","")</f>
        <v/>
      </c>
      <c r="AA5" s="11" t="str">
        <f>IF(M3&gt;=15,"包装箱 15 数量","")</f>
        <v/>
      </c>
      <c r="AB5" s="11" t="str">
        <f>IF(M3&gt;=16,"包装箱 16 数量","")</f>
        <v/>
      </c>
    </row>
    <row r="6" spans="1:15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23</v>
      </c>
      <c r="J6">
        <v>28</v>
      </c>
      <c r="K6">
        <f ca="1">SUM(M6:INDEX(M6:XFD6,1,M3))</f>
        <v>28</v>
      </c>
      <c r="L6" s="10" t="s">
        <v>4</v>
      </c>
      <c r="N6" s="6">
        <v>28</v>
      </c>
      <c r="O6" s="6" t="s">
        <v>24</v>
      </c>
    </row>
    <row r="7" spans="1:17">
      <c r="A7" t="s">
        <v>25</v>
      </c>
      <c r="B7" t="s">
        <v>26</v>
      </c>
      <c r="C7" t="s">
        <v>27</v>
      </c>
      <c r="D7" t="s">
        <v>28</v>
      </c>
      <c r="E7" t="s">
        <v>29</v>
      </c>
      <c r="F7" t="s">
        <v>21</v>
      </c>
      <c r="G7" t="s">
        <v>22</v>
      </c>
      <c r="H7" t="s">
        <v>23</v>
      </c>
      <c r="I7" t="s">
        <v>23</v>
      </c>
      <c r="J7">
        <v>20</v>
      </c>
      <c r="K7">
        <f ca="1">SUM(M7:INDEX(M7:XFD7,1,M3))</f>
        <v>20</v>
      </c>
      <c r="L7" s="10" t="s">
        <v>4</v>
      </c>
      <c r="O7" s="6" t="s">
        <v>24</v>
      </c>
      <c r="Q7" s="6">
        <v>20</v>
      </c>
    </row>
    <row r="8" spans="1:15">
      <c r="A8" t="s">
        <v>30</v>
      </c>
      <c r="B8" t="s">
        <v>31</v>
      </c>
      <c r="C8" t="s">
        <v>32</v>
      </c>
      <c r="D8" t="s">
        <v>33</v>
      </c>
      <c r="E8" t="s">
        <v>34</v>
      </c>
      <c r="F8" t="s">
        <v>21</v>
      </c>
      <c r="G8" t="s">
        <v>22</v>
      </c>
      <c r="H8" t="s">
        <v>23</v>
      </c>
      <c r="I8" t="s">
        <v>23</v>
      </c>
      <c r="J8">
        <v>8</v>
      </c>
      <c r="K8">
        <f ca="1">SUM(M8:INDEX(M8:XFD8,1,M3))</f>
        <v>8</v>
      </c>
      <c r="L8" s="10" t="s">
        <v>4</v>
      </c>
      <c r="M8" s="6">
        <v>5</v>
      </c>
      <c r="N8" s="6">
        <v>3</v>
      </c>
      <c r="O8" s="6" t="s">
        <v>24</v>
      </c>
    </row>
    <row r="9" spans="1:15">
      <c r="A9" t="s">
        <v>35</v>
      </c>
      <c r="B9" t="s">
        <v>36</v>
      </c>
      <c r="C9" t="s">
        <v>37</v>
      </c>
      <c r="D9" t="s">
        <v>38</v>
      </c>
      <c r="E9" t="s">
        <v>39</v>
      </c>
      <c r="F9" t="s">
        <v>21</v>
      </c>
      <c r="G9" t="s">
        <v>22</v>
      </c>
      <c r="H9" t="s">
        <v>23</v>
      </c>
      <c r="I9" t="s">
        <v>23</v>
      </c>
      <c r="J9">
        <v>27</v>
      </c>
      <c r="K9">
        <f ca="1">SUM(M9:INDEX(M9:XFD9,1,M3))</f>
        <v>27</v>
      </c>
      <c r="L9" s="10" t="s">
        <v>4</v>
      </c>
      <c r="N9" s="6">
        <v>27</v>
      </c>
      <c r="O9" s="6" t="s">
        <v>24</v>
      </c>
    </row>
    <row r="10" spans="1:1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21</v>
      </c>
      <c r="G10" t="s">
        <v>22</v>
      </c>
      <c r="H10" t="s">
        <v>23</v>
      </c>
      <c r="I10" t="s">
        <v>23</v>
      </c>
      <c r="J10">
        <v>22</v>
      </c>
      <c r="K10">
        <f ca="1">SUM(M10:INDEX(M10:XFD10,1,M3))</f>
        <v>22</v>
      </c>
      <c r="L10" s="10" t="s">
        <v>4</v>
      </c>
      <c r="O10" s="6">
        <v>22</v>
      </c>
    </row>
    <row r="11" spans="1:18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21</v>
      </c>
      <c r="G11" t="s">
        <v>22</v>
      </c>
      <c r="H11" t="s">
        <v>23</v>
      </c>
      <c r="I11" t="s">
        <v>23</v>
      </c>
      <c r="J11">
        <v>16</v>
      </c>
      <c r="K11">
        <f ca="1">SUM(M11:INDEX(M11:XFD11,1,M3))</f>
        <v>16</v>
      </c>
      <c r="L11" s="10" t="s">
        <v>4</v>
      </c>
      <c r="O11" s="6" t="s">
        <v>24</v>
      </c>
      <c r="R11" s="6">
        <v>16</v>
      </c>
    </row>
    <row r="12" spans="1:18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21</v>
      </c>
      <c r="G12" t="s">
        <v>22</v>
      </c>
      <c r="H12" t="s">
        <v>23</v>
      </c>
      <c r="I12" t="s">
        <v>23</v>
      </c>
      <c r="J12">
        <v>10</v>
      </c>
      <c r="K12">
        <f ca="1">SUM(M12:INDEX(M12:XFD12,1,M3))</f>
        <v>10</v>
      </c>
      <c r="L12" s="10" t="s">
        <v>4</v>
      </c>
      <c r="O12" s="6" t="s">
        <v>24</v>
      </c>
      <c r="R12" s="6">
        <v>10</v>
      </c>
    </row>
    <row r="13" spans="1:18">
      <c r="A13" t="s">
        <v>55</v>
      </c>
      <c r="B13" t="s">
        <v>56</v>
      </c>
      <c r="C13" t="s">
        <v>57</v>
      </c>
      <c r="D13" t="s">
        <v>58</v>
      </c>
      <c r="E13" t="s">
        <v>59</v>
      </c>
      <c r="F13" t="s">
        <v>21</v>
      </c>
      <c r="G13" t="s">
        <v>22</v>
      </c>
      <c r="H13" t="s">
        <v>23</v>
      </c>
      <c r="I13" t="s">
        <v>23</v>
      </c>
      <c r="J13">
        <v>5</v>
      </c>
      <c r="K13">
        <f ca="1">SUM(M13:INDEX(M13:XFD13,1,M3))</f>
        <v>5</v>
      </c>
      <c r="L13" s="10" t="s">
        <v>4</v>
      </c>
      <c r="O13" s="6" t="s">
        <v>24</v>
      </c>
      <c r="R13" s="6">
        <v>5</v>
      </c>
    </row>
    <row r="14" spans="1:18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21</v>
      </c>
      <c r="G14" t="s">
        <v>22</v>
      </c>
      <c r="H14" t="s">
        <v>23</v>
      </c>
      <c r="I14" t="s">
        <v>23</v>
      </c>
      <c r="J14">
        <v>15</v>
      </c>
      <c r="K14">
        <f ca="1">SUM(M14:INDEX(M14:XFD14,1,M3))</f>
        <v>15</v>
      </c>
      <c r="L14" s="10" t="s">
        <v>4</v>
      </c>
      <c r="O14" s="6" t="s">
        <v>24</v>
      </c>
      <c r="R14" s="6">
        <v>15</v>
      </c>
    </row>
    <row r="15" spans="1:17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21</v>
      </c>
      <c r="G15" t="s">
        <v>22</v>
      </c>
      <c r="H15" t="s">
        <v>23</v>
      </c>
      <c r="I15" t="s">
        <v>23</v>
      </c>
      <c r="J15">
        <v>16</v>
      </c>
      <c r="K15">
        <f ca="1">SUM(M15:INDEX(M15:XFD15,1,M3))</f>
        <v>16</v>
      </c>
      <c r="L15" s="10" t="s">
        <v>4</v>
      </c>
      <c r="O15" s="6" t="s">
        <v>24</v>
      </c>
      <c r="Q15" s="6">
        <v>16</v>
      </c>
    </row>
    <row r="16" spans="1:15">
      <c r="A16" t="s">
        <v>70</v>
      </c>
      <c r="B16" t="s">
        <v>71</v>
      </c>
      <c r="C16" t="s">
        <v>72</v>
      </c>
      <c r="D16" t="s">
        <v>73</v>
      </c>
      <c r="E16" t="s">
        <v>74</v>
      </c>
      <c r="F16" t="s">
        <v>21</v>
      </c>
      <c r="G16" t="s">
        <v>22</v>
      </c>
      <c r="H16" t="s">
        <v>23</v>
      </c>
      <c r="I16" t="s">
        <v>23</v>
      </c>
      <c r="J16">
        <v>26</v>
      </c>
      <c r="K16">
        <f ca="1">SUM(M16:INDEX(M16:XFD16,1,M3))</f>
        <v>26</v>
      </c>
      <c r="L16" s="10" t="s">
        <v>4</v>
      </c>
      <c r="M16" s="6">
        <v>26</v>
      </c>
      <c r="O16" s="6" t="s">
        <v>24</v>
      </c>
    </row>
    <row r="17" spans="1:15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21</v>
      </c>
      <c r="G17" t="s">
        <v>22</v>
      </c>
      <c r="H17" t="s">
        <v>23</v>
      </c>
      <c r="I17" t="s">
        <v>23</v>
      </c>
      <c r="J17">
        <v>16</v>
      </c>
      <c r="K17">
        <f ca="1">SUM(M17:INDEX(M17:XFD17,1,M3))</f>
        <v>16</v>
      </c>
      <c r="L17" s="10" t="s">
        <v>4</v>
      </c>
      <c r="M17" s="6">
        <v>16</v>
      </c>
      <c r="O17" s="6" t="s">
        <v>24</v>
      </c>
    </row>
    <row r="18" spans="1:15">
      <c r="A18" t="s">
        <v>80</v>
      </c>
      <c r="B18" t="s">
        <v>81</v>
      </c>
      <c r="C18" t="s">
        <v>82</v>
      </c>
      <c r="D18" t="s">
        <v>83</v>
      </c>
      <c r="E18" t="s">
        <v>84</v>
      </c>
      <c r="F18" t="s">
        <v>21</v>
      </c>
      <c r="G18" t="s">
        <v>22</v>
      </c>
      <c r="H18" t="s">
        <v>23</v>
      </c>
      <c r="I18" t="s">
        <v>23</v>
      </c>
      <c r="J18">
        <v>7</v>
      </c>
      <c r="K18">
        <f ca="1">SUM(M18:INDEX(M18:XFD18,1,M3))</f>
        <v>7</v>
      </c>
      <c r="L18" s="10" t="s">
        <v>4</v>
      </c>
      <c r="N18" s="6">
        <v>7</v>
      </c>
      <c r="O18" s="6" t="s">
        <v>24</v>
      </c>
    </row>
    <row r="19" spans="1:15">
      <c r="A19" t="s">
        <v>85</v>
      </c>
      <c r="B19" t="s">
        <v>86</v>
      </c>
      <c r="C19" t="s">
        <v>87</v>
      </c>
      <c r="D19" t="s">
        <v>88</v>
      </c>
      <c r="E19" t="s">
        <v>89</v>
      </c>
      <c r="F19" t="s">
        <v>21</v>
      </c>
      <c r="G19" t="s">
        <v>22</v>
      </c>
      <c r="H19" t="s">
        <v>23</v>
      </c>
      <c r="I19" t="s">
        <v>23</v>
      </c>
      <c r="J19">
        <v>28</v>
      </c>
      <c r="K19">
        <f ca="1">SUM(M19:INDEX(M19:XFD19,1,M3))</f>
        <v>28</v>
      </c>
      <c r="L19" s="10" t="s">
        <v>4</v>
      </c>
      <c r="M19" s="6">
        <v>21</v>
      </c>
      <c r="N19" s="6">
        <v>5</v>
      </c>
      <c r="O19" s="6">
        <v>2</v>
      </c>
    </row>
    <row r="20" spans="1:15">
      <c r="A20" t="s">
        <v>90</v>
      </c>
      <c r="B20" t="s">
        <v>91</v>
      </c>
      <c r="C20" t="s">
        <v>92</v>
      </c>
      <c r="D20" t="s">
        <v>93</v>
      </c>
      <c r="E20" t="s">
        <v>94</v>
      </c>
      <c r="F20" t="s">
        <v>21</v>
      </c>
      <c r="G20" t="s">
        <v>22</v>
      </c>
      <c r="H20" t="s">
        <v>23</v>
      </c>
      <c r="I20" t="s">
        <v>23</v>
      </c>
      <c r="J20">
        <v>24</v>
      </c>
      <c r="K20">
        <f ca="1">SUM(M20:INDEX(M20:XFD20,1,M3))</f>
        <v>24</v>
      </c>
      <c r="L20" s="10" t="s">
        <v>4</v>
      </c>
      <c r="O20" s="6">
        <v>24</v>
      </c>
    </row>
    <row r="21" spans="1:16">
      <c r="A21" t="s">
        <v>95</v>
      </c>
      <c r="B21" t="s">
        <v>96</v>
      </c>
      <c r="C21" t="s">
        <v>97</v>
      </c>
      <c r="D21" t="s">
        <v>98</v>
      </c>
      <c r="E21" t="s">
        <v>99</v>
      </c>
      <c r="F21" t="s">
        <v>21</v>
      </c>
      <c r="G21" t="s">
        <v>22</v>
      </c>
      <c r="H21" t="s">
        <v>23</v>
      </c>
      <c r="I21" t="s">
        <v>23</v>
      </c>
      <c r="J21">
        <v>16</v>
      </c>
      <c r="K21">
        <f ca="1">SUM(M21:INDEX(M21:XFD21,1,M3))</f>
        <v>16</v>
      </c>
      <c r="L21" s="10" t="s">
        <v>4</v>
      </c>
      <c r="O21" s="6" t="s">
        <v>24</v>
      </c>
      <c r="P21" s="6">
        <v>16</v>
      </c>
    </row>
    <row r="22" spans="1:17">
      <c r="A22" t="s">
        <v>100</v>
      </c>
      <c r="B22" t="s">
        <v>101</v>
      </c>
      <c r="C22" t="s">
        <v>102</v>
      </c>
      <c r="D22" t="s">
        <v>103</v>
      </c>
      <c r="E22" t="s">
        <v>104</v>
      </c>
      <c r="F22" t="s">
        <v>21</v>
      </c>
      <c r="G22" t="s">
        <v>22</v>
      </c>
      <c r="H22" t="s">
        <v>23</v>
      </c>
      <c r="I22" t="s">
        <v>23</v>
      </c>
      <c r="J22">
        <v>12</v>
      </c>
      <c r="K22">
        <f ca="1">SUM(M22:INDEX(M22:XFD22,1,M3))</f>
        <v>12</v>
      </c>
      <c r="L22" s="10" t="s">
        <v>4</v>
      </c>
      <c r="O22" s="6" t="s">
        <v>24</v>
      </c>
      <c r="Q22" s="6">
        <v>12</v>
      </c>
    </row>
    <row r="23" spans="1:18">
      <c r="A23" t="s">
        <v>105</v>
      </c>
      <c r="B23" t="s">
        <v>106</v>
      </c>
      <c r="C23" t="s">
        <v>107</v>
      </c>
      <c r="D23" t="s">
        <v>108</v>
      </c>
      <c r="E23" t="s">
        <v>109</v>
      </c>
      <c r="F23" t="s">
        <v>21</v>
      </c>
      <c r="G23" t="s">
        <v>22</v>
      </c>
      <c r="H23" t="s">
        <v>23</v>
      </c>
      <c r="I23" t="s">
        <v>23</v>
      </c>
      <c r="J23">
        <v>5</v>
      </c>
      <c r="K23">
        <f ca="1">SUM(M23:INDEX(M23:XFD23,1,M3))</f>
        <v>5</v>
      </c>
      <c r="L23" s="10" t="s">
        <v>4</v>
      </c>
      <c r="O23" s="6" t="s">
        <v>24</v>
      </c>
      <c r="R23" s="6">
        <v>5</v>
      </c>
    </row>
    <row r="24" spans="1:17">
      <c r="A24" t="s">
        <v>110</v>
      </c>
      <c r="B24" t="s">
        <v>111</v>
      </c>
      <c r="C24" t="s">
        <v>112</v>
      </c>
      <c r="D24" t="s">
        <v>113</v>
      </c>
      <c r="E24" t="s">
        <v>114</v>
      </c>
      <c r="F24" t="s">
        <v>21</v>
      </c>
      <c r="G24" t="s">
        <v>22</v>
      </c>
      <c r="H24" t="s">
        <v>23</v>
      </c>
      <c r="I24" t="s">
        <v>23</v>
      </c>
      <c r="J24">
        <v>14</v>
      </c>
      <c r="K24">
        <f ca="1">SUM(M24:INDEX(M24:XFD24,1,M3))</f>
        <v>14</v>
      </c>
      <c r="L24" s="10" t="s">
        <v>4</v>
      </c>
      <c r="O24" s="6" t="s">
        <v>24</v>
      </c>
      <c r="Q24" s="6">
        <v>14</v>
      </c>
    </row>
    <row r="25" spans="1:17">
      <c r="A25" t="s">
        <v>115</v>
      </c>
      <c r="B25" t="s">
        <v>116</v>
      </c>
      <c r="C25" t="s">
        <v>117</v>
      </c>
      <c r="D25" t="s">
        <v>118</v>
      </c>
      <c r="E25" t="s">
        <v>119</v>
      </c>
      <c r="F25" t="s">
        <v>21</v>
      </c>
      <c r="G25" t="s">
        <v>22</v>
      </c>
      <c r="H25" t="s">
        <v>23</v>
      </c>
      <c r="I25" t="s">
        <v>23</v>
      </c>
      <c r="J25">
        <v>16</v>
      </c>
      <c r="K25">
        <f ca="1">SUM(M25:INDEX(M25:XFD25,1,M3))</f>
        <v>16</v>
      </c>
      <c r="L25" s="10" t="s">
        <v>4</v>
      </c>
      <c r="O25" s="6" t="s">
        <v>24</v>
      </c>
      <c r="P25" s="6">
        <v>8</v>
      </c>
      <c r="Q25" s="6">
        <v>8</v>
      </c>
    </row>
    <row r="26" spans="1:16">
      <c r="A26" t="s">
        <v>120</v>
      </c>
      <c r="B26" t="s">
        <v>121</v>
      </c>
      <c r="C26" t="s">
        <v>122</v>
      </c>
      <c r="D26" t="s">
        <v>123</v>
      </c>
      <c r="E26" t="s">
        <v>124</v>
      </c>
      <c r="F26" t="s">
        <v>21</v>
      </c>
      <c r="G26" t="s">
        <v>22</v>
      </c>
      <c r="H26" t="s">
        <v>23</v>
      </c>
      <c r="I26" t="s">
        <v>23</v>
      </c>
      <c r="J26">
        <v>23</v>
      </c>
      <c r="K26">
        <f ca="1">SUM(M26:INDEX(M26:XFD26,1,M3))</f>
        <v>23</v>
      </c>
      <c r="L26" s="10" t="s">
        <v>4</v>
      </c>
      <c r="O26" s="6" t="s">
        <v>24</v>
      </c>
      <c r="P26" s="6">
        <v>23</v>
      </c>
    </row>
    <row r="27" spans="1:18">
      <c r="A27" t="s">
        <v>125</v>
      </c>
      <c r="B27" t="s">
        <v>126</v>
      </c>
      <c r="C27" t="s">
        <v>127</v>
      </c>
      <c r="D27" t="s">
        <v>128</v>
      </c>
      <c r="E27" t="s">
        <v>129</v>
      </c>
      <c r="F27" t="s">
        <v>21</v>
      </c>
      <c r="G27" t="s">
        <v>22</v>
      </c>
      <c r="H27" t="s">
        <v>23</v>
      </c>
      <c r="I27" t="s">
        <v>23</v>
      </c>
      <c r="J27">
        <v>20</v>
      </c>
      <c r="K27">
        <f ca="1">SUM(M27:INDEX(M27:XFD27,1,M3))</f>
        <v>20</v>
      </c>
      <c r="L27" s="10" t="s">
        <v>4</v>
      </c>
      <c r="O27" s="6" t="s">
        <v>24</v>
      </c>
      <c r="P27" s="6">
        <v>10</v>
      </c>
      <c r="R27" s="6">
        <v>10</v>
      </c>
    </row>
    <row r="28" spans="1:16">
      <c r="A28" t="s">
        <v>130</v>
      </c>
      <c r="B28" t="s">
        <v>131</v>
      </c>
      <c r="C28" t="s">
        <v>132</v>
      </c>
      <c r="D28" t="s">
        <v>133</v>
      </c>
      <c r="E28" t="s">
        <v>134</v>
      </c>
      <c r="F28" t="s">
        <v>21</v>
      </c>
      <c r="G28" t="s">
        <v>22</v>
      </c>
      <c r="H28" t="s">
        <v>23</v>
      </c>
      <c r="I28" t="s">
        <v>23</v>
      </c>
      <c r="J28">
        <v>5</v>
      </c>
      <c r="K28">
        <f ca="1">SUM(M28:INDEX(M28:XFD28,1,M3))</f>
        <v>5</v>
      </c>
      <c r="L28" s="10" t="s">
        <v>4</v>
      </c>
      <c r="O28" s="6" t="s">
        <v>24</v>
      </c>
      <c r="P28" s="6">
        <v>5</v>
      </c>
    </row>
    <row r="29" spans="1:16">
      <c r="A29" t="s">
        <v>135</v>
      </c>
      <c r="B29" t="s">
        <v>136</v>
      </c>
      <c r="C29" t="s">
        <v>137</v>
      </c>
      <c r="D29" t="s">
        <v>138</v>
      </c>
      <c r="E29" t="s">
        <v>139</v>
      </c>
      <c r="F29" t="s">
        <v>21</v>
      </c>
      <c r="G29" t="s">
        <v>22</v>
      </c>
      <c r="H29" t="s">
        <v>23</v>
      </c>
      <c r="I29" t="s">
        <v>23</v>
      </c>
      <c r="J29">
        <v>26</v>
      </c>
      <c r="K29">
        <f ca="1">SUM(M29:INDEX(M29:XFD29,1,M3))</f>
        <v>26</v>
      </c>
      <c r="L29" s="10" t="s">
        <v>4</v>
      </c>
      <c r="O29" s="6" t="s">
        <v>24</v>
      </c>
      <c r="P29" s="6">
        <v>26</v>
      </c>
    </row>
    <row r="30" spans="1:18">
      <c r="A30" t="s">
        <v>140</v>
      </c>
      <c r="B30" t="s">
        <v>141</v>
      </c>
      <c r="C30" t="s">
        <v>142</v>
      </c>
      <c r="D30" t="s">
        <v>143</v>
      </c>
      <c r="E30" t="s">
        <v>144</v>
      </c>
      <c r="F30" t="s">
        <v>21</v>
      </c>
      <c r="G30" t="s">
        <v>22</v>
      </c>
      <c r="H30" t="s">
        <v>23</v>
      </c>
      <c r="I30" t="s">
        <v>23</v>
      </c>
      <c r="J30">
        <v>22</v>
      </c>
      <c r="K30">
        <f ca="1">SUM(M30:INDEX(M30:XFD30,1,M3))</f>
        <v>22</v>
      </c>
      <c r="L30" s="10" t="s">
        <v>4</v>
      </c>
      <c r="O30" s="6" t="s">
        <v>24</v>
      </c>
      <c r="P30" s="6">
        <v>8</v>
      </c>
      <c r="R30" s="6">
        <v>14</v>
      </c>
    </row>
    <row r="31" spans="1:17">
      <c r="A31" t="s">
        <v>145</v>
      </c>
      <c r="B31" t="s">
        <v>146</v>
      </c>
      <c r="C31" t="s">
        <v>147</v>
      </c>
      <c r="D31" t="s">
        <v>148</v>
      </c>
      <c r="E31" t="s">
        <v>149</v>
      </c>
      <c r="F31" t="s">
        <v>21</v>
      </c>
      <c r="G31" t="s">
        <v>22</v>
      </c>
      <c r="H31" t="s">
        <v>23</v>
      </c>
      <c r="I31" t="s">
        <v>23</v>
      </c>
      <c r="J31">
        <v>22</v>
      </c>
      <c r="K31">
        <f ca="1">SUM(M31:INDEX(M31:XFD31,1,M3))</f>
        <v>22</v>
      </c>
      <c r="L31" s="10" t="s">
        <v>4</v>
      </c>
      <c r="N31" s="6">
        <v>13</v>
      </c>
      <c r="O31" s="6" t="s">
        <v>24</v>
      </c>
      <c r="Q31" s="6">
        <v>9</v>
      </c>
    </row>
    <row r="32" spans="1:18">
      <c r="A32" t="s">
        <v>150</v>
      </c>
      <c r="B32" t="s">
        <v>151</v>
      </c>
      <c r="C32" t="s">
        <v>152</v>
      </c>
      <c r="D32" t="s">
        <v>153</v>
      </c>
      <c r="E32" t="s">
        <v>154</v>
      </c>
      <c r="F32" t="s">
        <v>21</v>
      </c>
      <c r="G32" t="s">
        <v>22</v>
      </c>
      <c r="H32" t="s">
        <v>23</v>
      </c>
      <c r="I32" t="s">
        <v>23</v>
      </c>
      <c r="J32">
        <v>11</v>
      </c>
      <c r="K32">
        <f ca="1">SUM(M32:INDEX(M32:XFD32,1,M3))</f>
        <v>11</v>
      </c>
      <c r="L32" s="10" t="s">
        <v>4</v>
      </c>
      <c r="O32" s="6" t="s">
        <v>24</v>
      </c>
      <c r="Q32" s="6">
        <v>10</v>
      </c>
      <c r="R32" s="6">
        <v>1</v>
      </c>
    </row>
    <row r="33" spans="1:17">
      <c r="A33" t="s">
        <v>155</v>
      </c>
      <c r="B33" t="s">
        <v>156</v>
      </c>
      <c r="C33" t="s">
        <v>157</v>
      </c>
      <c r="D33" t="s">
        <v>158</v>
      </c>
      <c r="E33" t="s">
        <v>159</v>
      </c>
      <c r="F33" t="s">
        <v>21</v>
      </c>
      <c r="G33" t="s">
        <v>22</v>
      </c>
      <c r="H33" t="s">
        <v>23</v>
      </c>
      <c r="I33" t="s">
        <v>23</v>
      </c>
      <c r="J33">
        <v>5</v>
      </c>
      <c r="K33">
        <f ca="1">SUM(M33:INDEX(M33:XFD33,1,M3))</f>
        <v>5</v>
      </c>
      <c r="L33" s="10" t="s">
        <v>4</v>
      </c>
      <c r="O33" s="6" t="s">
        <v>24</v>
      </c>
      <c r="Q33" s="6">
        <v>5</v>
      </c>
    </row>
    <row r="34" spans="1:15">
      <c r="A34" t="s">
        <v>160</v>
      </c>
      <c r="B34" t="s">
        <v>161</v>
      </c>
      <c r="C34" t="s">
        <v>162</v>
      </c>
      <c r="D34" t="s">
        <v>163</v>
      </c>
      <c r="E34" t="s">
        <v>164</v>
      </c>
      <c r="F34" t="s">
        <v>21</v>
      </c>
      <c r="G34" t="s">
        <v>22</v>
      </c>
      <c r="H34" t="s">
        <v>23</v>
      </c>
      <c r="I34" t="s">
        <v>23</v>
      </c>
      <c r="J34">
        <v>22</v>
      </c>
      <c r="K34">
        <f ca="1">SUM(M34:INDEX(M34:XFD34,1,M3))</f>
        <v>22</v>
      </c>
      <c r="L34" s="10" t="s">
        <v>4</v>
      </c>
      <c r="N34" s="6">
        <v>22</v>
      </c>
      <c r="O34" s="6" t="s">
        <v>24</v>
      </c>
    </row>
    <row r="35" spans="1:18">
      <c r="A35" t="s">
        <v>165</v>
      </c>
      <c r="B35" t="s">
        <v>166</v>
      </c>
      <c r="C35" t="s">
        <v>167</v>
      </c>
      <c r="D35" t="s">
        <v>168</v>
      </c>
      <c r="E35" t="s">
        <v>169</v>
      </c>
      <c r="F35" t="s">
        <v>21</v>
      </c>
      <c r="G35" t="s">
        <v>22</v>
      </c>
      <c r="H35" t="s">
        <v>23</v>
      </c>
      <c r="I35" t="s">
        <v>23</v>
      </c>
      <c r="J35">
        <v>18</v>
      </c>
      <c r="K35">
        <f ca="1">SUM(M35:INDEX(M35:XFD35,1,M3))</f>
        <v>18</v>
      </c>
      <c r="L35" s="10" t="s">
        <v>4</v>
      </c>
      <c r="O35" s="6" t="s">
        <v>24</v>
      </c>
      <c r="R35" s="6">
        <v>18</v>
      </c>
    </row>
    <row r="36" spans="1:15">
      <c r="A36" t="s">
        <v>170</v>
      </c>
      <c r="B36" t="s">
        <v>171</v>
      </c>
      <c r="C36" t="s">
        <v>172</v>
      </c>
      <c r="D36" t="s">
        <v>173</v>
      </c>
      <c r="E36" t="s">
        <v>174</v>
      </c>
      <c r="F36" t="s">
        <v>21</v>
      </c>
      <c r="G36" t="s">
        <v>22</v>
      </c>
      <c r="H36" t="s">
        <v>23</v>
      </c>
      <c r="I36" t="s">
        <v>23</v>
      </c>
      <c r="J36">
        <v>33</v>
      </c>
      <c r="K36">
        <f ca="1">SUM(M36:INDEX(M36:XFD36,1,M3))</f>
        <v>33</v>
      </c>
      <c r="L36" s="10" t="s">
        <v>4</v>
      </c>
      <c r="O36" s="6">
        <v>33</v>
      </c>
    </row>
    <row r="37" spans="1:15">
      <c r="A37" t="s">
        <v>175</v>
      </c>
      <c r="B37" t="s">
        <v>176</v>
      </c>
      <c r="C37" t="s">
        <v>177</v>
      </c>
      <c r="D37" t="s">
        <v>178</v>
      </c>
      <c r="E37" t="s">
        <v>179</v>
      </c>
      <c r="F37" t="s">
        <v>21</v>
      </c>
      <c r="G37" t="s">
        <v>22</v>
      </c>
      <c r="H37" t="s">
        <v>23</v>
      </c>
      <c r="I37" t="s">
        <v>23</v>
      </c>
      <c r="J37">
        <v>25</v>
      </c>
      <c r="K37">
        <f ca="1">SUM(M37:INDEX(M37:XFD37,1,M3))</f>
        <v>25</v>
      </c>
      <c r="L37" s="10" t="s">
        <v>4</v>
      </c>
      <c r="M37" s="6">
        <v>20</v>
      </c>
      <c r="O37" s="6">
        <v>5</v>
      </c>
    </row>
    <row r="38" spans="1:15">
      <c r="A38" t="s">
        <v>180</v>
      </c>
      <c r="B38" t="s">
        <v>181</v>
      </c>
      <c r="C38" t="s">
        <v>182</v>
      </c>
      <c r="D38" t="s">
        <v>183</v>
      </c>
      <c r="E38" t="s">
        <v>184</v>
      </c>
      <c r="F38" t="s">
        <v>21</v>
      </c>
      <c r="G38" t="s">
        <v>22</v>
      </c>
      <c r="H38" t="s">
        <v>23</v>
      </c>
      <c r="I38" t="s">
        <v>23</v>
      </c>
      <c r="J38">
        <v>11</v>
      </c>
      <c r="K38">
        <f ca="1">SUM(M38:INDEX(M38:XFD38,1,M3))</f>
        <v>11</v>
      </c>
      <c r="L38" s="10" t="s">
        <v>4</v>
      </c>
      <c r="O38" s="6">
        <v>11</v>
      </c>
    </row>
    <row r="39" spans="1:15">
      <c r="A39" t="s">
        <v>185</v>
      </c>
      <c r="B39" t="s">
        <v>186</v>
      </c>
      <c r="C39" t="s">
        <v>187</v>
      </c>
      <c r="D39" t="s">
        <v>188</v>
      </c>
      <c r="E39" t="s">
        <v>189</v>
      </c>
      <c r="F39" t="s">
        <v>21</v>
      </c>
      <c r="G39" t="s">
        <v>22</v>
      </c>
      <c r="H39" t="s">
        <v>23</v>
      </c>
      <c r="I39" t="s">
        <v>23</v>
      </c>
      <c r="J39">
        <v>40</v>
      </c>
      <c r="K39">
        <f ca="1">SUM(M39:INDEX(M39:XFD39,1,M3))</f>
        <v>40</v>
      </c>
      <c r="L39" s="10" t="s">
        <v>4</v>
      </c>
      <c r="M39" s="6">
        <v>29</v>
      </c>
      <c r="N39" s="6">
        <v>11</v>
      </c>
      <c r="O39" s="6" t="s">
        <v>24</v>
      </c>
    </row>
    <row r="40" spans="1:16">
      <c r="A40" t="s">
        <v>190</v>
      </c>
      <c r="B40" t="s">
        <v>191</v>
      </c>
      <c r="C40" t="s">
        <v>192</v>
      </c>
      <c r="D40" t="s">
        <v>193</v>
      </c>
      <c r="E40" t="s">
        <v>194</v>
      </c>
      <c r="F40" t="s">
        <v>21</v>
      </c>
      <c r="G40" t="s">
        <v>22</v>
      </c>
      <c r="H40" t="s">
        <v>23</v>
      </c>
      <c r="I40" t="s">
        <v>23</v>
      </c>
      <c r="J40">
        <v>28</v>
      </c>
      <c r="K40">
        <f ca="1">SUM(M40:INDEX(M40:XFD40,1,M3))</f>
        <v>28</v>
      </c>
      <c r="L40" s="10" t="s">
        <v>4</v>
      </c>
      <c r="O40" s="6">
        <v>13</v>
      </c>
      <c r="P40" s="6">
        <v>15</v>
      </c>
    </row>
    <row r="41" ht="8" customHeight="1" spans="1:1">
      <c r="A41" s="10" t="s">
        <v>4</v>
      </c>
    </row>
    <row r="42" ht="15.75" spans="1:28">
      <c r="A42" s="12" t="s">
        <v>195</v>
      </c>
      <c r="M42" s="15" t="str">
        <f>IF(M3&gt;=1,"P1 - B1","")</f>
        <v>P1 - B1</v>
      </c>
      <c r="N42" s="15" t="str">
        <f>IF(M3&gt;=2,"P1 - B2","")</f>
        <v>P1 - B2</v>
      </c>
      <c r="O42" s="15" t="str">
        <f>IF(M3&gt;=3,"P1 - B3","")</f>
        <v>P1 - B3</v>
      </c>
      <c r="P42" s="15" t="str">
        <f>IF(M3&gt;=4,"P1 - B4","")</f>
        <v>P1 - B4</v>
      </c>
      <c r="Q42" s="15" t="str">
        <f>IF(M3&gt;=5,"P1 - B5","")</f>
        <v>P1 - B5</v>
      </c>
      <c r="R42" s="15" t="str">
        <f>IF(M3&gt;=6,"P1 - B6","")</f>
        <v>P1 - B6</v>
      </c>
      <c r="S42" s="15" t="str">
        <f>IF(M3&gt;=7,"P1 - B7","")</f>
        <v/>
      </c>
      <c r="T42" s="15" t="str">
        <f>IF(M3&gt;=8,"P1 - B8","")</f>
        <v/>
      </c>
      <c r="U42" s="15" t="str">
        <f>IF(M3&gt;=9,"P1 - B9","")</f>
        <v/>
      </c>
      <c r="V42" s="15" t="str">
        <f>IF(M3&gt;=10,"P1 - B10","")</f>
        <v/>
      </c>
      <c r="W42" s="15" t="str">
        <f>IF(M3&gt;=11,"P1 - B11","")</f>
        <v/>
      </c>
      <c r="X42" s="15" t="str">
        <f>IF(M3&gt;=12,"P1 - B12","")</f>
        <v/>
      </c>
      <c r="Y42" s="15" t="str">
        <f>IF(M3&gt;=13,"P1 - B13","")</f>
        <v/>
      </c>
      <c r="Z42" s="15" t="str">
        <f>IF(M3&gt;=14,"P1 - B14","")</f>
        <v/>
      </c>
      <c r="AA42" s="15" t="str">
        <f>IF(M3&gt;=15,"P1 - B15","")</f>
        <v/>
      </c>
      <c r="AB42" s="15" t="str">
        <f>IF(M3&gt;=16,"P1 - B16","")</f>
        <v/>
      </c>
    </row>
    <row r="43" ht="15.75" spans="1:18">
      <c r="A43" s="12" t="s">
        <v>196</v>
      </c>
      <c r="M43" s="6">
        <v>20.7</v>
      </c>
      <c r="N43" s="6">
        <v>20.7</v>
      </c>
      <c r="O43" s="6">
        <v>20.7</v>
      </c>
      <c r="P43" s="6">
        <v>20.7</v>
      </c>
      <c r="Q43" s="6">
        <v>16.7</v>
      </c>
      <c r="R43" s="6">
        <v>16.7</v>
      </c>
    </row>
    <row r="44" ht="15.75" spans="1:18">
      <c r="A44" s="12" t="s">
        <v>197</v>
      </c>
      <c r="M44" s="6">
        <v>40</v>
      </c>
      <c r="N44" s="6">
        <v>40</v>
      </c>
      <c r="O44" s="6">
        <v>40</v>
      </c>
      <c r="P44" s="6">
        <v>40</v>
      </c>
      <c r="Q44" s="6">
        <v>40</v>
      </c>
      <c r="R44" s="6">
        <v>40</v>
      </c>
    </row>
    <row r="45" ht="15.75" spans="1:18">
      <c r="A45" s="12" t="s">
        <v>198</v>
      </c>
      <c r="M45" s="6">
        <v>50</v>
      </c>
      <c r="N45" s="6">
        <v>50</v>
      </c>
      <c r="O45" s="6">
        <v>50</v>
      </c>
      <c r="P45" s="6">
        <v>50</v>
      </c>
      <c r="Q45" s="6">
        <v>50</v>
      </c>
      <c r="R45" s="6">
        <v>50</v>
      </c>
    </row>
    <row r="46" ht="15.75" spans="1:18">
      <c r="A46" s="12" t="s">
        <v>199</v>
      </c>
      <c r="M46" s="6">
        <v>40</v>
      </c>
      <c r="N46" s="6">
        <v>40</v>
      </c>
      <c r="O46" s="6">
        <v>40</v>
      </c>
      <c r="P46" s="6">
        <v>40</v>
      </c>
      <c r="Q46" s="6">
        <v>30</v>
      </c>
      <c r="R46" s="6">
        <v>30</v>
      </c>
    </row>
    <row r="47" ht="8" customHeight="1" spans="1:1">
      <c r="A47" s="10" t="s">
        <v>4</v>
      </c>
    </row>
  </sheetData>
  <sheetProtection password="DFB5" sheet="1" formatCells="0" formatColumns="0" formatRows="0" objects="1" scenarios="1"/>
  <mergeCells count="12">
    <mergeCell ref="A1:L1"/>
    <mergeCell ref="A2:C2"/>
    <mergeCell ref="A3:C3"/>
    <mergeCell ref="I3:L3"/>
    <mergeCell ref="A4:L4"/>
    <mergeCell ref="A41:AB41"/>
    <mergeCell ref="A42:L42"/>
    <mergeCell ref="A43:L43"/>
    <mergeCell ref="A44:L44"/>
    <mergeCell ref="A45:L45"/>
    <mergeCell ref="A46:L46"/>
    <mergeCell ref="A47:AB47"/>
  </mergeCells>
  <conditionalFormatting sqref="K6">
    <cfRule type="expression" dxfId="0" priority="1">
      <formula>OR((J6&lt;&gt;K6),(INT(J6)&lt;&gt;J6))</formula>
    </cfRule>
  </conditionalFormatting>
  <conditionalFormatting sqref="K7">
    <cfRule type="expression" dxfId="0" priority="2">
      <formula>OR((J7&lt;&gt;K7),(INT(J7)&lt;&gt;J7))</formula>
    </cfRule>
  </conditionalFormatting>
  <conditionalFormatting sqref="K8">
    <cfRule type="expression" dxfId="0" priority="3">
      <formula>OR((J8&lt;&gt;K8),(INT(J8)&lt;&gt;J8))</formula>
    </cfRule>
  </conditionalFormatting>
  <conditionalFormatting sqref="K9">
    <cfRule type="expression" dxfId="0" priority="4">
      <formula>OR((J9&lt;&gt;K9),(INT(J9)&lt;&gt;J9))</formula>
    </cfRule>
  </conditionalFormatting>
  <conditionalFormatting sqref="K10">
    <cfRule type="expression" dxfId="0" priority="5">
      <formula>OR((J10&lt;&gt;K10),(INT(J10)&lt;&gt;J10))</formula>
    </cfRule>
  </conditionalFormatting>
  <conditionalFormatting sqref="K11">
    <cfRule type="expression" dxfId="0" priority="6">
      <formula>OR((J11&lt;&gt;K11),(INT(J11)&lt;&gt;J11))</formula>
    </cfRule>
  </conditionalFormatting>
  <conditionalFormatting sqref="K12">
    <cfRule type="expression" dxfId="0" priority="7">
      <formula>OR((J12&lt;&gt;K12),(INT(J12)&lt;&gt;J12))</formula>
    </cfRule>
  </conditionalFormatting>
  <conditionalFormatting sqref="K13">
    <cfRule type="expression" dxfId="0" priority="8">
      <formula>OR((J13&lt;&gt;K13),(INT(J13)&lt;&gt;J13))</formula>
    </cfRule>
  </conditionalFormatting>
  <conditionalFormatting sqref="K14">
    <cfRule type="expression" dxfId="0" priority="9">
      <formula>OR((J14&lt;&gt;K14),(INT(J14)&lt;&gt;J14))</formula>
    </cfRule>
  </conditionalFormatting>
  <conditionalFormatting sqref="K15">
    <cfRule type="expression" dxfId="0" priority="10">
      <formula>OR((J15&lt;&gt;K15),(INT(J15)&lt;&gt;J15))</formula>
    </cfRule>
  </conditionalFormatting>
  <conditionalFormatting sqref="K16">
    <cfRule type="expression" dxfId="0" priority="11">
      <formula>OR((J16&lt;&gt;K16),(INT(J16)&lt;&gt;J16))</formula>
    </cfRule>
  </conditionalFormatting>
  <conditionalFormatting sqref="K17">
    <cfRule type="expression" dxfId="0" priority="12">
      <formula>OR((J17&lt;&gt;K17),(INT(J17)&lt;&gt;J17))</formula>
    </cfRule>
  </conditionalFormatting>
  <conditionalFormatting sqref="K18">
    <cfRule type="expression" dxfId="0" priority="13">
      <formula>OR((J18&lt;&gt;K18),(INT(J18)&lt;&gt;J18))</formula>
    </cfRule>
  </conditionalFormatting>
  <conditionalFormatting sqref="K19">
    <cfRule type="expression" dxfId="0" priority="14">
      <formula>OR((J19&lt;&gt;K19),(INT(J19)&lt;&gt;J19))</formula>
    </cfRule>
  </conditionalFormatting>
  <conditionalFormatting sqref="K20">
    <cfRule type="expression" dxfId="0" priority="15">
      <formula>OR((J20&lt;&gt;K20),(INT(J20)&lt;&gt;J20))</formula>
    </cfRule>
  </conditionalFormatting>
  <conditionalFormatting sqref="K21">
    <cfRule type="expression" dxfId="0" priority="16">
      <formula>OR((J21&lt;&gt;K21),(INT(J21)&lt;&gt;J21))</formula>
    </cfRule>
  </conditionalFormatting>
  <conditionalFormatting sqref="K22">
    <cfRule type="expression" dxfId="0" priority="17">
      <formula>OR((J22&lt;&gt;K22),(INT(J22)&lt;&gt;J22))</formula>
    </cfRule>
  </conditionalFormatting>
  <conditionalFormatting sqref="K23">
    <cfRule type="expression" dxfId="0" priority="18">
      <formula>OR((J23&lt;&gt;K23),(INT(J23)&lt;&gt;J23))</formula>
    </cfRule>
  </conditionalFormatting>
  <conditionalFormatting sqref="K24">
    <cfRule type="expression" dxfId="0" priority="19">
      <formula>OR((J24&lt;&gt;K24),(INT(J24)&lt;&gt;J24))</formula>
    </cfRule>
  </conditionalFormatting>
  <conditionalFormatting sqref="K25">
    <cfRule type="expression" dxfId="0" priority="20">
      <formula>OR((J25&lt;&gt;K25),(INT(J25)&lt;&gt;J25))</formula>
    </cfRule>
  </conditionalFormatting>
  <conditionalFormatting sqref="K26">
    <cfRule type="expression" dxfId="0" priority="21">
      <formula>OR((J26&lt;&gt;K26),(INT(J26)&lt;&gt;J26))</formula>
    </cfRule>
  </conditionalFormatting>
  <conditionalFormatting sqref="K27">
    <cfRule type="expression" dxfId="0" priority="22">
      <formula>OR((J27&lt;&gt;K27),(INT(J27)&lt;&gt;J27))</formula>
    </cfRule>
  </conditionalFormatting>
  <conditionalFormatting sqref="K28">
    <cfRule type="expression" dxfId="0" priority="23">
      <formula>OR((J28&lt;&gt;K28),(INT(J28)&lt;&gt;J28))</formula>
    </cfRule>
  </conditionalFormatting>
  <conditionalFormatting sqref="K29">
    <cfRule type="expression" dxfId="0" priority="24">
      <formula>OR((J29&lt;&gt;K29),(INT(J29)&lt;&gt;J29))</formula>
    </cfRule>
  </conditionalFormatting>
  <conditionalFormatting sqref="K30">
    <cfRule type="expression" dxfId="0" priority="25">
      <formula>OR((J30&lt;&gt;K30),(INT(J30)&lt;&gt;J30))</formula>
    </cfRule>
  </conditionalFormatting>
  <conditionalFormatting sqref="K31">
    <cfRule type="expression" dxfId="0" priority="26">
      <formula>OR((J31&lt;&gt;K31),(INT(J31)&lt;&gt;J31))</formula>
    </cfRule>
  </conditionalFormatting>
  <conditionalFormatting sqref="K32">
    <cfRule type="expression" dxfId="0" priority="27">
      <formula>OR((J32&lt;&gt;K32),(INT(J32)&lt;&gt;J32))</formula>
    </cfRule>
  </conditionalFormatting>
  <conditionalFormatting sqref="K33">
    <cfRule type="expression" dxfId="0" priority="28">
      <formula>OR((J33&lt;&gt;K33),(INT(J33)&lt;&gt;J33))</formula>
    </cfRule>
  </conditionalFormatting>
  <conditionalFormatting sqref="K34">
    <cfRule type="expression" dxfId="0" priority="29">
      <formula>OR((J34&lt;&gt;K34),(INT(J34)&lt;&gt;J34))</formula>
    </cfRule>
  </conditionalFormatting>
  <conditionalFormatting sqref="K35">
    <cfRule type="expression" dxfId="0" priority="30">
      <formula>OR((J35&lt;&gt;K35),(INT(J35)&lt;&gt;J35))</formula>
    </cfRule>
  </conditionalFormatting>
  <conditionalFormatting sqref="K36">
    <cfRule type="expression" dxfId="0" priority="31">
      <formula>OR((J36&lt;&gt;K36),(INT(J36)&lt;&gt;J36))</formula>
    </cfRule>
  </conditionalFormatting>
  <conditionalFormatting sqref="K37">
    <cfRule type="expression" dxfId="0" priority="32">
      <formula>OR((J37&lt;&gt;K37),(INT(J37)&lt;&gt;J37))</formula>
    </cfRule>
  </conditionalFormatting>
  <conditionalFormatting sqref="K38">
    <cfRule type="expression" dxfId="0" priority="33">
      <formula>OR((J38&lt;&gt;K38),(INT(J38)&lt;&gt;J38))</formula>
    </cfRule>
  </conditionalFormatting>
  <conditionalFormatting sqref="K39">
    <cfRule type="expression" dxfId="0" priority="34">
      <formula>OR((J39&lt;&gt;K39),(INT(J39)&lt;&gt;J39))</formula>
    </cfRule>
  </conditionalFormatting>
  <conditionalFormatting sqref="K40">
    <cfRule type="expression" dxfId="0" priority="35">
      <formula>OR((J40&lt;&gt;K40),(INT(J40)&lt;&gt;J40))</formula>
    </cfRule>
  </conditionalFormatting>
  <dataValidations count="3">
    <dataValidation type="whole" operator="between" allowBlank="1" showErrorMessage="1" errorTitle="验证错误" error="输入介于 1 和 16 之间的整数" sqref="M3">
      <formula1>1</formula1>
      <formula2>16</formula2>
    </dataValidation>
    <dataValidation type="decimal" operator="greaterThan" allowBlank="1" showErrorMessage="1" errorTitle="验证错误" error="请输入大于 0.0 的数字" sqref="M43:P43 Q43:R43 M44:R44 M45:R45 M46 N46 O46 P46 Q46 R46 S43:S46 T43:T46 U43:U46 V43:V46 W43:W46 X43:X46 Y43:Y46 Z43:Z46 AA43:AA46 AB43:AB46">
      <formula1>0</formula1>
    </dataValidation>
    <dataValidation type="whole" operator="greaterThanOrEqual" allowBlank="1" showErrorMessage="1" errorTitle="验证错误" error="请输入大于或等于 0 的整数" sqref="M6:M41 N6:N41 O6:O41 P6:P41 Q6:Q41 R6:R41 S6:S41 T6:T41 U6:U41 V6:V41 W6:W41 X6:X41 Y6:Y41 Z6:Z41 AA6:AA41 AB6:AB41">
      <formula1>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" sqref="A1"/>
    </sheetView>
  </sheetViews>
  <sheetFormatPr defaultColWidth="9" defaultRowHeight="13.5"/>
  <cols>
    <col min="1" max="1" width="120" customWidth="1"/>
  </cols>
  <sheetData>
    <row r="1" ht="26.25" spans="1:1">
      <c r="A1" s="1" t="s">
        <v>200</v>
      </c>
    </row>
    <row r="2" ht="18.75" spans="1:1">
      <c r="A2" s="2" t="s">
        <v>201</v>
      </c>
    </row>
    <row r="3" ht="84" spans="1:1">
      <c r="A3" s="3" t="s">
        <v>202</v>
      </c>
    </row>
    <row r="4" ht="18.75" spans="1:1">
      <c r="A4" s="2" t="s">
        <v>203</v>
      </c>
    </row>
    <row r="5" ht="32.25" spans="1:1">
      <c r="A5" s="3" t="s">
        <v>204</v>
      </c>
    </row>
    <row r="6" ht="18.75" spans="1:1">
      <c r="A6" s="2" t="s">
        <v>205</v>
      </c>
    </row>
    <row r="7" ht="15.75" spans="1:1">
      <c r="A7" s="3" t="s">
        <v>206</v>
      </c>
    </row>
    <row r="8" ht="19.5" spans="1:1">
      <c r="A8" s="4" t="s">
        <v>207</v>
      </c>
    </row>
    <row r="9" ht="18" spans="1:1">
      <c r="A9" s="5" t="s">
        <v>208</v>
      </c>
    </row>
    <row r="10" ht="14.25"/>
  </sheetData>
  <sheetProtection password="DFB5" sheet="1" objects="1" scenarios="1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L23" sqref="L23"/>
    </sheetView>
  </sheetViews>
  <sheetFormatPr defaultColWidth="9" defaultRowHeight="13.5" outlineLevelRow="3" outlineLevelCol="1"/>
  <sheetData>
    <row r="1" spans="1:2">
      <c r="A1" t="s">
        <v>209</v>
      </c>
      <c r="B1" t="s">
        <v>210</v>
      </c>
    </row>
    <row r="2" spans="1:2">
      <c r="A2" t="s">
        <v>211</v>
      </c>
      <c r="B2" t="s">
        <v>212</v>
      </c>
    </row>
    <row r="3" spans="1:2">
      <c r="A3" t="s">
        <v>213</v>
      </c>
      <c r="B3" t="s">
        <v>214</v>
      </c>
    </row>
    <row r="4" spans="1:2">
      <c r="A4" t="s">
        <v>215</v>
      </c>
      <c r="B4" t="s">
        <v>216</v>
      </c>
    </row>
  </sheetData>
  <sheetProtection password="DFB5"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包装箱包装信息</vt:lpstr>
      <vt:lpstr>说明</vt:lpstr>
      <vt:lpstr>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恩恩</cp:lastModifiedBy>
  <dcterms:created xsi:type="dcterms:W3CDTF">2023-12-22T12:43:00Z</dcterms:created>
  <dcterms:modified xsi:type="dcterms:W3CDTF">2023-12-22T13:49:18Z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49B0F464BD3B4DE7AFC98F263FEEB47C_13</vt:lpwstr>
  </property>
  <property fmtid="{D5CDD505-2E9C-101B-9397-08002B2CF9AE}" pid="3" name="KSOProductBuildVer">
    <vt:lpwstr>2052-12.1.0.15990</vt:lpwstr>
  </property>
</Properties>
</file>