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y/workspace/policy_value/"/>
    </mc:Choice>
  </mc:AlternateContent>
  <xr:revisionPtr revIDLastSave="0" documentId="13_ncr:1_{181F09FD-C362-D845-B3A1-BE677EF4F932}" xr6:coauthVersionLast="47" xr6:coauthVersionMax="47" xr10:uidLastSave="{00000000-0000-0000-0000-000000000000}"/>
  <bookViews>
    <workbookView xWindow="6860" yWindow="24040" windowWidth="24680" windowHeight="12440" xr2:uid="{81EE75DE-3884-5343-ADE1-AF0163543E6C}"/>
  </bookViews>
  <sheets>
    <sheet name="adjusted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" i="2" l="1"/>
  <c r="G9" i="2"/>
  <c r="F9" i="2"/>
  <c r="E9" i="2"/>
  <c r="F7" i="2"/>
  <c r="G7" i="2"/>
  <c r="H7" i="2"/>
  <c r="E7" i="2"/>
  <c r="L9" i="2"/>
  <c r="M9" i="2"/>
  <c r="N9" i="2"/>
  <c r="K9" i="2"/>
  <c r="L7" i="2"/>
  <c r="M7" i="2"/>
  <c r="N7" i="2"/>
  <c r="K7" i="2"/>
  <c r="H5" i="2"/>
  <c r="G5" i="2"/>
  <c r="F5" i="2"/>
  <c r="E5" i="2"/>
  <c r="F5" i="1"/>
  <c r="G5" i="1"/>
  <c r="G8" i="1" s="1"/>
  <c r="H5" i="1"/>
  <c r="H8" i="1" s="1"/>
  <c r="E5" i="1"/>
  <c r="E8" i="1" s="1"/>
  <c r="N8" i="1"/>
  <c r="M8" i="1"/>
  <c r="L8" i="1"/>
  <c r="K8" i="1"/>
  <c r="F8" i="1"/>
</calcChain>
</file>

<file path=xl/sharedStrings.xml><?xml version="1.0" encoding="utf-8"?>
<sst xmlns="http://schemas.openxmlformats.org/spreadsheetml/2006/main" count="28" uniqueCount="10">
  <si>
    <t>age now</t>
    <phoneticPr fontId="2" type="noConversion"/>
  </si>
  <si>
    <t>buying price after fee</t>
    <phoneticPr fontId="2" type="noConversion"/>
  </si>
  <si>
    <t>fair price</t>
    <phoneticPr fontId="2" type="noConversion"/>
  </si>
  <si>
    <t>expected duration</t>
    <phoneticPr fontId="2" type="noConversion"/>
  </si>
  <si>
    <t>expected IRR</t>
    <phoneticPr fontId="2" type="noConversion"/>
  </si>
  <si>
    <t>based on APEX</t>
    <phoneticPr fontId="2" type="noConversion"/>
  </si>
  <si>
    <t>add 5% fee</t>
    <phoneticPr fontId="2" type="noConversion"/>
  </si>
  <si>
    <t>fair is based on: -30% risk, 6.3 rate, 3-4% premium</t>
    <phoneticPr fontId="2" type="noConversion"/>
  </si>
  <si>
    <t>fair pv</t>
    <phoneticPr fontId="2" type="noConversion"/>
  </si>
  <si>
    <t>fair future value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</si>
</sst>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7" formatCode="_(* #,##0.0_);_(* \(#,##0.0\);_(* &quot;-&quot;??_);_(@_)"/>
  </numFmts>
  <fonts count="3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9" fontId="0" fillId="0" borderId="0" xfId="1" applyFont="1">
      <alignment vertical="center"/>
    </xf>
    <xf numFmtId="177" fontId="0" fillId="0" borderId="0" xfId="2" applyNumberFormat="1" applyFont="1">
      <alignment vertical="center"/>
    </xf>
    <xf numFmtId="177" fontId="0" fillId="0" borderId="0" xfId="0" applyNumberFormat="1">
      <alignment vertical="center"/>
    </xf>
  </cellXfs>
  <cellStyles count="3">
    <cellStyle name="百分比" xfId="1" builtinId="5"/>
    <cellStyle name="常规" xfId="0" builtinId="0"/>
    <cellStyle name="千位分隔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489A8-EE9A-2647-AA0F-5653ED90659C}">
  <dimension ref="D2:N9"/>
  <sheetViews>
    <sheetView tabSelected="1" topLeftCell="B1" zoomScale="115" workbookViewId="0">
      <selection activeCell="L11" sqref="L11:M18"/>
    </sheetView>
  </sheetViews>
  <sheetFormatPr baseColWidth="10" defaultRowHeight="16"/>
  <cols>
    <col min="4" max="4" width="25.1640625" customWidth="1"/>
    <col min="5" max="5" width="6.83203125" bestFit="1" customWidth="1"/>
    <col min="6" max="8" width="6" bestFit="1" customWidth="1"/>
    <col min="10" max="10" width="21.33203125" bestFit="1" customWidth="1"/>
    <col min="11" max="14" width="7.83203125" bestFit="1" customWidth="1"/>
  </cols>
  <sheetData>
    <row r="2" spans="4:14">
      <c r="D2" t="s">
        <v>7</v>
      </c>
    </row>
    <row r="3" spans="4:14">
      <c r="D3" t="s">
        <v>6</v>
      </c>
      <c r="J3" t="s">
        <v>5</v>
      </c>
    </row>
    <row r="4" spans="4:14">
      <c r="D4" t="s">
        <v>0</v>
      </c>
      <c r="E4">
        <v>75</v>
      </c>
      <c r="F4">
        <v>80</v>
      </c>
      <c r="G4">
        <v>85</v>
      </c>
      <c r="H4">
        <v>90</v>
      </c>
      <c r="J4" t="s">
        <v>0</v>
      </c>
      <c r="K4">
        <v>75</v>
      </c>
      <c r="L4">
        <v>80</v>
      </c>
      <c r="M4">
        <v>85</v>
      </c>
      <c r="N4">
        <v>90</v>
      </c>
    </row>
    <row r="5" spans="4:14">
      <c r="D5" t="s">
        <v>1</v>
      </c>
      <c r="E5">
        <f>K5+5</f>
        <v>7</v>
      </c>
      <c r="F5">
        <f t="shared" ref="F5:H5" si="0">L5+5</f>
        <v>10</v>
      </c>
      <c r="G5">
        <f t="shared" si="0"/>
        <v>13</v>
      </c>
      <c r="H5">
        <f t="shared" si="0"/>
        <v>21</v>
      </c>
      <c r="J5" t="s">
        <v>1</v>
      </c>
      <c r="K5">
        <v>2</v>
      </c>
      <c r="L5">
        <v>5</v>
      </c>
      <c r="M5">
        <v>8</v>
      </c>
      <c r="N5">
        <v>16</v>
      </c>
    </row>
    <row r="6" spans="4:14">
      <c r="D6" t="s">
        <v>2</v>
      </c>
      <c r="E6">
        <v>27.7</v>
      </c>
      <c r="F6">
        <v>40.700000000000003</v>
      </c>
      <c r="G6">
        <v>51.9</v>
      </c>
      <c r="H6">
        <v>62.2</v>
      </c>
      <c r="J6" t="s">
        <v>8</v>
      </c>
      <c r="K6">
        <v>27.7</v>
      </c>
      <c r="L6">
        <v>40.700000000000003</v>
      </c>
      <c r="M6">
        <v>51.9</v>
      </c>
      <c r="N6">
        <v>62.2</v>
      </c>
    </row>
    <row r="7" spans="4:14">
      <c r="D7" t="s">
        <v>9</v>
      </c>
      <c r="E7" s="3">
        <f>K7</f>
        <v>58.36944934978181</v>
      </c>
      <c r="F7" s="3">
        <f t="shared" ref="F7:H7" si="1">L7</f>
        <v>71.400366797969653</v>
      </c>
      <c r="G7" s="3">
        <f t="shared" si="1"/>
        <v>77.676009056650912</v>
      </c>
      <c r="H7" s="3">
        <f t="shared" si="1"/>
        <v>82.384099972754512</v>
      </c>
      <c r="J7" t="s">
        <v>9</v>
      </c>
      <c r="K7" s="2">
        <f>K6*(1+6.3/100)^K8</f>
        <v>58.36944934978181</v>
      </c>
      <c r="L7" s="2">
        <f t="shared" ref="L7:N7" si="2">L6*(1+6.3/100)^L8</f>
        <v>71.400366797969653</v>
      </c>
      <c r="M7" s="2">
        <f t="shared" si="2"/>
        <v>77.676009056650912</v>
      </c>
      <c r="N7" s="2">
        <f t="shared" si="2"/>
        <v>82.384099972754512</v>
      </c>
    </row>
    <row r="8" spans="4:14">
      <c r="D8" t="s">
        <v>3</v>
      </c>
      <c r="E8">
        <v>12.2</v>
      </c>
      <c r="F8">
        <v>9.1999999999999993</v>
      </c>
      <c r="G8">
        <v>6.6</v>
      </c>
      <c r="H8">
        <v>4.5999999999999996</v>
      </c>
      <c r="J8" t="s">
        <v>3</v>
      </c>
      <c r="K8">
        <v>12.2</v>
      </c>
      <c r="L8">
        <v>9.1999999999999993</v>
      </c>
      <c r="M8">
        <v>6.6</v>
      </c>
      <c r="N8">
        <v>4.5999999999999996</v>
      </c>
    </row>
    <row r="9" spans="4:14">
      <c r="D9" t="s">
        <v>4</v>
      </c>
      <c r="E9" s="1">
        <f>(E7/E5)^(1/E8)-1</f>
        <v>0.18986853464037967</v>
      </c>
      <c r="F9" s="1">
        <f t="shared" ref="F9" si="3">(F7/F5)^(1/F8)-1</f>
        <v>0.23820777406542115</v>
      </c>
      <c r="G9" s="1">
        <f t="shared" ref="G9" si="4">(G7/G5)^(1/G8)-1</f>
        <v>0.31107582902790765</v>
      </c>
      <c r="H9" s="1">
        <f t="shared" ref="H9" si="5">(H7/H5)^(1/H8)-1</f>
        <v>0.34601134023037416</v>
      </c>
      <c r="J9" t="s">
        <v>4</v>
      </c>
      <c r="K9" s="1">
        <f>(K7/K5)^(1/K8)-1</f>
        <v>0.31854428696770865</v>
      </c>
      <c r="L9" s="1">
        <f t="shared" ref="L9:N9" si="6">(L7/L5)^(1/L8)-1</f>
        <v>0.33510117493447877</v>
      </c>
      <c r="M9" s="1">
        <f t="shared" si="6"/>
        <v>0.41115685704302929</v>
      </c>
      <c r="N9" s="1">
        <f t="shared" si="6"/>
        <v>0.42798117552664228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DE3D6-1E78-834F-BF36-345F3124D89D}">
  <dimension ref="D2:N8"/>
  <sheetViews>
    <sheetView topLeftCell="B1" zoomScale="115" workbookViewId="0">
      <selection activeCell="N7" sqref="N7"/>
    </sheetView>
  </sheetViews>
  <sheetFormatPr baseColWidth="10" defaultRowHeight="16"/>
  <cols>
    <col min="4" max="4" width="25.1640625" customWidth="1"/>
    <col min="5" max="8" width="6" bestFit="1" customWidth="1"/>
    <col min="10" max="10" width="21.33203125" bestFit="1" customWidth="1"/>
    <col min="11" max="14" width="6" bestFit="1" customWidth="1"/>
  </cols>
  <sheetData>
    <row r="2" spans="4:14">
      <c r="D2" t="s">
        <v>7</v>
      </c>
    </row>
    <row r="3" spans="4:14">
      <c r="D3" t="s">
        <v>6</v>
      </c>
      <c r="J3" t="s">
        <v>5</v>
      </c>
    </row>
    <row r="4" spans="4:14">
      <c r="D4" t="s">
        <v>0</v>
      </c>
      <c r="E4">
        <v>75</v>
      </c>
      <c r="F4">
        <v>80</v>
      </c>
      <c r="G4">
        <v>85</v>
      </c>
      <c r="H4">
        <v>90</v>
      </c>
      <c r="J4" t="s">
        <v>0</v>
      </c>
      <c r="K4">
        <v>75</v>
      </c>
      <c r="L4">
        <v>80</v>
      </c>
      <c r="M4">
        <v>85</v>
      </c>
      <c r="N4">
        <v>90</v>
      </c>
    </row>
    <row r="5" spans="4:14">
      <c r="D5" t="s">
        <v>1</v>
      </c>
      <c r="E5">
        <f>K5+5</f>
        <v>7</v>
      </c>
      <c r="F5">
        <f t="shared" ref="F5:H5" si="0">L5+5</f>
        <v>10</v>
      </c>
      <c r="G5">
        <f t="shared" si="0"/>
        <v>13</v>
      </c>
      <c r="H5">
        <f t="shared" si="0"/>
        <v>21</v>
      </c>
      <c r="J5" t="s">
        <v>1</v>
      </c>
      <c r="K5">
        <v>2</v>
      </c>
      <c r="L5">
        <v>5</v>
      </c>
      <c r="M5">
        <v>8</v>
      </c>
      <c r="N5">
        <v>16</v>
      </c>
    </row>
    <row r="6" spans="4:14">
      <c r="D6" t="s">
        <v>2</v>
      </c>
      <c r="E6">
        <v>27.7</v>
      </c>
      <c r="F6">
        <v>40.700000000000003</v>
      </c>
      <c r="G6">
        <v>51.9</v>
      </c>
      <c r="H6">
        <v>62.2</v>
      </c>
      <c r="J6" t="s">
        <v>2</v>
      </c>
      <c r="K6">
        <v>27.7</v>
      </c>
      <c r="L6">
        <v>40.700000000000003</v>
      </c>
      <c r="M6">
        <v>51.9</v>
      </c>
      <c r="N6">
        <v>62.2</v>
      </c>
    </row>
    <row r="7" spans="4:14">
      <c r="D7" t="s">
        <v>3</v>
      </c>
      <c r="E7">
        <v>12.2</v>
      </c>
      <c r="F7">
        <v>9.1999999999999993</v>
      </c>
      <c r="G7">
        <v>6.6</v>
      </c>
      <c r="H7">
        <v>4.5999999999999996</v>
      </c>
      <c r="J7" t="s">
        <v>3</v>
      </c>
      <c r="K7">
        <v>12.2</v>
      </c>
      <c r="L7">
        <v>9.1999999999999993</v>
      </c>
      <c r="M7">
        <v>6.6</v>
      </c>
      <c r="N7">
        <v>4.5999999999999996</v>
      </c>
    </row>
    <row r="8" spans="4:14">
      <c r="D8" t="s">
        <v>4</v>
      </c>
      <c r="E8" s="1">
        <f>(E6/E5)^(1/E7)-1</f>
        <v>0.11934951518380044</v>
      </c>
      <c r="F8" s="1">
        <f t="shared" ref="F8:H8" si="1">(F6/F5)^(1/F7)-1</f>
        <v>0.16482387024028355</v>
      </c>
      <c r="G8" s="1">
        <f t="shared" si="1"/>
        <v>0.2333733104683986</v>
      </c>
      <c r="H8" s="1">
        <f t="shared" si="1"/>
        <v>0.26623832571060602</v>
      </c>
      <c r="J8" t="s">
        <v>4</v>
      </c>
      <c r="K8" s="1">
        <f>(K6/K5)^(1/K7)-1</f>
        <v>0.24039914107968818</v>
      </c>
      <c r="L8" s="1">
        <f t="shared" ref="L8" si="2">(L6/L5)^(1/L7)-1</f>
        <v>0.25597476475491887</v>
      </c>
      <c r="M8" s="1">
        <f t="shared" ref="M8" si="3">(M6/M5)^(1/M7)-1</f>
        <v>0.32752291349297225</v>
      </c>
      <c r="N8" s="1">
        <f t="shared" ref="N8" si="4">(N6/N5)^(1/N7)-1</f>
        <v>0.34335011808715188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adjusted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2023-07-29T16:41:16Z</dcterms:created>
  <dcterms:modified xsi:type="dcterms:W3CDTF">2023-07-29T17:20:07Z</dcterms:modified>
</cp:coreProperties>
</file>